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mc:AlternateContent xmlns:mc="http://schemas.openxmlformats.org/markup-compatibility/2006">
    <mc:Choice Requires="x15">
      <x15ac:absPath xmlns:x15ac="http://schemas.microsoft.com/office/spreadsheetml/2010/11/ac" url="G:\Avd ekonomi &amp; styrning\EkAnalys\Gemens_kataloger_EkAnalys\Finspec\Utjämning\Utredningar\Parlamentarisk utredning 2022\Beräkningsfiler\Jämförelseberäkningar slutbetänkande\"/>
    </mc:Choice>
  </mc:AlternateContent>
  <xr:revisionPtr revIDLastSave="0" documentId="13_ncr:1_{F05424CE-9B41-4867-B737-357BDDF8B17E}" xr6:coauthVersionLast="47" xr6:coauthVersionMax="47" xr10:uidLastSave="{00000000-0000-0000-0000-000000000000}"/>
  <bookViews>
    <workbookView xWindow="-110" yWindow="-110" windowWidth="19420" windowHeight="10420" tabRatio="795" xr2:uid="{00000000-000D-0000-FFFF-FFFF00000000}"/>
  </bookViews>
  <sheets>
    <sheet name="INFO" sheetId="20" r:id="rId1"/>
    <sheet name="1. EN KOMMUN" sheetId="21" r:id="rId2"/>
    <sheet name="2. STANDARDKOST NYTT FÖRSLAG" sheetId="10" r:id="rId3"/>
    <sheet name="3. JÄMFÖRELSE" sheetId="11" r:id="rId4"/>
    <sheet name="4. SORTERAT" sheetId="16" r:id="rId5"/>
    <sheet name="5. FÖRSKOLA FRITIDS" sheetId="1" r:id="rId6"/>
    <sheet name="6. FKLASS GRUNDSKOLA" sheetId="2" r:id="rId7"/>
    <sheet name="7. GYMNASIESKOLA" sheetId="3" r:id="rId8"/>
    <sheet name="8. KOMVUX" sheetId="4" r:id="rId9"/>
    <sheet name="9. IFO" sheetId="5" r:id="rId10"/>
    <sheet name="10. ÄLDREOMSORG" sheetId="6" r:id="rId11"/>
    <sheet name="11. KOLLEKTIVTRAFIK" sheetId="7" r:id="rId12"/>
    <sheet name="12. GATOR&amp;VÄGAR" sheetId="8" r:id="rId13"/>
    <sheet name="13. RÄDDNINGSTJ." sheetId="9" r:id="rId14"/>
    <sheet name="14. BEFMINSKNING" sheetId="14" r:id="rId15"/>
    <sheet name="15. POLITISK VERK." sheetId="22" r:id="rId16"/>
    <sheet name="16. FAST  &amp; ANL." sheetId="23" r:id="rId17"/>
    <sheet name="17. GRUPPERINGAR" sheetId="18" state="hidden" r:id="rId18"/>
    <sheet name="17.SOCIOEK" sheetId="15" r:id="rId19"/>
    <sheet name="18.GLESHET" sheetId="25" r:id="rId2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3" i="21" l="1"/>
  <c r="H22" i="21"/>
  <c r="H21" i="21"/>
  <c r="H20" i="21"/>
  <c r="H19" i="21"/>
  <c r="H18" i="21"/>
  <c r="H17" i="21"/>
  <c r="H16" i="21"/>
  <c r="H15" i="21"/>
  <c r="H14" i="21"/>
  <c r="H13" i="21"/>
  <c r="H12" i="21"/>
  <c r="C1" i="1"/>
  <c r="I18" i="21"/>
  <c r="E5" i="22"/>
  <c r="E5" i="14"/>
  <c r="E5" i="9"/>
  <c r="E5" i="8" l="1"/>
  <c r="C5" i="8"/>
  <c r="AF8" i="18"/>
  <c r="AF12" i="18"/>
  <c r="AF14" i="18"/>
  <c r="AF16" i="18"/>
  <c r="AF20" i="18"/>
  <c r="AF22" i="18"/>
  <c r="AF24" i="18"/>
  <c r="AF28" i="18"/>
  <c r="AF30" i="18"/>
  <c r="AF32" i="18"/>
  <c r="AF36" i="18"/>
  <c r="AF38" i="18"/>
  <c r="AF40" i="18"/>
  <c r="AF44" i="18"/>
  <c r="AF46" i="18"/>
  <c r="AF48" i="18"/>
  <c r="AF52" i="18"/>
  <c r="AF54" i="18"/>
  <c r="AF56" i="18"/>
  <c r="AF60" i="18"/>
  <c r="AF62" i="18"/>
  <c r="AF64" i="18"/>
  <c r="AF68" i="18"/>
  <c r="AF70" i="18"/>
  <c r="AF72" i="18"/>
  <c r="AF76" i="18"/>
  <c r="AF78" i="18"/>
  <c r="AF80" i="18"/>
  <c r="AF84" i="18"/>
  <c r="AF86" i="18"/>
  <c r="AF87" i="18"/>
  <c r="AF88" i="18"/>
  <c r="AF91" i="18"/>
  <c r="AF92" i="18"/>
  <c r="AF93" i="18"/>
  <c r="AF94" i="18"/>
  <c r="AF96" i="18"/>
  <c r="AF99" i="18"/>
  <c r="AF100" i="18"/>
  <c r="AF101" i="18"/>
  <c r="AF102" i="18"/>
  <c r="AF104" i="18"/>
  <c r="AF107" i="18"/>
  <c r="AF108" i="18"/>
  <c r="AF109" i="18"/>
  <c r="AF110" i="18"/>
  <c r="AF112" i="18"/>
  <c r="AF115" i="18"/>
  <c r="AF116" i="18"/>
  <c r="AF117" i="18"/>
  <c r="AF120" i="18"/>
  <c r="AF123" i="18"/>
  <c r="AF124" i="18"/>
  <c r="AF125" i="18"/>
  <c r="AF128" i="18"/>
  <c r="AF6" i="18"/>
  <c r="I1" i="5"/>
  <c r="E11" i="21"/>
  <c r="F11" i="21"/>
  <c r="I2" i="25"/>
  <c r="J2" i="25" s="1"/>
  <c r="G19" i="21"/>
  <c r="G20" i="21"/>
  <c r="G21" i="21"/>
  <c r="G22" i="21"/>
  <c r="G23" i="21"/>
  <c r="G14" i="21"/>
  <c r="G15" i="21"/>
  <c r="G16" i="21"/>
  <c r="G17" i="21"/>
  <c r="G13" i="21"/>
  <c r="G12" i="21"/>
  <c r="I11" i="21"/>
  <c r="E21" i="21"/>
  <c r="E1" i="21"/>
  <c r="D34" i="21"/>
  <c r="E23" i="21"/>
  <c r="E22" i="21"/>
  <c r="E20" i="21"/>
  <c r="E19" i="21"/>
  <c r="E18" i="21"/>
  <c r="E17" i="21"/>
  <c r="E16" i="21"/>
  <c r="E15" i="21"/>
  <c r="E14" i="21"/>
  <c r="E13" i="21"/>
  <c r="E12" i="21"/>
  <c r="G5" i="4"/>
  <c r="I23" i="21"/>
  <c r="I17" i="21"/>
  <c r="I16" i="21"/>
  <c r="I15" i="21"/>
  <c r="I14" i="21"/>
  <c r="I13" i="21"/>
  <c r="I12" i="21"/>
  <c r="E6" i="21"/>
  <c r="D5" i="21"/>
  <c r="H11" i="21" s="1"/>
  <c r="D2" i="25"/>
  <c r="E2" i="25" s="1"/>
  <c r="F2" i="25" s="1"/>
  <c r="E2" i="15"/>
  <c r="F2" i="15" s="1"/>
  <c r="G2" i="15" s="1"/>
  <c r="H2" i="15" s="1"/>
  <c r="I2" i="15" s="1"/>
  <c r="D2" i="15"/>
  <c r="C1" i="18"/>
  <c r="D1" i="18" s="1"/>
  <c r="E1" i="18" s="1"/>
  <c r="F1" i="18" s="1"/>
  <c r="G1" i="18" s="1"/>
  <c r="H1" i="18" s="1"/>
  <c r="I1" i="18" s="1"/>
  <c r="J1" i="18" s="1"/>
  <c r="K1" i="18" s="1"/>
  <c r="L1" i="18" s="1"/>
  <c r="M1" i="18" s="1"/>
  <c r="N1" i="18" s="1"/>
  <c r="O1" i="18" s="1"/>
  <c r="P1" i="18" s="1"/>
  <c r="Q1" i="18" s="1"/>
  <c r="R1" i="18" s="1"/>
  <c r="S1" i="18" s="1"/>
  <c r="T1" i="18" s="1"/>
  <c r="U1" i="18" s="1"/>
  <c r="V1" i="18" s="1"/>
  <c r="W1" i="18" s="1"/>
  <c r="X1" i="18" s="1"/>
  <c r="Y1" i="18" s="1"/>
  <c r="Z1" i="18" s="1"/>
  <c r="AA1" i="18" s="1"/>
  <c r="AB1" i="18" s="1"/>
  <c r="AC1" i="18" s="1"/>
  <c r="AD1" i="18" s="1"/>
  <c r="AE1" i="18" s="1"/>
  <c r="AF1" i="18" s="1"/>
  <c r="AG1" i="18" s="1"/>
  <c r="AR1" i="18" s="1"/>
  <c r="AS1" i="18" s="1"/>
  <c r="AT1" i="18" s="1"/>
  <c r="AU1" i="18" s="1"/>
  <c r="AV1" i="18" s="1"/>
  <c r="AW1" i="18" s="1"/>
  <c r="AX1" i="18" s="1"/>
  <c r="AY1" i="18" s="1"/>
  <c r="AZ1" i="18" s="1"/>
  <c r="BA1" i="18" s="1"/>
  <c r="BB1" i="18" s="1"/>
  <c r="BC1" i="18" s="1"/>
  <c r="BD1" i="18" s="1"/>
  <c r="BE1" i="18" s="1"/>
  <c r="BF1" i="18" s="1"/>
  <c r="BG1" i="18" s="1"/>
  <c r="BH1" i="18" s="1"/>
  <c r="BI1" i="18" s="1"/>
  <c r="BJ1" i="18" s="1"/>
  <c r="BK1" i="18" s="1"/>
  <c r="BL1" i="18" s="1"/>
  <c r="BM1" i="18" s="1"/>
  <c r="BN1" i="18" s="1"/>
  <c r="BO1" i="18" s="1"/>
  <c r="BP1" i="18" s="1"/>
  <c r="BQ1" i="18" s="1"/>
  <c r="BR1" i="18" s="1"/>
  <c r="BS1" i="18" s="1"/>
  <c r="BT1" i="18" s="1"/>
  <c r="BU1" i="18" s="1"/>
  <c r="BV1" i="18" s="1"/>
  <c r="BW1" i="18" s="1"/>
  <c r="BX1" i="18" s="1"/>
  <c r="BY1" i="18" s="1"/>
  <c r="BZ1" i="18" s="1"/>
  <c r="CA1" i="18" s="1"/>
  <c r="CB1" i="18" s="1"/>
  <c r="CC1" i="18" s="1"/>
  <c r="CD1" i="18" s="1"/>
  <c r="CE1" i="18" s="1"/>
  <c r="CF1" i="18" s="1"/>
  <c r="CG1" i="18" s="1"/>
  <c r="CH1" i="18" s="1"/>
  <c r="CI1" i="18" s="1"/>
  <c r="CJ1" i="18" s="1"/>
  <c r="CK1" i="18" s="1"/>
  <c r="CL1" i="18" s="1"/>
  <c r="CM1" i="18" s="1"/>
  <c r="CN1" i="18" s="1"/>
  <c r="CO1" i="18" s="1"/>
  <c r="CP1" i="18" s="1"/>
  <c r="CQ1" i="18" s="1"/>
  <c r="CR1" i="18" s="1"/>
  <c r="CS1" i="18" s="1"/>
  <c r="CT1" i="18" s="1"/>
  <c r="CU1" i="18" s="1"/>
  <c r="CV1" i="18" s="1"/>
  <c r="CW1" i="18" s="1"/>
  <c r="CX1" i="18" s="1"/>
  <c r="CY1" i="18" s="1"/>
  <c r="CZ1" i="18" s="1"/>
  <c r="DA1" i="18" s="1"/>
  <c r="DB1" i="18" s="1"/>
  <c r="DC1" i="18" s="1"/>
  <c r="DD1" i="18" s="1"/>
  <c r="DE1" i="18" s="1"/>
  <c r="DF1" i="18" s="1"/>
  <c r="DG1" i="18" s="1"/>
  <c r="DH1" i="18" s="1"/>
  <c r="DI1" i="18" s="1"/>
  <c r="DJ1" i="18" s="1"/>
  <c r="DK1" i="18" s="1"/>
  <c r="DL1" i="18" s="1"/>
  <c r="DM1" i="18" s="1"/>
  <c r="DN1" i="18" s="1"/>
  <c r="DO1" i="18" s="1"/>
  <c r="DP1" i="18" s="1"/>
  <c r="DQ1" i="18" s="1"/>
  <c r="DR1" i="18" s="1"/>
  <c r="DS1" i="18" s="1"/>
  <c r="DT1" i="18" s="1"/>
  <c r="DU1" i="18" s="1"/>
  <c r="DV1" i="18" s="1"/>
  <c r="DW1" i="18" s="1"/>
  <c r="DX1" i="18" s="1"/>
  <c r="DY1" i="18" s="1"/>
  <c r="DZ1" i="18" s="1"/>
  <c r="EA1" i="18" s="1"/>
  <c r="EB1" i="18" s="1"/>
  <c r="EC1" i="18" s="1"/>
  <c r="ED1" i="18" s="1"/>
  <c r="EE1" i="18" s="1"/>
  <c r="EF1" i="18" s="1"/>
  <c r="EG1" i="18" s="1"/>
  <c r="EH1" i="18" s="1"/>
  <c r="EI1" i="18" s="1"/>
  <c r="EJ1" i="18" s="1"/>
  <c r="EK1" i="18" s="1"/>
  <c r="EL1" i="18" s="1"/>
  <c r="EM1" i="18" s="1"/>
  <c r="EN1" i="18" s="1"/>
  <c r="EO1" i="18" s="1"/>
  <c r="EP1" i="18" s="1"/>
  <c r="EQ1" i="18" s="1"/>
  <c r="ER1" i="18" s="1"/>
  <c r="ES1" i="18" s="1"/>
  <c r="ET1" i="18" s="1"/>
  <c r="EU1" i="18" s="1"/>
  <c r="EV1" i="18" s="1"/>
  <c r="EW1" i="18" s="1"/>
  <c r="EX1" i="18" s="1"/>
  <c r="EY1" i="18" s="1"/>
  <c r="EZ1" i="18" s="1"/>
  <c r="FA1" i="18" s="1"/>
  <c r="FB1" i="18" s="1"/>
  <c r="FC1" i="18" s="1"/>
  <c r="FD1" i="18" s="1"/>
  <c r="FE1" i="18" s="1"/>
  <c r="FF1" i="18" s="1"/>
  <c r="FG1" i="18" s="1"/>
  <c r="FH1" i="18" s="1"/>
  <c r="FI1" i="18" s="1"/>
  <c r="FJ1" i="18" s="1"/>
  <c r="FK1" i="18" s="1"/>
  <c r="FL1" i="18" s="1"/>
  <c r="FM1" i="18" s="1"/>
  <c r="FN1" i="18" s="1"/>
  <c r="FO1" i="18" s="1"/>
  <c r="FP1" i="18" s="1"/>
  <c r="FQ1" i="18" s="1"/>
  <c r="FR1" i="18" s="1"/>
  <c r="FS1" i="18" s="1"/>
  <c r="FT1" i="18" s="1"/>
  <c r="FU1" i="18" s="1"/>
  <c r="FV1" i="18" s="1"/>
  <c r="FW1" i="18" s="1"/>
  <c r="FX1" i="18" s="1"/>
  <c r="FY1" i="18" s="1"/>
  <c r="FZ1" i="18" s="1"/>
  <c r="GA1" i="18" s="1"/>
  <c r="GB1" i="18" s="1"/>
  <c r="GC1" i="18" s="1"/>
  <c r="GD1" i="18" s="1"/>
  <c r="GE1" i="18" s="1"/>
  <c r="GF1" i="18" s="1"/>
  <c r="GG1" i="18" s="1"/>
  <c r="GH1" i="18" s="1"/>
  <c r="GI1" i="18" s="1"/>
  <c r="GJ1" i="18" s="1"/>
  <c r="GK1" i="18" s="1"/>
  <c r="GL1" i="18" s="1"/>
  <c r="GM1" i="18" s="1"/>
  <c r="GN1" i="18" s="1"/>
  <c r="GO1" i="18" s="1"/>
  <c r="GP1" i="18" s="1"/>
  <c r="GQ1" i="18" s="1"/>
  <c r="GR1" i="18" s="1"/>
  <c r="GS1" i="18" s="1"/>
  <c r="GT1" i="18" s="1"/>
  <c r="GU1" i="18" s="1"/>
  <c r="GV1" i="18" s="1"/>
  <c r="GW1" i="18" s="1"/>
  <c r="GX1" i="18" s="1"/>
  <c r="GY1" i="18" s="1"/>
  <c r="GZ1" i="18" s="1"/>
  <c r="HA1" i="18" s="1"/>
  <c r="HB1" i="18" s="1"/>
  <c r="HC1" i="18" s="1"/>
  <c r="HD1" i="18" s="1"/>
  <c r="HE1" i="18" s="1"/>
  <c r="HF1" i="18" s="1"/>
  <c r="HG1" i="18" s="1"/>
  <c r="HH1" i="18" s="1"/>
  <c r="HI1" i="18" s="1"/>
  <c r="HJ1" i="18" s="1"/>
  <c r="HK1" i="18" s="1"/>
  <c r="HL1" i="18" s="1"/>
  <c r="HM1" i="18" s="1"/>
  <c r="HN1" i="18" s="1"/>
  <c r="HO1" i="18" s="1"/>
  <c r="HP1" i="18" s="1"/>
  <c r="HQ1" i="18" s="1"/>
  <c r="HR1" i="18" s="1"/>
  <c r="HS1" i="18" s="1"/>
  <c r="HT1" i="18" s="1"/>
  <c r="HU1" i="18" s="1"/>
  <c r="HV1" i="18" s="1"/>
  <c r="HW1" i="18" s="1"/>
  <c r="HX1" i="18" s="1"/>
  <c r="HY1" i="18" s="1"/>
  <c r="HZ1" i="18" s="1"/>
  <c r="IA1" i="18" s="1"/>
  <c r="IB1" i="18" s="1"/>
  <c r="IC1" i="18" s="1"/>
  <c r="ID1" i="18" s="1"/>
  <c r="IE1" i="18" s="1"/>
  <c r="IF1" i="18" s="1"/>
  <c r="IG1" i="18" s="1"/>
  <c r="IH1" i="18" s="1"/>
  <c r="II1" i="18" s="1"/>
  <c r="IJ1" i="18" s="1"/>
  <c r="IK1" i="18" s="1"/>
  <c r="IL1" i="18" s="1"/>
  <c r="IM1" i="18" s="1"/>
  <c r="IN1" i="18" s="1"/>
  <c r="IO1" i="18" s="1"/>
  <c r="IP1" i="18" s="1"/>
  <c r="IQ1" i="18" s="1"/>
  <c r="IR1" i="18" s="1"/>
  <c r="IS1" i="18" s="1"/>
  <c r="IT1" i="18" s="1"/>
  <c r="IU1" i="18" s="1"/>
  <c r="IV1" i="18" s="1"/>
  <c r="IW1" i="18" s="1"/>
  <c r="IX1" i="18" s="1"/>
  <c r="IY1" i="18" s="1"/>
  <c r="IZ1" i="18" s="1"/>
  <c r="JA1" i="18" s="1"/>
  <c r="JB1" i="18" s="1"/>
  <c r="JC1" i="18" s="1"/>
  <c r="JD1" i="18" s="1"/>
  <c r="JE1" i="18" s="1"/>
  <c r="JF1" i="18" s="1"/>
  <c r="JG1" i="18" s="1"/>
  <c r="JH1" i="18" s="1"/>
  <c r="JI1" i="18" s="1"/>
  <c r="JJ1" i="18" s="1"/>
  <c r="JK1" i="18" s="1"/>
  <c r="JL1" i="18" s="1"/>
  <c r="JM1" i="18" s="1"/>
  <c r="JN1" i="18" s="1"/>
  <c r="JO1" i="18" s="1"/>
  <c r="JP1" i="18" s="1"/>
  <c r="JQ1" i="18" s="1"/>
  <c r="JR1" i="18" s="1"/>
  <c r="JS1" i="18" s="1"/>
  <c r="JT1" i="18" s="1"/>
  <c r="JU1" i="18" s="1"/>
  <c r="JV1" i="18" s="1"/>
  <c r="JW1" i="18" s="1"/>
  <c r="JX1" i="18" s="1"/>
  <c r="JY1" i="18" s="1"/>
  <c r="JZ1" i="18" s="1"/>
  <c r="KA1" i="18" s="1"/>
  <c r="KB1" i="18" s="1"/>
  <c r="KC1" i="18" s="1"/>
  <c r="KD1" i="18" s="1"/>
  <c r="KE1" i="18" s="1"/>
  <c r="KF1" i="18" s="1"/>
  <c r="KG1" i="18" s="1"/>
  <c r="KH1" i="18" s="1"/>
  <c r="KI1" i="18" s="1"/>
  <c r="KJ1" i="18" s="1"/>
  <c r="KK1" i="18" s="1"/>
  <c r="KL1" i="18" s="1"/>
  <c r="KM1" i="18" s="1"/>
  <c r="KN1" i="18" s="1"/>
  <c r="KO1" i="18" s="1"/>
  <c r="KP1" i="18" s="1"/>
  <c r="KQ1" i="18" s="1"/>
  <c r="KR1" i="18" s="1"/>
  <c r="KS1" i="18" s="1"/>
  <c r="KT1" i="18" s="1"/>
  <c r="KU1" i="18" s="1"/>
  <c r="KV1" i="18" s="1"/>
  <c r="KW1" i="18" s="1"/>
  <c r="KX1" i="18" s="1"/>
  <c r="KY1" i="18" s="1"/>
  <c r="KZ1" i="18" s="1"/>
  <c r="LA1" i="18" s="1"/>
  <c r="LB1" i="18" s="1"/>
  <c r="LC1" i="18" s="1"/>
  <c r="LD1" i="18" s="1"/>
  <c r="LE1" i="18" s="1"/>
  <c r="LF1" i="18" s="1"/>
  <c r="LG1" i="18" s="1"/>
  <c r="LH1" i="18" s="1"/>
  <c r="LI1" i="18" s="1"/>
  <c r="LJ1" i="18" s="1"/>
  <c r="LK1" i="18" s="1"/>
  <c r="LL1" i="18" s="1"/>
  <c r="LM1" i="18" s="1"/>
  <c r="LN1" i="18" s="1"/>
  <c r="LO1" i="18" s="1"/>
  <c r="LP1" i="18" s="1"/>
  <c r="LQ1" i="18" s="1"/>
  <c r="LR1" i="18" s="1"/>
  <c r="LS1" i="18" s="1"/>
  <c r="LT1" i="18" s="1"/>
  <c r="LU1" i="18" s="1"/>
  <c r="LV1" i="18" s="1"/>
  <c r="LW1" i="18" s="1"/>
  <c r="LX1" i="18" s="1"/>
  <c r="LY1" i="18" s="1"/>
  <c r="LZ1" i="18" s="1"/>
  <c r="MA1" i="18" s="1"/>
  <c r="MB1" i="18" s="1"/>
  <c r="MC1" i="18" s="1"/>
  <c r="MD1" i="18" s="1"/>
  <c r="ME1" i="18" s="1"/>
  <c r="MF1" i="18" s="1"/>
  <c r="MG1" i="18" s="1"/>
  <c r="MH1" i="18" s="1"/>
  <c r="MI1" i="18" s="1"/>
  <c r="MJ1" i="18" s="1"/>
  <c r="MK1" i="18" s="1"/>
  <c r="ML1" i="18" s="1"/>
  <c r="MM1" i="18" s="1"/>
  <c r="MN1" i="18" s="1"/>
  <c r="MO1" i="18" s="1"/>
  <c r="MP1" i="18" s="1"/>
  <c r="MQ1" i="18" s="1"/>
  <c r="MR1" i="18" s="1"/>
  <c r="MS1" i="18" s="1"/>
  <c r="MT1" i="18" s="1"/>
  <c r="MU1" i="18" s="1"/>
  <c r="MV1" i="18" s="1"/>
  <c r="MW1" i="18" s="1"/>
  <c r="MX1" i="18" s="1"/>
  <c r="MY1" i="18" s="1"/>
  <c r="MZ1" i="18" s="1"/>
  <c r="NA1" i="18" s="1"/>
  <c r="NB1" i="18" s="1"/>
  <c r="NC1" i="18" s="1"/>
  <c r="ND1" i="18" s="1"/>
  <c r="NE1" i="18" s="1"/>
  <c r="NF1" i="18" s="1"/>
  <c r="NG1" i="18" s="1"/>
  <c r="NH1" i="18" s="1"/>
  <c r="NI1" i="18" s="1"/>
  <c r="NJ1" i="18" s="1"/>
  <c r="NK1" i="18" s="1"/>
  <c r="NL1" i="18" s="1"/>
  <c r="NM1" i="18" s="1"/>
  <c r="NN1" i="18" s="1"/>
  <c r="NO1" i="18" s="1"/>
  <c r="NP1" i="18" s="1"/>
  <c r="NQ1" i="18" s="1"/>
  <c r="NR1" i="18" s="1"/>
  <c r="NS1" i="18" s="1"/>
  <c r="NT1" i="18" s="1"/>
  <c r="NU1" i="18" s="1"/>
  <c r="NV1" i="18" s="1"/>
  <c r="NW1" i="18" s="1"/>
  <c r="NX1" i="18" s="1"/>
  <c r="NY1" i="18" s="1"/>
  <c r="NZ1" i="18" s="1"/>
  <c r="OA1" i="18" s="1"/>
  <c r="OB1" i="18" s="1"/>
  <c r="OC1" i="18" s="1"/>
  <c r="OD1" i="18" s="1"/>
  <c r="OE1" i="18" s="1"/>
  <c r="OF1" i="18" s="1"/>
  <c r="OG1" i="18" s="1"/>
  <c r="OH1" i="18" s="1"/>
  <c r="OI1" i="18" s="1"/>
  <c r="OJ1" i="18" s="1"/>
  <c r="OK1" i="18" s="1"/>
  <c r="OL1" i="18" s="1"/>
  <c r="OM1" i="18" s="1"/>
  <c r="ON1" i="18" s="1"/>
  <c r="OO1" i="18" s="1"/>
  <c r="OP1" i="18" s="1"/>
  <c r="OQ1" i="18" s="1"/>
  <c r="OR1" i="18" s="1"/>
  <c r="OS1" i="18" s="1"/>
  <c r="OT1" i="18" s="1"/>
  <c r="OU1" i="18" s="1"/>
  <c r="OV1" i="18" s="1"/>
  <c r="OW1" i="18" s="1"/>
  <c r="OX1" i="18" s="1"/>
  <c r="OY1" i="18" s="1"/>
  <c r="OZ1" i="18" s="1"/>
  <c r="PA1" i="18" s="1"/>
  <c r="PB1" i="18" s="1"/>
  <c r="PC1" i="18" s="1"/>
  <c r="PD1" i="18" s="1"/>
  <c r="PE1" i="18" s="1"/>
  <c r="PF1" i="18" s="1"/>
  <c r="PG1" i="18" s="1"/>
  <c r="PH1" i="18" s="1"/>
  <c r="PI1" i="18" s="1"/>
  <c r="PJ1" i="18" s="1"/>
  <c r="PK1" i="18" s="1"/>
  <c r="PL1" i="18" s="1"/>
  <c r="PM1" i="18" s="1"/>
  <c r="PN1" i="18" s="1"/>
  <c r="PO1" i="18" s="1"/>
  <c r="PP1" i="18" s="1"/>
  <c r="PQ1" i="18" s="1"/>
  <c r="PR1" i="18" s="1"/>
  <c r="PS1" i="18" s="1"/>
  <c r="PT1" i="18" s="1"/>
  <c r="PU1" i="18" s="1"/>
  <c r="PV1" i="18" s="1"/>
  <c r="PW1" i="18" s="1"/>
  <c r="PX1" i="18" s="1"/>
  <c r="PY1" i="18" s="1"/>
  <c r="PZ1" i="18" s="1"/>
  <c r="QA1" i="18" s="1"/>
  <c r="QB1" i="18" s="1"/>
  <c r="QC1" i="18" s="1"/>
  <c r="QD1" i="18" s="1"/>
  <c r="QE1" i="18" s="1"/>
  <c r="QF1" i="18" s="1"/>
  <c r="QG1" i="18" s="1"/>
  <c r="QH1" i="18" s="1"/>
  <c r="QI1" i="18" s="1"/>
  <c r="QJ1" i="18" s="1"/>
  <c r="QK1" i="18" s="1"/>
  <c r="QL1" i="18" s="1"/>
  <c r="QM1" i="18" s="1"/>
  <c r="QN1" i="18" s="1"/>
  <c r="QO1" i="18" s="1"/>
  <c r="QP1" i="18" s="1"/>
  <c r="QQ1" i="18" s="1"/>
  <c r="QR1" i="18" s="1"/>
  <c r="QS1" i="18" s="1"/>
  <c r="QT1" i="18" s="1"/>
  <c r="QU1" i="18" s="1"/>
  <c r="QV1" i="18" s="1"/>
  <c r="QW1" i="18" s="1"/>
  <c r="QX1" i="18" s="1"/>
  <c r="QY1" i="18" s="1"/>
  <c r="QZ1" i="18" s="1"/>
  <c r="RA1" i="18" s="1"/>
  <c r="RB1" i="18" s="1"/>
  <c r="RC1" i="18" s="1"/>
  <c r="RD1" i="18" s="1"/>
  <c r="RE1" i="18" s="1"/>
  <c r="RF1" i="18" s="1"/>
  <c r="RG1" i="18" s="1"/>
  <c r="RH1" i="18" s="1"/>
  <c r="RI1" i="18" s="1"/>
  <c r="RJ1" i="18" s="1"/>
  <c r="RK1" i="18" s="1"/>
  <c r="RL1" i="18" s="1"/>
  <c r="RM1" i="18" s="1"/>
  <c r="RN1" i="18" s="1"/>
  <c r="RO1" i="18" s="1"/>
  <c r="RP1" i="18" s="1"/>
  <c r="RQ1" i="18" s="1"/>
  <c r="RR1" i="18" s="1"/>
  <c r="RS1" i="18" s="1"/>
  <c r="RT1" i="18" s="1"/>
  <c r="RU1" i="18" s="1"/>
  <c r="RV1" i="18" s="1"/>
  <c r="RW1" i="18" s="1"/>
  <c r="RX1" i="18" s="1"/>
  <c r="RY1" i="18" s="1"/>
  <c r="RZ1" i="18" s="1"/>
  <c r="SA1" i="18" s="1"/>
  <c r="SB1" i="18" s="1"/>
  <c r="SC1" i="18" s="1"/>
  <c r="SD1" i="18" s="1"/>
  <c r="SE1" i="18" s="1"/>
  <c r="SF1" i="18" s="1"/>
  <c r="SG1" i="18" s="1"/>
  <c r="SH1" i="18" s="1"/>
  <c r="SI1" i="18" s="1"/>
  <c r="SJ1" i="18" s="1"/>
  <c r="SK1" i="18" s="1"/>
  <c r="SL1" i="18" s="1"/>
  <c r="SM1" i="18" s="1"/>
  <c r="SN1" i="18" s="1"/>
  <c r="SO1" i="18" s="1"/>
  <c r="SP1" i="18" s="1"/>
  <c r="SQ1" i="18" s="1"/>
  <c r="SR1" i="18" s="1"/>
  <c r="SS1" i="18" s="1"/>
  <c r="ST1" i="18" s="1"/>
  <c r="SU1" i="18" s="1"/>
  <c r="SV1" i="18" s="1"/>
  <c r="SW1" i="18" s="1"/>
  <c r="SX1" i="18" s="1"/>
  <c r="SY1" i="18" s="1"/>
  <c r="SZ1" i="18" s="1"/>
  <c r="TA1" i="18" s="1"/>
  <c r="TB1" i="18" s="1"/>
  <c r="TC1" i="18" s="1"/>
  <c r="TD1" i="18" s="1"/>
  <c r="TE1" i="18" s="1"/>
  <c r="TF1" i="18" s="1"/>
  <c r="TG1" i="18" s="1"/>
  <c r="TH1" i="18" s="1"/>
  <c r="TI1" i="18" s="1"/>
  <c r="TJ1" i="18" s="1"/>
  <c r="TK1" i="18" s="1"/>
  <c r="TL1" i="18" s="1"/>
  <c r="TM1" i="18" s="1"/>
  <c r="TN1" i="18" s="1"/>
  <c r="TO1" i="18" s="1"/>
  <c r="TP1" i="18" s="1"/>
  <c r="TQ1" i="18" s="1"/>
  <c r="TR1" i="18" s="1"/>
  <c r="TS1" i="18" s="1"/>
  <c r="TT1" i="18" s="1"/>
  <c r="TU1" i="18" s="1"/>
  <c r="TV1" i="18" s="1"/>
  <c r="TW1" i="18" s="1"/>
  <c r="TX1" i="18" s="1"/>
  <c r="TY1" i="18" s="1"/>
  <c r="TZ1" i="18" s="1"/>
  <c r="UA1" i="18" s="1"/>
  <c r="UB1" i="18" s="1"/>
  <c r="UC1" i="18" s="1"/>
  <c r="UD1" i="18" s="1"/>
  <c r="UE1" i="18" s="1"/>
  <c r="UF1" i="18" s="1"/>
  <c r="UG1" i="18" s="1"/>
  <c r="UH1" i="18" s="1"/>
  <c r="UI1" i="18" s="1"/>
  <c r="UJ1" i="18" s="1"/>
  <c r="UK1" i="18" s="1"/>
  <c r="UL1" i="18" s="1"/>
  <c r="UM1" i="18" s="1"/>
  <c r="UN1" i="18" s="1"/>
  <c r="UO1" i="18" s="1"/>
  <c r="UP1" i="18" s="1"/>
  <c r="UQ1" i="18" s="1"/>
  <c r="UR1" i="18" s="1"/>
  <c r="US1" i="18" s="1"/>
  <c r="UT1" i="18" s="1"/>
  <c r="UU1" i="18" s="1"/>
  <c r="UV1" i="18" s="1"/>
  <c r="UW1" i="18" s="1"/>
  <c r="UX1" i="18" s="1"/>
  <c r="UY1" i="18" s="1"/>
  <c r="UZ1" i="18" s="1"/>
  <c r="VA1" i="18" s="1"/>
  <c r="VB1" i="18" s="1"/>
  <c r="VC1" i="18" s="1"/>
  <c r="VD1" i="18" s="1"/>
  <c r="VE1" i="18" s="1"/>
  <c r="VF1" i="18" s="1"/>
  <c r="VG1" i="18" s="1"/>
  <c r="VH1" i="18" s="1"/>
  <c r="VI1" i="18" s="1"/>
  <c r="VJ1" i="18" s="1"/>
  <c r="VK1" i="18" s="1"/>
  <c r="VL1" i="18" s="1"/>
  <c r="VM1" i="18" s="1"/>
  <c r="VN1" i="18" s="1"/>
  <c r="VO1" i="18" s="1"/>
  <c r="VP1" i="18" s="1"/>
  <c r="VQ1" i="18" s="1"/>
  <c r="VR1" i="18" s="1"/>
  <c r="VS1" i="18" s="1"/>
  <c r="VT1" i="18" s="1"/>
  <c r="VU1" i="18" s="1"/>
  <c r="VV1" i="18" s="1"/>
  <c r="VW1" i="18" s="1"/>
  <c r="VX1" i="18" s="1"/>
  <c r="VY1" i="18" s="1"/>
  <c r="VZ1" i="18" s="1"/>
  <c r="WA1" i="18" s="1"/>
  <c r="WB1" i="18" s="1"/>
  <c r="WC1" i="18" s="1"/>
  <c r="WD1" i="18" s="1"/>
  <c r="WE1" i="18" s="1"/>
  <c r="WF1" i="18" s="1"/>
  <c r="WG1" i="18" s="1"/>
  <c r="WH1" i="18" s="1"/>
  <c r="WI1" i="18" s="1"/>
  <c r="WJ1" i="18" s="1"/>
  <c r="WK1" i="18" s="1"/>
  <c r="WL1" i="18" s="1"/>
  <c r="WM1" i="18" s="1"/>
  <c r="WN1" i="18" s="1"/>
  <c r="WO1" i="18" s="1"/>
  <c r="WP1" i="18" s="1"/>
  <c r="WQ1" i="18" s="1"/>
  <c r="WR1" i="18" s="1"/>
  <c r="WS1" i="18" s="1"/>
  <c r="WT1" i="18" s="1"/>
  <c r="WU1" i="18" s="1"/>
  <c r="WV1" i="18" s="1"/>
  <c r="WW1" i="18" s="1"/>
  <c r="WX1" i="18" s="1"/>
  <c r="WY1" i="18" s="1"/>
  <c r="WZ1" i="18" s="1"/>
  <c r="XA1" i="18" s="1"/>
  <c r="XB1" i="18" s="1"/>
  <c r="XC1" i="18" s="1"/>
  <c r="XD1" i="18" s="1"/>
  <c r="XE1" i="18" s="1"/>
  <c r="XF1" i="18" s="1"/>
  <c r="XG1" i="18" s="1"/>
  <c r="XH1" i="18" s="1"/>
  <c r="XI1" i="18" s="1"/>
  <c r="XJ1" i="18" s="1"/>
  <c r="XK1" i="18" s="1"/>
  <c r="XL1" i="18" s="1"/>
  <c r="XM1" i="18" s="1"/>
  <c r="XN1" i="18" s="1"/>
  <c r="XO1" i="18" s="1"/>
  <c r="XP1" i="18" s="1"/>
  <c r="XQ1" i="18" s="1"/>
  <c r="XR1" i="18" s="1"/>
  <c r="XS1" i="18" s="1"/>
  <c r="XT1" i="18" s="1"/>
  <c r="XU1" i="18" s="1"/>
  <c r="XV1" i="18" s="1"/>
  <c r="XW1" i="18" s="1"/>
  <c r="XX1" i="18" s="1"/>
  <c r="XY1" i="18" s="1"/>
  <c r="XZ1" i="18" s="1"/>
  <c r="YA1" i="18" s="1"/>
  <c r="YB1" i="18" s="1"/>
  <c r="YC1" i="18" s="1"/>
  <c r="YD1" i="18" s="1"/>
  <c r="YE1" i="18" s="1"/>
  <c r="YF1" i="18" s="1"/>
  <c r="YG1" i="18" s="1"/>
  <c r="YH1" i="18" s="1"/>
  <c r="YI1" i="18" s="1"/>
  <c r="YJ1" i="18" s="1"/>
  <c r="YK1" i="18" s="1"/>
  <c r="YL1" i="18" s="1"/>
  <c r="YM1" i="18" s="1"/>
  <c r="YN1" i="18" s="1"/>
  <c r="YO1" i="18" s="1"/>
  <c r="YP1" i="18" s="1"/>
  <c r="YQ1" i="18" s="1"/>
  <c r="YR1" i="18" s="1"/>
  <c r="YS1" i="18" s="1"/>
  <c r="YT1" i="18" s="1"/>
  <c r="YU1" i="18" s="1"/>
  <c r="YV1" i="18" s="1"/>
  <c r="YW1" i="18" s="1"/>
  <c r="YX1" i="18" s="1"/>
  <c r="YY1" i="18" s="1"/>
  <c r="YZ1" i="18" s="1"/>
  <c r="ZA1" i="18" s="1"/>
  <c r="ZB1" i="18" s="1"/>
  <c r="ZC1" i="18" s="1"/>
  <c r="ZD1" i="18" s="1"/>
  <c r="ZE1" i="18" s="1"/>
  <c r="ZF1" i="18" s="1"/>
  <c r="ZG1" i="18" s="1"/>
  <c r="ZH1" i="18" s="1"/>
  <c r="ZI1" i="18" s="1"/>
  <c r="ZJ1" i="18" s="1"/>
  <c r="ZK1" i="18" s="1"/>
  <c r="ZL1" i="18" s="1"/>
  <c r="ZM1" i="18" s="1"/>
  <c r="ZN1" i="18" s="1"/>
  <c r="ZO1" i="18" s="1"/>
  <c r="ZP1" i="18" s="1"/>
  <c r="ZQ1" i="18" s="1"/>
  <c r="ZR1" i="18" s="1"/>
  <c r="ZS1" i="18" s="1"/>
  <c r="ZT1" i="18" s="1"/>
  <c r="ZU1" i="18" s="1"/>
  <c r="ZV1" i="18" s="1"/>
  <c r="ZW1" i="18" s="1"/>
  <c r="ZX1" i="18" s="1"/>
  <c r="ZY1" i="18" s="1"/>
  <c r="ZZ1" i="18" s="1"/>
  <c r="AAA1" i="18" s="1"/>
  <c r="AAB1" i="18" s="1"/>
  <c r="AAC1" i="18" s="1"/>
  <c r="AAD1" i="18" s="1"/>
  <c r="AAE1" i="18" s="1"/>
  <c r="AAF1" i="18" s="1"/>
  <c r="AAG1" i="18" s="1"/>
  <c r="AAH1" i="18" s="1"/>
  <c r="AAI1" i="18" s="1"/>
  <c r="AAJ1" i="18" s="1"/>
  <c r="AAK1" i="18" s="1"/>
  <c r="AAL1" i="18" s="1"/>
  <c r="AAM1" i="18" s="1"/>
  <c r="AAN1" i="18" s="1"/>
  <c r="AAO1" i="18" s="1"/>
  <c r="AAP1" i="18" s="1"/>
  <c r="AAQ1" i="18" s="1"/>
  <c r="AAR1" i="18" s="1"/>
  <c r="AAS1" i="18" s="1"/>
  <c r="AAT1" i="18" s="1"/>
  <c r="AAU1" i="18" s="1"/>
  <c r="AAV1" i="18" s="1"/>
  <c r="AAW1" i="18" s="1"/>
  <c r="AAX1" i="18" s="1"/>
  <c r="AAY1" i="18" s="1"/>
  <c r="AAZ1" i="18" s="1"/>
  <c r="ABA1" i="18" s="1"/>
  <c r="ABB1" i="18" s="1"/>
  <c r="ABC1" i="18" s="1"/>
  <c r="ABD1" i="18" s="1"/>
  <c r="ABE1" i="18" s="1"/>
  <c r="ABF1" i="18" s="1"/>
  <c r="ABG1" i="18" s="1"/>
  <c r="ABH1" i="18" s="1"/>
  <c r="ABI1" i="18" s="1"/>
  <c r="ABJ1" i="18" s="1"/>
  <c r="ABK1" i="18" s="1"/>
  <c r="ABL1" i="18" s="1"/>
  <c r="ABM1" i="18" s="1"/>
  <c r="ABN1" i="18" s="1"/>
  <c r="ABO1" i="18" s="1"/>
  <c r="ABP1" i="18" s="1"/>
  <c r="ABQ1" i="18" s="1"/>
  <c r="ABR1" i="18" s="1"/>
  <c r="ABS1" i="18" s="1"/>
  <c r="ABT1" i="18" s="1"/>
  <c r="ABU1" i="18" s="1"/>
  <c r="ABV1" i="18" s="1"/>
  <c r="ABW1" i="18" s="1"/>
  <c r="ABX1" i="18" s="1"/>
  <c r="ABY1" i="18" s="1"/>
  <c r="ABZ1" i="18" s="1"/>
  <c r="ACA1" i="18" s="1"/>
  <c r="ACB1" i="18" s="1"/>
  <c r="ACC1" i="18" s="1"/>
  <c r="ACD1" i="18" s="1"/>
  <c r="ACE1" i="18" s="1"/>
  <c r="ACF1" i="18" s="1"/>
  <c r="ACG1" i="18" s="1"/>
  <c r="ACH1" i="18" s="1"/>
  <c r="ACI1" i="18" s="1"/>
  <c r="ACJ1" i="18" s="1"/>
  <c r="ACK1" i="18" s="1"/>
  <c r="ACL1" i="18" s="1"/>
  <c r="ACM1" i="18" s="1"/>
  <c r="ACN1" i="18" s="1"/>
  <c r="ACO1" i="18" s="1"/>
  <c r="ACP1" i="18" s="1"/>
  <c r="ACQ1" i="18" s="1"/>
  <c r="ACR1" i="18" s="1"/>
  <c r="ACS1" i="18" s="1"/>
  <c r="ACT1" i="18" s="1"/>
  <c r="ACU1" i="18" s="1"/>
  <c r="ACV1" i="18" s="1"/>
  <c r="ACW1" i="18" s="1"/>
  <c r="ACX1" i="18" s="1"/>
  <c r="ACY1" i="18" s="1"/>
  <c r="ACZ1" i="18" s="1"/>
  <c r="ADA1" i="18" s="1"/>
  <c r="ADB1" i="18" s="1"/>
  <c r="ADC1" i="18" s="1"/>
  <c r="ADD1" i="18" s="1"/>
  <c r="ADE1" i="18" s="1"/>
  <c r="ADF1" i="18" s="1"/>
  <c r="ADG1" i="18" s="1"/>
  <c r="ADH1" i="18" s="1"/>
  <c r="ADI1" i="18" s="1"/>
  <c r="ADJ1" i="18" s="1"/>
  <c r="ADK1" i="18" s="1"/>
  <c r="ADL1" i="18" s="1"/>
  <c r="ADM1" i="18" s="1"/>
  <c r="ADN1" i="18" s="1"/>
  <c r="ADO1" i="18" s="1"/>
  <c r="ADP1" i="18" s="1"/>
  <c r="ADQ1" i="18" s="1"/>
  <c r="ADR1" i="18" s="1"/>
  <c r="ADS1" i="18" s="1"/>
  <c r="ADT1" i="18" s="1"/>
  <c r="ADU1" i="18" s="1"/>
  <c r="ADV1" i="18" s="1"/>
  <c r="ADW1" i="18" s="1"/>
  <c r="ADX1" i="18" s="1"/>
  <c r="ADY1" i="18" s="1"/>
  <c r="ADZ1" i="18" s="1"/>
  <c r="AEA1" i="18" s="1"/>
  <c r="AEB1" i="18" s="1"/>
  <c r="AEC1" i="18" s="1"/>
  <c r="AED1" i="18" s="1"/>
  <c r="AEE1" i="18" s="1"/>
  <c r="AEF1" i="18" s="1"/>
  <c r="AEG1" i="18" s="1"/>
  <c r="AEH1" i="18" s="1"/>
  <c r="AEI1" i="18" s="1"/>
  <c r="AEJ1" i="18" s="1"/>
  <c r="AEK1" i="18" s="1"/>
  <c r="AEL1" i="18" s="1"/>
  <c r="AEM1" i="18" s="1"/>
  <c r="AEN1" i="18" s="1"/>
  <c r="AEO1" i="18" s="1"/>
  <c r="AEP1" i="18" s="1"/>
  <c r="AEQ1" i="18" s="1"/>
  <c r="AER1" i="18" s="1"/>
  <c r="AES1" i="18" s="1"/>
  <c r="AET1" i="18" s="1"/>
  <c r="AEU1" i="18" s="1"/>
  <c r="AEV1" i="18" s="1"/>
  <c r="AEW1" i="18" s="1"/>
  <c r="AEX1" i="18" s="1"/>
  <c r="AEY1" i="18" s="1"/>
  <c r="AEZ1" i="18" s="1"/>
  <c r="AFA1" i="18" s="1"/>
  <c r="AFB1" i="18" s="1"/>
  <c r="AFC1" i="18" s="1"/>
  <c r="AFD1" i="18" s="1"/>
  <c r="AFE1" i="18" s="1"/>
  <c r="AFF1" i="18" s="1"/>
  <c r="AFG1" i="18" s="1"/>
  <c r="AFH1" i="18" s="1"/>
  <c r="AFI1" i="18" s="1"/>
  <c r="AFJ1" i="18" s="1"/>
  <c r="AFK1" i="18" s="1"/>
  <c r="AFL1" i="18" s="1"/>
  <c r="AFM1" i="18" s="1"/>
  <c r="AFN1" i="18" s="1"/>
  <c r="AFO1" i="18" s="1"/>
  <c r="AFP1" i="18" s="1"/>
  <c r="AFQ1" i="18" s="1"/>
  <c r="AFR1" i="18" s="1"/>
  <c r="AFS1" i="18" s="1"/>
  <c r="AFT1" i="18" s="1"/>
  <c r="AFU1" i="18" s="1"/>
  <c r="AFV1" i="18" s="1"/>
  <c r="AFW1" i="18" s="1"/>
  <c r="AFX1" i="18" s="1"/>
  <c r="AFY1" i="18" s="1"/>
  <c r="AFZ1" i="18" s="1"/>
  <c r="AGA1" i="18" s="1"/>
  <c r="AGB1" i="18" s="1"/>
  <c r="AGC1" i="18" s="1"/>
  <c r="AGD1" i="18" s="1"/>
  <c r="AGE1" i="18" s="1"/>
  <c r="AGF1" i="18" s="1"/>
  <c r="AGG1" i="18" s="1"/>
  <c r="AGH1" i="18" s="1"/>
  <c r="AGI1" i="18" s="1"/>
  <c r="AGJ1" i="18" s="1"/>
  <c r="AGK1" i="18" s="1"/>
  <c r="AGL1" i="18" s="1"/>
  <c r="AGM1" i="18" s="1"/>
  <c r="AGN1" i="18" s="1"/>
  <c r="AGO1" i="18" s="1"/>
  <c r="AGP1" i="18" s="1"/>
  <c r="AGQ1" i="18" s="1"/>
  <c r="AGR1" i="18" s="1"/>
  <c r="AGS1" i="18" s="1"/>
  <c r="AGT1" i="18" s="1"/>
  <c r="AGU1" i="18" s="1"/>
  <c r="AGV1" i="18" s="1"/>
  <c r="AGW1" i="18" s="1"/>
  <c r="AGX1" i="18" s="1"/>
  <c r="AGY1" i="18" s="1"/>
  <c r="AGZ1" i="18" s="1"/>
  <c r="AHA1" i="18" s="1"/>
  <c r="AHB1" i="18" s="1"/>
  <c r="AHC1" i="18" s="1"/>
  <c r="AHD1" i="18" s="1"/>
  <c r="AHE1" i="18" s="1"/>
  <c r="AHF1" i="18" s="1"/>
  <c r="AHG1" i="18" s="1"/>
  <c r="AHH1" i="18" s="1"/>
  <c r="AHI1" i="18" s="1"/>
  <c r="AHJ1" i="18" s="1"/>
  <c r="AHK1" i="18" s="1"/>
  <c r="AHL1" i="18" s="1"/>
  <c r="AHM1" i="18" s="1"/>
  <c r="AHN1" i="18" s="1"/>
  <c r="AHO1" i="18" s="1"/>
  <c r="AHP1" i="18" s="1"/>
  <c r="AHQ1" i="18" s="1"/>
  <c r="AHR1" i="18" s="1"/>
  <c r="AHS1" i="18" s="1"/>
  <c r="AHT1" i="18" s="1"/>
  <c r="AHU1" i="18" s="1"/>
  <c r="AHV1" i="18" s="1"/>
  <c r="AHW1" i="18" s="1"/>
  <c r="AHX1" i="18" s="1"/>
  <c r="AHY1" i="18" s="1"/>
  <c r="AHZ1" i="18" s="1"/>
  <c r="AIA1" i="18" s="1"/>
  <c r="AIB1" i="18" s="1"/>
  <c r="AIC1" i="18" s="1"/>
  <c r="AID1" i="18" s="1"/>
  <c r="AIE1" i="18" s="1"/>
  <c r="AIF1" i="18" s="1"/>
  <c r="AIG1" i="18" s="1"/>
  <c r="AIH1" i="18" s="1"/>
  <c r="AII1" i="18" s="1"/>
  <c r="AIJ1" i="18" s="1"/>
  <c r="AIK1" i="18" s="1"/>
  <c r="AIL1" i="18" s="1"/>
  <c r="AIM1" i="18" s="1"/>
  <c r="AIN1" i="18" s="1"/>
  <c r="AIO1" i="18" s="1"/>
  <c r="AIP1" i="18" s="1"/>
  <c r="AIQ1" i="18" s="1"/>
  <c r="AIR1" i="18" s="1"/>
  <c r="AIS1" i="18" s="1"/>
  <c r="AIT1" i="18" s="1"/>
  <c r="AIU1" i="18" s="1"/>
  <c r="AIV1" i="18" s="1"/>
  <c r="AIW1" i="18" s="1"/>
  <c r="AIX1" i="18" s="1"/>
  <c r="AIY1" i="18" s="1"/>
  <c r="AIZ1" i="18" s="1"/>
  <c r="AJA1" i="18" s="1"/>
  <c r="AJB1" i="18" s="1"/>
  <c r="AJC1" i="18" s="1"/>
  <c r="AJD1" i="18" s="1"/>
  <c r="AJE1" i="18" s="1"/>
  <c r="AJF1" i="18" s="1"/>
  <c r="AJG1" i="18" s="1"/>
  <c r="AJH1" i="18" s="1"/>
  <c r="AJI1" i="18" s="1"/>
  <c r="AJJ1" i="18" s="1"/>
  <c r="AJK1" i="18" s="1"/>
  <c r="AJL1" i="18" s="1"/>
  <c r="AJM1" i="18" s="1"/>
  <c r="AJN1" i="18" s="1"/>
  <c r="AJO1" i="18" s="1"/>
  <c r="AJP1" i="18" s="1"/>
  <c r="AJQ1" i="18" s="1"/>
  <c r="AJR1" i="18" s="1"/>
  <c r="AJS1" i="18" s="1"/>
  <c r="AJT1" i="18" s="1"/>
  <c r="AJU1" i="18" s="1"/>
  <c r="AJV1" i="18" s="1"/>
  <c r="AJW1" i="18" s="1"/>
  <c r="AJX1" i="18" s="1"/>
  <c r="AJY1" i="18" s="1"/>
  <c r="AJZ1" i="18" s="1"/>
  <c r="AKA1" i="18" s="1"/>
  <c r="AKB1" i="18" s="1"/>
  <c r="AKC1" i="18" s="1"/>
  <c r="AKD1" i="18" s="1"/>
  <c r="AKE1" i="18" s="1"/>
  <c r="AKF1" i="18" s="1"/>
  <c r="AKG1" i="18" s="1"/>
  <c r="AKH1" i="18" s="1"/>
  <c r="AKI1" i="18" s="1"/>
  <c r="AKJ1" i="18" s="1"/>
  <c r="AKK1" i="18" s="1"/>
  <c r="AKL1" i="18" s="1"/>
  <c r="AKM1" i="18" s="1"/>
  <c r="AKN1" i="18" s="1"/>
  <c r="AKO1" i="18" s="1"/>
  <c r="AKP1" i="18" s="1"/>
  <c r="AKQ1" i="18" s="1"/>
  <c r="AKR1" i="18" s="1"/>
  <c r="AKS1" i="18" s="1"/>
  <c r="AKT1" i="18" s="1"/>
  <c r="AKU1" i="18" s="1"/>
  <c r="AKV1" i="18" s="1"/>
  <c r="AKW1" i="18" s="1"/>
  <c r="AKX1" i="18" s="1"/>
  <c r="AKY1" i="18" s="1"/>
  <c r="AKZ1" i="18" s="1"/>
  <c r="ALA1" i="18" s="1"/>
  <c r="ALB1" i="18" s="1"/>
  <c r="ALC1" i="18" s="1"/>
  <c r="ALD1" i="18" s="1"/>
  <c r="ALE1" i="18" s="1"/>
  <c r="ALF1" i="18" s="1"/>
  <c r="ALG1" i="18" s="1"/>
  <c r="ALH1" i="18" s="1"/>
  <c r="ALI1" i="18" s="1"/>
  <c r="ALJ1" i="18" s="1"/>
  <c r="ALK1" i="18" s="1"/>
  <c r="ALL1" i="18" s="1"/>
  <c r="ALM1" i="18" s="1"/>
  <c r="ALN1" i="18" s="1"/>
  <c r="ALO1" i="18" s="1"/>
  <c r="ALP1" i="18" s="1"/>
  <c r="ALQ1" i="18" s="1"/>
  <c r="ALR1" i="18" s="1"/>
  <c r="ALS1" i="18" s="1"/>
  <c r="ALT1" i="18" s="1"/>
  <c r="ALU1" i="18" s="1"/>
  <c r="ALV1" i="18" s="1"/>
  <c r="ALW1" i="18" s="1"/>
  <c r="ALX1" i="18" s="1"/>
  <c r="ALY1" i="18" s="1"/>
  <c r="ALZ1" i="18" s="1"/>
  <c r="AMA1" i="18" s="1"/>
  <c r="AMB1" i="18" s="1"/>
  <c r="AMC1" i="18" s="1"/>
  <c r="AMD1" i="18" s="1"/>
  <c r="AME1" i="18" s="1"/>
  <c r="AMF1" i="18" s="1"/>
  <c r="AMG1" i="18" s="1"/>
  <c r="AMH1" i="18" s="1"/>
  <c r="AMI1" i="18" s="1"/>
  <c r="AMJ1" i="18" s="1"/>
  <c r="AMK1" i="18" s="1"/>
  <c r="AML1" i="18" s="1"/>
  <c r="AMM1" i="18" s="1"/>
  <c r="AMN1" i="18" s="1"/>
  <c r="AMO1" i="18" s="1"/>
  <c r="AMP1" i="18" s="1"/>
  <c r="AMQ1" i="18" s="1"/>
  <c r="AMR1" i="18" s="1"/>
  <c r="AMS1" i="18" s="1"/>
  <c r="AMT1" i="18" s="1"/>
  <c r="AMU1" i="18" s="1"/>
  <c r="AMV1" i="18" s="1"/>
  <c r="AMW1" i="18" s="1"/>
  <c r="AMX1" i="18" s="1"/>
  <c r="AMY1" i="18" s="1"/>
  <c r="AMZ1" i="18" s="1"/>
  <c r="ANA1" i="18" s="1"/>
  <c r="ANB1" i="18" s="1"/>
  <c r="ANC1" i="18" s="1"/>
  <c r="AND1" i="18" s="1"/>
  <c r="ANE1" i="18" s="1"/>
  <c r="ANF1" i="18" s="1"/>
  <c r="ANG1" i="18" s="1"/>
  <c r="ANH1" i="18" s="1"/>
  <c r="ANI1" i="18" s="1"/>
  <c r="ANJ1" i="18" s="1"/>
  <c r="ANK1" i="18" s="1"/>
  <c r="ANL1" i="18" s="1"/>
  <c r="ANM1" i="18" s="1"/>
  <c r="ANN1" i="18" s="1"/>
  <c r="ANO1" i="18" s="1"/>
  <c r="ANP1" i="18" s="1"/>
  <c r="ANQ1" i="18" s="1"/>
  <c r="ANR1" i="18" s="1"/>
  <c r="ANS1" i="18" s="1"/>
  <c r="ANT1" i="18" s="1"/>
  <c r="ANU1" i="18" s="1"/>
  <c r="ANV1" i="18" s="1"/>
  <c r="ANW1" i="18" s="1"/>
  <c r="ANX1" i="18" s="1"/>
  <c r="ANY1" i="18" s="1"/>
  <c r="ANZ1" i="18" s="1"/>
  <c r="AOA1" i="18" s="1"/>
  <c r="AOB1" i="18" s="1"/>
  <c r="AOC1" i="18" s="1"/>
  <c r="AOD1" i="18" s="1"/>
  <c r="AOE1" i="18" s="1"/>
  <c r="AOF1" i="18" s="1"/>
  <c r="AOG1" i="18" s="1"/>
  <c r="AOH1" i="18" s="1"/>
  <c r="AOI1" i="18" s="1"/>
  <c r="AOJ1" i="18" s="1"/>
  <c r="AOK1" i="18" s="1"/>
  <c r="AOL1" i="18" s="1"/>
  <c r="AOM1" i="18" s="1"/>
  <c r="AON1" i="18" s="1"/>
  <c r="AOO1" i="18" s="1"/>
  <c r="AOP1" i="18" s="1"/>
  <c r="AOQ1" i="18" s="1"/>
  <c r="AOR1" i="18" s="1"/>
  <c r="AOS1" i="18" s="1"/>
  <c r="AOT1" i="18" s="1"/>
  <c r="AOU1" i="18" s="1"/>
  <c r="AOV1" i="18" s="1"/>
  <c r="AOW1" i="18" s="1"/>
  <c r="AOX1" i="18" s="1"/>
  <c r="AOY1" i="18" s="1"/>
  <c r="AOZ1" i="18" s="1"/>
  <c r="APA1" i="18" s="1"/>
  <c r="APB1" i="18" s="1"/>
  <c r="APC1" i="18" s="1"/>
  <c r="APD1" i="18" s="1"/>
  <c r="APE1" i="18" s="1"/>
  <c r="APF1" i="18" s="1"/>
  <c r="APG1" i="18" s="1"/>
  <c r="APH1" i="18" s="1"/>
  <c r="API1" i="18" s="1"/>
  <c r="APJ1" i="18" s="1"/>
  <c r="APK1" i="18" s="1"/>
  <c r="APL1" i="18" s="1"/>
  <c r="APM1" i="18" s="1"/>
  <c r="APN1" i="18" s="1"/>
  <c r="APO1" i="18" s="1"/>
  <c r="APP1" i="18" s="1"/>
  <c r="APQ1" i="18" s="1"/>
  <c r="APR1" i="18" s="1"/>
  <c r="APS1" i="18" s="1"/>
  <c r="APT1" i="18" s="1"/>
  <c r="APU1" i="18" s="1"/>
  <c r="APV1" i="18" s="1"/>
  <c r="APW1" i="18" s="1"/>
  <c r="APX1" i="18" s="1"/>
  <c r="APY1" i="18" s="1"/>
  <c r="APZ1" i="18" s="1"/>
  <c r="AQA1" i="18" s="1"/>
  <c r="AQB1" i="18" s="1"/>
  <c r="AQC1" i="18" s="1"/>
  <c r="AQD1" i="18" s="1"/>
  <c r="AQE1" i="18" s="1"/>
  <c r="AQF1" i="18" s="1"/>
  <c r="AQG1" i="18" s="1"/>
  <c r="AQH1" i="18" s="1"/>
  <c r="AQI1" i="18" s="1"/>
  <c r="AQJ1" i="18" s="1"/>
  <c r="AQK1" i="18" s="1"/>
  <c r="AQL1" i="18" s="1"/>
  <c r="AQM1" i="18" s="1"/>
  <c r="AQN1" i="18" s="1"/>
  <c r="AQO1" i="18" s="1"/>
  <c r="AQP1" i="18" s="1"/>
  <c r="AQQ1" i="18" s="1"/>
  <c r="AQR1" i="18" s="1"/>
  <c r="AQS1" i="18" s="1"/>
  <c r="AQT1" i="18" s="1"/>
  <c r="AQU1" i="18" s="1"/>
  <c r="AQV1" i="18" s="1"/>
  <c r="AQW1" i="18" s="1"/>
  <c r="AQX1" i="18" s="1"/>
  <c r="AQY1" i="18" s="1"/>
  <c r="AQZ1" i="18" s="1"/>
  <c r="ARA1" i="18" s="1"/>
  <c r="ARB1" i="18" s="1"/>
  <c r="ARC1" i="18" s="1"/>
  <c r="ARD1" i="18" s="1"/>
  <c r="ARE1" i="18" s="1"/>
  <c r="ARF1" i="18" s="1"/>
  <c r="ARG1" i="18" s="1"/>
  <c r="ARH1" i="18" s="1"/>
  <c r="ARI1" i="18" s="1"/>
  <c r="ARJ1" i="18" s="1"/>
  <c r="ARK1" i="18" s="1"/>
  <c r="ARL1" i="18" s="1"/>
  <c r="ARM1" i="18" s="1"/>
  <c r="ARN1" i="18" s="1"/>
  <c r="ARO1" i="18" s="1"/>
  <c r="ARP1" i="18" s="1"/>
  <c r="ARQ1" i="18" s="1"/>
  <c r="ARR1" i="18" s="1"/>
  <c r="ARS1" i="18" s="1"/>
  <c r="ART1" i="18" s="1"/>
  <c r="ARU1" i="18" s="1"/>
  <c r="ARV1" i="18" s="1"/>
  <c r="ARW1" i="18" s="1"/>
  <c r="ARX1" i="18" s="1"/>
  <c r="ARY1" i="18" s="1"/>
  <c r="ARZ1" i="18" s="1"/>
  <c r="ASA1" i="18" s="1"/>
  <c r="ASB1" i="18" s="1"/>
  <c r="ASC1" i="18" s="1"/>
  <c r="ASD1" i="18" s="1"/>
  <c r="ASE1" i="18" s="1"/>
  <c r="ASF1" i="18" s="1"/>
  <c r="ASG1" i="18" s="1"/>
  <c r="ASH1" i="18" s="1"/>
  <c r="ASI1" i="18" s="1"/>
  <c r="ASJ1" i="18" s="1"/>
  <c r="ASK1" i="18" s="1"/>
  <c r="ASL1" i="18" s="1"/>
  <c r="ASM1" i="18" s="1"/>
  <c r="ASN1" i="18" s="1"/>
  <c r="ASO1" i="18" s="1"/>
  <c r="ASP1" i="18" s="1"/>
  <c r="ASQ1" i="18" s="1"/>
  <c r="ASR1" i="18" s="1"/>
  <c r="ASS1" i="18" s="1"/>
  <c r="AST1" i="18" s="1"/>
  <c r="ASU1" i="18" s="1"/>
  <c r="ASV1" i="18" s="1"/>
  <c r="ASW1" i="18" s="1"/>
  <c r="ASX1" i="18" s="1"/>
  <c r="ASY1" i="18" s="1"/>
  <c r="ASZ1" i="18" s="1"/>
  <c r="ATA1" i="18" s="1"/>
  <c r="ATB1" i="18" s="1"/>
  <c r="ATC1" i="18" s="1"/>
  <c r="ATD1" i="18" s="1"/>
  <c r="ATE1" i="18" s="1"/>
  <c r="ATF1" i="18" s="1"/>
  <c r="ATG1" i="18" s="1"/>
  <c r="ATH1" i="18" s="1"/>
  <c r="ATI1" i="18" s="1"/>
  <c r="ATJ1" i="18" s="1"/>
  <c r="ATK1" i="18" s="1"/>
  <c r="ATL1" i="18" s="1"/>
  <c r="ATM1" i="18" s="1"/>
  <c r="ATN1" i="18" s="1"/>
  <c r="ATO1" i="18" s="1"/>
  <c r="ATP1" i="18" s="1"/>
  <c r="ATQ1" i="18" s="1"/>
  <c r="ATR1" i="18" s="1"/>
  <c r="ATS1" i="18" s="1"/>
  <c r="ATT1" i="18" s="1"/>
  <c r="ATU1" i="18" s="1"/>
  <c r="ATV1" i="18" s="1"/>
  <c r="ATW1" i="18" s="1"/>
  <c r="ATX1" i="18" s="1"/>
  <c r="ATY1" i="18" s="1"/>
  <c r="ATZ1" i="18" s="1"/>
  <c r="AUA1" i="18" s="1"/>
  <c r="AUB1" i="18" s="1"/>
  <c r="AUC1" i="18" s="1"/>
  <c r="AUD1" i="18" s="1"/>
  <c r="AUE1" i="18" s="1"/>
  <c r="AUF1" i="18" s="1"/>
  <c r="AUG1" i="18" s="1"/>
  <c r="AUH1" i="18" s="1"/>
  <c r="AUI1" i="18" s="1"/>
  <c r="AUJ1" i="18" s="1"/>
  <c r="AUK1" i="18" s="1"/>
  <c r="AUL1" i="18" s="1"/>
  <c r="AUM1" i="18" s="1"/>
  <c r="AUN1" i="18" s="1"/>
  <c r="AUO1" i="18" s="1"/>
  <c r="AUP1" i="18" s="1"/>
  <c r="AUQ1" i="18" s="1"/>
  <c r="AUR1" i="18" s="1"/>
  <c r="AUS1" i="18" s="1"/>
  <c r="AUT1" i="18" s="1"/>
  <c r="AUU1" i="18" s="1"/>
  <c r="AUV1" i="18" s="1"/>
  <c r="AUW1" i="18" s="1"/>
  <c r="AUX1" i="18" s="1"/>
  <c r="AUY1" i="18" s="1"/>
  <c r="AUZ1" i="18" s="1"/>
  <c r="AVA1" i="18" s="1"/>
  <c r="AVB1" i="18" s="1"/>
  <c r="AVC1" i="18" s="1"/>
  <c r="AVD1" i="18" s="1"/>
  <c r="AVE1" i="18" s="1"/>
  <c r="AVF1" i="18" s="1"/>
  <c r="AVG1" i="18" s="1"/>
  <c r="AVH1" i="18" s="1"/>
  <c r="AVI1" i="18" s="1"/>
  <c r="AVJ1" i="18" s="1"/>
  <c r="AVK1" i="18" s="1"/>
  <c r="AVL1" i="18" s="1"/>
  <c r="AVM1" i="18" s="1"/>
  <c r="AVN1" i="18" s="1"/>
  <c r="AVO1" i="18" s="1"/>
  <c r="AVP1" i="18" s="1"/>
  <c r="AVQ1" i="18" s="1"/>
  <c r="AVR1" i="18" s="1"/>
  <c r="AVS1" i="18" s="1"/>
  <c r="AVT1" i="18" s="1"/>
  <c r="AVU1" i="18" s="1"/>
  <c r="AVV1" i="18" s="1"/>
  <c r="AVW1" i="18" s="1"/>
  <c r="AVX1" i="18" s="1"/>
  <c r="AVY1" i="18" s="1"/>
  <c r="AVZ1" i="18" s="1"/>
  <c r="AWA1" i="18" s="1"/>
  <c r="AWB1" i="18" s="1"/>
  <c r="AWC1" i="18" s="1"/>
  <c r="AWD1" i="18" s="1"/>
  <c r="AWE1" i="18" s="1"/>
  <c r="AWF1" i="18" s="1"/>
  <c r="AWG1" i="18" s="1"/>
  <c r="AWH1" i="18" s="1"/>
  <c r="AWI1" i="18" s="1"/>
  <c r="AWJ1" i="18" s="1"/>
  <c r="AWK1" i="18" s="1"/>
  <c r="AWL1" i="18" s="1"/>
  <c r="AWM1" i="18" s="1"/>
  <c r="AWN1" i="18" s="1"/>
  <c r="AWO1" i="18" s="1"/>
  <c r="AWP1" i="18" s="1"/>
  <c r="AWQ1" i="18" s="1"/>
  <c r="AWR1" i="18" s="1"/>
  <c r="AWS1" i="18" s="1"/>
  <c r="AWT1" i="18" s="1"/>
  <c r="AWU1" i="18" s="1"/>
  <c r="AWV1" i="18" s="1"/>
  <c r="AWW1" i="18" s="1"/>
  <c r="AWX1" i="18" s="1"/>
  <c r="AWY1" i="18" s="1"/>
  <c r="AWZ1" i="18" s="1"/>
  <c r="AXA1" i="18" s="1"/>
  <c r="AXB1" i="18" s="1"/>
  <c r="AXC1" i="18" s="1"/>
  <c r="AXD1" i="18" s="1"/>
  <c r="AXE1" i="18" s="1"/>
  <c r="AXF1" i="18" s="1"/>
  <c r="AXG1" i="18" s="1"/>
  <c r="AXH1" i="18" s="1"/>
  <c r="AXI1" i="18" s="1"/>
  <c r="AXJ1" i="18" s="1"/>
  <c r="AXK1" i="18" s="1"/>
  <c r="AXL1" i="18" s="1"/>
  <c r="AXM1" i="18" s="1"/>
  <c r="AXN1" i="18" s="1"/>
  <c r="AXO1" i="18" s="1"/>
  <c r="AXP1" i="18" s="1"/>
  <c r="AXQ1" i="18" s="1"/>
  <c r="AXR1" i="18" s="1"/>
  <c r="AXS1" i="18" s="1"/>
  <c r="AXT1" i="18" s="1"/>
  <c r="AXU1" i="18" s="1"/>
  <c r="AXV1" i="18" s="1"/>
  <c r="AXW1" i="18" s="1"/>
  <c r="AXX1" i="18" s="1"/>
  <c r="AXY1" i="18" s="1"/>
  <c r="AXZ1" i="18" s="1"/>
  <c r="AYA1" i="18" s="1"/>
  <c r="AYB1" i="18" s="1"/>
  <c r="AYC1" i="18" s="1"/>
  <c r="AYD1" i="18" s="1"/>
  <c r="AYE1" i="18" s="1"/>
  <c r="AYF1" i="18" s="1"/>
  <c r="AYG1" i="18" s="1"/>
  <c r="AYH1" i="18" s="1"/>
  <c r="AYI1" i="18" s="1"/>
  <c r="AYJ1" i="18" s="1"/>
  <c r="AYK1" i="18" s="1"/>
  <c r="AYL1" i="18" s="1"/>
  <c r="AYM1" i="18" s="1"/>
  <c r="AYN1" i="18" s="1"/>
  <c r="AYO1" i="18" s="1"/>
  <c r="AYP1" i="18" s="1"/>
  <c r="AYQ1" i="18" s="1"/>
  <c r="AYR1" i="18" s="1"/>
  <c r="AYS1" i="18" s="1"/>
  <c r="AYT1" i="18" s="1"/>
  <c r="AYU1" i="18" s="1"/>
  <c r="AYV1" i="18" s="1"/>
  <c r="AYW1" i="18" s="1"/>
  <c r="AYX1" i="18" s="1"/>
  <c r="AYY1" i="18" s="1"/>
  <c r="AYZ1" i="18" s="1"/>
  <c r="AZA1" i="18" s="1"/>
  <c r="AZB1" i="18" s="1"/>
  <c r="AZC1" i="18" s="1"/>
  <c r="AZD1" i="18" s="1"/>
  <c r="AZE1" i="18" s="1"/>
  <c r="AZF1" i="18" s="1"/>
  <c r="AZG1" i="18" s="1"/>
  <c r="AZH1" i="18" s="1"/>
  <c r="AZI1" i="18" s="1"/>
  <c r="AZJ1" i="18" s="1"/>
  <c r="AZK1" i="18" s="1"/>
  <c r="AZL1" i="18" s="1"/>
  <c r="AZM1" i="18" s="1"/>
  <c r="AZN1" i="18" s="1"/>
  <c r="AZO1" i="18" s="1"/>
  <c r="AZP1" i="18" s="1"/>
  <c r="AZQ1" i="18" s="1"/>
  <c r="AZR1" i="18" s="1"/>
  <c r="AZS1" i="18" s="1"/>
  <c r="AZT1" i="18" s="1"/>
  <c r="AZU1" i="18" s="1"/>
  <c r="AZV1" i="18" s="1"/>
  <c r="AZW1" i="18" s="1"/>
  <c r="AZX1" i="18" s="1"/>
  <c r="AZY1" i="18" s="1"/>
  <c r="AZZ1" i="18" s="1"/>
  <c r="BAA1" i="18" s="1"/>
  <c r="BAB1" i="18" s="1"/>
  <c r="BAC1" i="18" s="1"/>
  <c r="BAD1" i="18" s="1"/>
  <c r="BAE1" i="18" s="1"/>
  <c r="BAF1" i="18" s="1"/>
  <c r="BAG1" i="18" s="1"/>
  <c r="BAH1" i="18" s="1"/>
  <c r="BAI1" i="18" s="1"/>
  <c r="BAJ1" i="18" s="1"/>
  <c r="BAK1" i="18" s="1"/>
  <c r="BAL1" i="18" s="1"/>
  <c r="BAM1" i="18" s="1"/>
  <c r="BAN1" i="18" s="1"/>
  <c r="BAO1" i="18" s="1"/>
  <c r="BAP1" i="18" s="1"/>
  <c r="BAQ1" i="18" s="1"/>
  <c r="BAR1" i="18" s="1"/>
  <c r="BAS1" i="18" s="1"/>
  <c r="BAT1" i="18" s="1"/>
  <c r="BAU1" i="18" s="1"/>
  <c r="BAV1" i="18" s="1"/>
  <c r="BAW1" i="18" s="1"/>
  <c r="BAX1" i="18" s="1"/>
  <c r="BAY1" i="18" s="1"/>
  <c r="BAZ1" i="18" s="1"/>
  <c r="BBA1" i="18" s="1"/>
  <c r="BBB1" i="18" s="1"/>
  <c r="BBC1" i="18" s="1"/>
  <c r="BBD1" i="18" s="1"/>
  <c r="BBE1" i="18" s="1"/>
  <c r="BBF1" i="18" s="1"/>
  <c r="BBG1" i="18" s="1"/>
  <c r="BBH1" i="18" s="1"/>
  <c r="BBI1" i="18" s="1"/>
  <c r="BBJ1" i="18" s="1"/>
  <c r="BBK1" i="18" s="1"/>
  <c r="BBL1" i="18" s="1"/>
  <c r="BBM1" i="18" s="1"/>
  <c r="BBN1" i="18" s="1"/>
  <c r="BBO1" i="18" s="1"/>
  <c r="BBP1" i="18" s="1"/>
  <c r="BBQ1" i="18" s="1"/>
  <c r="BBR1" i="18" s="1"/>
  <c r="BBS1" i="18" s="1"/>
  <c r="BBT1" i="18" s="1"/>
  <c r="BBU1" i="18" s="1"/>
  <c r="BBV1" i="18" s="1"/>
  <c r="BBW1" i="18" s="1"/>
  <c r="BBX1" i="18" s="1"/>
  <c r="BBY1" i="18" s="1"/>
  <c r="BBZ1" i="18" s="1"/>
  <c r="BCA1" i="18" s="1"/>
  <c r="BCB1" i="18" s="1"/>
  <c r="BCC1" i="18" s="1"/>
  <c r="BCD1" i="18" s="1"/>
  <c r="BCE1" i="18" s="1"/>
  <c r="BCF1" i="18" s="1"/>
  <c r="BCG1" i="18" s="1"/>
  <c r="BCH1" i="18" s="1"/>
  <c r="BCI1" i="18" s="1"/>
  <c r="BCJ1" i="18" s="1"/>
  <c r="BCK1" i="18" s="1"/>
  <c r="BCL1" i="18" s="1"/>
  <c r="BCM1" i="18" s="1"/>
  <c r="BCN1" i="18" s="1"/>
  <c r="BCO1" i="18" s="1"/>
  <c r="BCP1" i="18" s="1"/>
  <c r="BCQ1" i="18" s="1"/>
  <c r="BCR1" i="18" s="1"/>
  <c r="BCS1" i="18" s="1"/>
  <c r="BCT1" i="18" s="1"/>
  <c r="BCU1" i="18" s="1"/>
  <c r="BCV1" i="18" s="1"/>
  <c r="BCW1" i="18" s="1"/>
  <c r="BCX1" i="18" s="1"/>
  <c r="BCY1" i="18" s="1"/>
  <c r="BCZ1" i="18" s="1"/>
  <c r="BDA1" i="18" s="1"/>
  <c r="BDB1" i="18" s="1"/>
  <c r="BDC1" i="18" s="1"/>
  <c r="BDD1" i="18" s="1"/>
  <c r="BDE1" i="18" s="1"/>
  <c r="BDF1" i="18" s="1"/>
  <c r="BDG1" i="18" s="1"/>
  <c r="BDH1" i="18" s="1"/>
  <c r="BDI1" i="18" s="1"/>
  <c r="BDJ1" i="18" s="1"/>
  <c r="BDK1" i="18" s="1"/>
  <c r="BDL1" i="18" s="1"/>
  <c r="BDM1" i="18" s="1"/>
  <c r="BDN1" i="18" s="1"/>
  <c r="BDO1" i="18" s="1"/>
  <c r="BDP1" i="18" s="1"/>
  <c r="BDQ1" i="18" s="1"/>
  <c r="BDR1" i="18" s="1"/>
  <c r="BDS1" i="18" s="1"/>
  <c r="BDT1" i="18" s="1"/>
  <c r="BDU1" i="18" s="1"/>
  <c r="BDV1" i="18" s="1"/>
  <c r="BDW1" i="18" s="1"/>
  <c r="BDX1" i="18" s="1"/>
  <c r="BDY1" i="18" s="1"/>
  <c r="BDZ1" i="18" s="1"/>
  <c r="BEA1" i="18" s="1"/>
  <c r="BEB1" i="18" s="1"/>
  <c r="BEC1" i="18" s="1"/>
  <c r="BED1" i="18" s="1"/>
  <c r="BEE1" i="18" s="1"/>
  <c r="BEF1" i="18" s="1"/>
  <c r="BEG1" i="18" s="1"/>
  <c r="BEH1" i="18" s="1"/>
  <c r="BEI1" i="18" s="1"/>
  <c r="BEJ1" i="18" s="1"/>
  <c r="BEK1" i="18" s="1"/>
  <c r="BEL1" i="18" s="1"/>
  <c r="BEM1" i="18" s="1"/>
  <c r="BEN1" i="18" s="1"/>
  <c r="BEO1" i="18" s="1"/>
  <c r="BEP1" i="18" s="1"/>
  <c r="BEQ1" i="18" s="1"/>
  <c r="BER1" i="18" s="1"/>
  <c r="BES1" i="18" s="1"/>
  <c r="BET1" i="18" s="1"/>
  <c r="BEU1" i="18" s="1"/>
  <c r="BEV1" i="18" s="1"/>
  <c r="BEW1" i="18" s="1"/>
  <c r="BEX1" i="18" s="1"/>
  <c r="BEY1" i="18" s="1"/>
  <c r="BEZ1" i="18" s="1"/>
  <c r="BFA1" i="18" s="1"/>
  <c r="BFB1" i="18" s="1"/>
  <c r="BFC1" i="18" s="1"/>
  <c r="BFD1" i="18" s="1"/>
  <c r="BFE1" i="18" s="1"/>
  <c r="BFF1" i="18" s="1"/>
  <c r="BFG1" i="18" s="1"/>
  <c r="BFH1" i="18" s="1"/>
  <c r="BFI1" i="18" s="1"/>
  <c r="BFJ1" i="18" s="1"/>
  <c r="BFK1" i="18" s="1"/>
  <c r="BFL1" i="18" s="1"/>
  <c r="BFM1" i="18" s="1"/>
  <c r="BFN1" i="18" s="1"/>
  <c r="BFO1" i="18" s="1"/>
  <c r="BFP1" i="18" s="1"/>
  <c r="BFQ1" i="18" s="1"/>
  <c r="BFR1" i="18" s="1"/>
  <c r="BFS1" i="18" s="1"/>
  <c r="BFT1" i="18" s="1"/>
  <c r="BFU1" i="18" s="1"/>
  <c r="BFV1" i="18" s="1"/>
  <c r="BFW1" i="18" s="1"/>
  <c r="BFX1" i="18" s="1"/>
  <c r="BFY1" i="18" s="1"/>
  <c r="BFZ1" i="18" s="1"/>
  <c r="BGA1" i="18" s="1"/>
  <c r="BGB1" i="18" s="1"/>
  <c r="BGC1" i="18" s="1"/>
  <c r="BGD1" i="18" s="1"/>
  <c r="BGE1" i="18" s="1"/>
  <c r="BGF1" i="18" s="1"/>
  <c r="BGG1" i="18" s="1"/>
  <c r="BGH1" i="18" s="1"/>
  <c r="BGI1" i="18" s="1"/>
  <c r="BGJ1" i="18" s="1"/>
  <c r="BGK1" i="18" s="1"/>
  <c r="BGL1" i="18" s="1"/>
  <c r="BGM1" i="18" s="1"/>
  <c r="BGN1" i="18" s="1"/>
  <c r="BGO1" i="18" s="1"/>
  <c r="BGP1" i="18" s="1"/>
  <c r="BGQ1" i="18" s="1"/>
  <c r="BGR1" i="18" s="1"/>
  <c r="BGS1" i="18" s="1"/>
  <c r="BGT1" i="18" s="1"/>
  <c r="BGU1" i="18" s="1"/>
  <c r="BGV1" i="18" s="1"/>
  <c r="BGW1" i="18" s="1"/>
  <c r="BGX1" i="18" s="1"/>
  <c r="BGY1" i="18" s="1"/>
  <c r="BGZ1" i="18" s="1"/>
  <c r="BHA1" i="18" s="1"/>
  <c r="BHB1" i="18" s="1"/>
  <c r="BHC1" i="18" s="1"/>
  <c r="BHD1" i="18" s="1"/>
  <c r="BHE1" i="18" s="1"/>
  <c r="BHF1" i="18" s="1"/>
  <c r="BHG1" i="18" s="1"/>
  <c r="BHH1" i="18" s="1"/>
  <c r="BHI1" i="18" s="1"/>
  <c r="BHJ1" i="18" s="1"/>
  <c r="BHK1" i="18" s="1"/>
  <c r="BHL1" i="18" s="1"/>
  <c r="BHM1" i="18" s="1"/>
  <c r="BHN1" i="18" s="1"/>
  <c r="BHO1" i="18" s="1"/>
  <c r="BHP1" i="18" s="1"/>
  <c r="BHQ1" i="18" s="1"/>
  <c r="BHR1" i="18" s="1"/>
  <c r="BHS1" i="18" s="1"/>
  <c r="BHT1" i="18" s="1"/>
  <c r="BHU1" i="18" s="1"/>
  <c r="BHV1" i="18" s="1"/>
  <c r="BHW1" i="18" s="1"/>
  <c r="BHX1" i="18" s="1"/>
  <c r="BHY1" i="18" s="1"/>
  <c r="BHZ1" i="18" s="1"/>
  <c r="BIA1" i="18" s="1"/>
  <c r="BIB1" i="18" s="1"/>
  <c r="BIC1" i="18" s="1"/>
  <c r="BID1" i="18" s="1"/>
  <c r="BIE1" i="18" s="1"/>
  <c r="BIF1" i="18" s="1"/>
  <c r="BIG1" i="18" s="1"/>
  <c r="BIH1" i="18" s="1"/>
  <c r="BII1" i="18" s="1"/>
  <c r="BIJ1" i="18" s="1"/>
  <c r="BIK1" i="18" s="1"/>
  <c r="BIL1" i="18" s="1"/>
  <c r="BIM1" i="18" s="1"/>
  <c r="BIN1" i="18" s="1"/>
  <c r="BIO1" i="18" s="1"/>
  <c r="BIP1" i="18" s="1"/>
  <c r="BIQ1" i="18" s="1"/>
  <c r="BIR1" i="18" s="1"/>
  <c r="BIS1" i="18" s="1"/>
  <c r="BIT1" i="18" s="1"/>
  <c r="BIU1" i="18" s="1"/>
  <c r="BIV1" i="18" s="1"/>
  <c r="BIW1" i="18" s="1"/>
  <c r="BIX1" i="18" s="1"/>
  <c r="BIY1" i="18" s="1"/>
  <c r="BIZ1" i="18" s="1"/>
  <c r="BJA1" i="18" s="1"/>
  <c r="BJB1" i="18" s="1"/>
  <c r="BJC1" i="18" s="1"/>
  <c r="BJD1" i="18" s="1"/>
  <c r="BJE1" i="18" s="1"/>
  <c r="BJF1" i="18" s="1"/>
  <c r="BJG1" i="18" s="1"/>
  <c r="BJH1" i="18" s="1"/>
  <c r="BJI1" i="18" s="1"/>
  <c r="BJJ1" i="18" s="1"/>
  <c r="BJK1" i="18" s="1"/>
  <c r="BJL1" i="18" s="1"/>
  <c r="BJM1" i="18" s="1"/>
  <c r="BJN1" i="18" s="1"/>
  <c r="BJO1" i="18" s="1"/>
  <c r="BJP1" i="18" s="1"/>
  <c r="BJQ1" i="18" s="1"/>
  <c r="BJR1" i="18" s="1"/>
  <c r="BJS1" i="18" s="1"/>
  <c r="BJT1" i="18" s="1"/>
  <c r="BJU1" i="18" s="1"/>
  <c r="BJV1" i="18" s="1"/>
  <c r="BJW1" i="18" s="1"/>
  <c r="BJX1" i="18" s="1"/>
  <c r="BJY1" i="18" s="1"/>
  <c r="BJZ1" i="18" s="1"/>
  <c r="BKA1" i="18" s="1"/>
  <c r="BKB1" i="18" s="1"/>
  <c r="BKC1" i="18" s="1"/>
  <c r="BKD1" i="18" s="1"/>
  <c r="BKE1" i="18" s="1"/>
  <c r="BKF1" i="18" s="1"/>
  <c r="BKG1" i="18" s="1"/>
  <c r="BKH1" i="18" s="1"/>
  <c r="BKI1" i="18" s="1"/>
  <c r="BKJ1" i="18" s="1"/>
  <c r="BKK1" i="18" s="1"/>
  <c r="BKL1" i="18" s="1"/>
  <c r="BKM1" i="18" s="1"/>
  <c r="BKN1" i="18" s="1"/>
  <c r="BKO1" i="18" s="1"/>
  <c r="BKP1" i="18" s="1"/>
  <c r="BKQ1" i="18" s="1"/>
  <c r="BKR1" i="18" s="1"/>
  <c r="BKS1" i="18" s="1"/>
  <c r="BKT1" i="18" s="1"/>
  <c r="BKU1" i="18" s="1"/>
  <c r="BKV1" i="18" s="1"/>
  <c r="BKW1" i="18" s="1"/>
  <c r="BKX1" i="18" s="1"/>
  <c r="BKY1" i="18" s="1"/>
  <c r="BKZ1" i="18" s="1"/>
  <c r="BLA1" i="18" s="1"/>
  <c r="BLB1" i="18" s="1"/>
  <c r="BLC1" i="18" s="1"/>
  <c r="BLD1" i="18" s="1"/>
  <c r="BLE1" i="18" s="1"/>
  <c r="BLF1" i="18" s="1"/>
  <c r="BLG1" i="18" s="1"/>
  <c r="BLH1" i="18" s="1"/>
  <c r="BLI1" i="18" s="1"/>
  <c r="BLJ1" i="18" s="1"/>
  <c r="BLK1" i="18" s="1"/>
  <c r="BLL1" i="18" s="1"/>
  <c r="BLM1" i="18" s="1"/>
  <c r="BLN1" i="18" s="1"/>
  <c r="BLO1" i="18" s="1"/>
  <c r="BLP1" i="18" s="1"/>
  <c r="BLQ1" i="18" s="1"/>
  <c r="BLR1" i="18" s="1"/>
  <c r="BLS1" i="18" s="1"/>
  <c r="BLT1" i="18" s="1"/>
  <c r="BLU1" i="18" s="1"/>
  <c r="BLV1" i="18" s="1"/>
  <c r="BLW1" i="18" s="1"/>
  <c r="BLX1" i="18" s="1"/>
  <c r="BLY1" i="18" s="1"/>
  <c r="BLZ1" i="18" s="1"/>
  <c r="BMA1" i="18" s="1"/>
  <c r="BMB1" i="18" s="1"/>
  <c r="BMC1" i="18" s="1"/>
  <c r="BMD1" i="18" s="1"/>
  <c r="BME1" i="18" s="1"/>
  <c r="BMF1" i="18" s="1"/>
  <c r="BMG1" i="18" s="1"/>
  <c r="BMH1" i="18" s="1"/>
  <c r="BMI1" i="18" s="1"/>
  <c r="BMJ1" i="18" s="1"/>
  <c r="BMK1" i="18" s="1"/>
  <c r="BML1" i="18" s="1"/>
  <c r="BMM1" i="18" s="1"/>
  <c r="BMN1" i="18" s="1"/>
  <c r="BMO1" i="18" s="1"/>
  <c r="BMP1" i="18" s="1"/>
  <c r="BMQ1" i="18" s="1"/>
  <c r="BMR1" i="18" s="1"/>
  <c r="BMS1" i="18" s="1"/>
  <c r="BMT1" i="18" s="1"/>
  <c r="BMU1" i="18" s="1"/>
  <c r="BMV1" i="18" s="1"/>
  <c r="BMW1" i="18" s="1"/>
  <c r="BMX1" i="18" s="1"/>
  <c r="BMY1" i="18" s="1"/>
  <c r="BMZ1" i="18" s="1"/>
  <c r="BNA1" i="18" s="1"/>
  <c r="BNB1" i="18" s="1"/>
  <c r="BNC1" i="18" s="1"/>
  <c r="BND1" i="18" s="1"/>
  <c r="BNE1" i="18" s="1"/>
  <c r="BNF1" i="18" s="1"/>
  <c r="BNG1" i="18" s="1"/>
  <c r="BNH1" i="18" s="1"/>
  <c r="BNI1" i="18" s="1"/>
  <c r="BNJ1" i="18" s="1"/>
  <c r="BNK1" i="18" s="1"/>
  <c r="BNL1" i="18" s="1"/>
  <c r="BNM1" i="18" s="1"/>
  <c r="BNN1" i="18" s="1"/>
  <c r="BNO1" i="18" s="1"/>
  <c r="BNP1" i="18" s="1"/>
  <c r="BNQ1" i="18" s="1"/>
  <c r="BNR1" i="18" s="1"/>
  <c r="BNS1" i="18" s="1"/>
  <c r="BNT1" i="18" s="1"/>
  <c r="BNU1" i="18" s="1"/>
  <c r="BNV1" i="18" s="1"/>
  <c r="BNW1" i="18" s="1"/>
  <c r="BNX1" i="18" s="1"/>
  <c r="BNY1" i="18" s="1"/>
  <c r="BNZ1" i="18" s="1"/>
  <c r="BOA1" i="18" s="1"/>
  <c r="BOB1" i="18" s="1"/>
  <c r="BOC1" i="18" s="1"/>
  <c r="BOD1" i="18" s="1"/>
  <c r="BOE1" i="18" s="1"/>
  <c r="BOF1" i="18" s="1"/>
  <c r="BOG1" i="18" s="1"/>
  <c r="BOH1" i="18" s="1"/>
  <c r="BOI1" i="18" s="1"/>
  <c r="BOJ1" i="18" s="1"/>
  <c r="BOK1" i="18" s="1"/>
  <c r="BOL1" i="18" s="1"/>
  <c r="BOM1" i="18" s="1"/>
  <c r="BON1" i="18" s="1"/>
  <c r="BOO1" i="18" s="1"/>
  <c r="BOP1" i="18" s="1"/>
  <c r="BOQ1" i="18" s="1"/>
  <c r="BOR1" i="18" s="1"/>
  <c r="BOS1" i="18" s="1"/>
  <c r="BOT1" i="18" s="1"/>
  <c r="BOU1" i="18" s="1"/>
  <c r="BOV1" i="18" s="1"/>
  <c r="BOW1" i="18" s="1"/>
  <c r="BOX1" i="18" s="1"/>
  <c r="BOY1" i="18" s="1"/>
  <c r="BOZ1" i="18" s="1"/>
  <c r="BPA1" i="18" s="1"/>
  <c r="BPB1" i="18" s="1"/>
  <c r="BPC1" i="18" s="1"/>
  <c r="BPD1" i="18" s="1"/>
  <c r="BPE1" i="18" s="1"/>
  <c r="BPF1" i="18" s="1"/>
  <c r="BPG1" i="18" s="1"/>
  <c r="BPH1" i="18" s="1"/>
  <c r="BPI1" i="18" s="1"/>
  <c r="BPJ1" i="18" s="1"/>
  <c r="BPK1" i="18" s="1"/>
  <c r="BPL1" i="18" s="1"/>
  <c r="BPM1" i="18" s="1"/>
  <c r="BPN1" i="18" s="1"/>
  <c r="BPO1" i="18" s="1"/>
  <c r="BPP1" i="18" s="1"/>
  <c r="BPQ1" i="18" s="1"/>
  <c r="BPR1" i="18" s="1"/>
  <c r="BPS1" i="18" s="1"/>
  <c r="BPT1" i="18" s="1"/>
  <c r="BPU1" i="18" s="1"/>
  <c r="BPV1" i="18" s="1"/>
  <c r="BPW1" i="18" s="1"/>
  <c r="BPX1" i="18" s="1"/>
  <c r="BPY1" i="18" s="1"/>
  <c r="BPZ1" i="18" s="1"/>
  <c r="BQA1" i="18" s="1"/>
  <c r="BQB1" i="18" s="1"/>
  <c r="BQC1" i="18" s="1"/>
  <c r="BQD1" i="18" s="1"/>
  <c r="BQE1" i="18" s="1"/>
  <c r="BQF1" i="18" s="1"/>
  <c r="BQG1" i="18" s="1"/>
  <c r="BQH1" i="18" s="1"/>
  <c r="BQI1" i="18" s="1"/>
  <c r="BQJ1" i="18" s="1"/>
  <c r="BQK1" i="18" s="1"/>
  <c r="BQL1" i="18" s="1"/>
  <c r="BQM1" i="18" s="1"/>
  <c r="BQN1" i="18" s="1"/>
  <c r="BQO1" i="18" s="1"/>
  <c r="BQP1" i="18" s="1"/>
  <c r="BQQ1" i="18" s="1"/>
  <c r="BQR1" i="18" s="1"/>
  <c r="BQS1" i="18" s="1"/>
  <c r="BQT1" i="18" s="1"/>
  <c r="BQU1" i="18" s="1"/>
  <c r="BQV1" i="18" s="1"/>
  <c r="BQW1" i="18" s="1"/>
  <c r="BQX1" i="18" s="1"/>
  <c r="BQY1" i="18" s="1"/>
  <c r="BQZ1" i="18" s="1"/>
  <c r="BRA1" i="18" s="1"/>
  <c r="BRB1" i="18" s="1"/>
  <c r="BRC1" i="18" s="1"/>
  <c r="BRD1" i="18" s="1"/>
  <c r="BRE1" i="18" s="1"/>
  <c r="BRF1" i="18" s="1"/>
  <c r="BRG1" i="18" s="1"/>
  <c r="BRH1" i="18" s="1"/>
  <c r="BRI1" i="18" s="1"/>
  <c r="BRJ1" i="18" s="1"/>
  <c r="BRK1" i="18" s="1"/>
  <c r="BRL1" i="18" s="1"/>
  <c r="BRM1" i="18" s="1"/>
  <c r="BRN1" i="18" s="1"/>
  <c r="BRO1" i="18" s="1"/>
  <c r="BRP1" i="18" s="1"/>
  <c r="BRQ1" i="18" s="1"/>
  <c r="BRR1" i="18" s="1"/>
  <c r="BRS1" i="18" s="1"/>
  <c r="BRT1" i="18" s="1"/>
  <c r="BRU1" i="18" s="1"/>
  <c r="BRV1" i="18" s="1"/>
  <c r="BRW1" i="18" s="1"/>
  <c r="BRX1" i="18" s="1"/>
  <c r="BRY1" i="18" s="1"/>
  <c r="BRZ1" i="18" s="1"/>
  <c r="BSA1" i="18" s="1"/>
  <c r="BSB1" i="18" s="1"/>
  <c r="BSC1" i="18" s="1"/>
  <c r="BSD1" i="18" s="1"/>
  <c r="BSE1" i="18" s="1"/>
  <c r="BSF1" i="18" s="1"/>
  <c r="BSG1" i="18" s="1"/>
  <c r="BSH1" i="18" s="1"/>
  <c r="BSI1" i="18" s="1"/>
  <c r="BSJ1" i="18" s="1"/>
  <c r="BSK1" i="18" s="1"/>
  <c r="BSL1" i="18" s="1"/>
  <c r="BSM1" i="18" s="1"/>
  <c r="BSN1" i="18" s="1"/>
  <c r="BSO1" i="18" s="1"/>
  <c r="BSP1" i="18" s="1"/>
  <c r="BSQ1" i="18" s="1"/>
  <c r="BSR1" i="18" s="1"/>
  <c r="BSS1" i="18" s="1"/>
  <c r="BST1" i="18" s="1"/>
  <c r="BSU1" i="18" s="1"/>
  <c r="BSV1" i="18" s="1"/>
  <c r="BSW1" i="18" s="1"/>
  <c r="BSX1" i="18" s="1"/>
  <c r="BSY1" i="18" s="1"/>
  <c r="BSZ1" i="18" s="1"/>
  <c r="BTA1" i="18" s="1"/>
  <c r="BTB1" i="18" s="1"/>
  <c r="BTC1" i="18" s="1"/>
  <c r="BTD1" i="18" s="1"/>
  <c r="BTE1" i="18" s="1"/>
  <c r="BTF1" i="18" s="1"/>
  <c r="BTG1" i="18" s="1"/>
  <c r="BTH1" i="18" s="1"/>
  <c r="BTI1" i="18" s="1"/>
  <c r="BTJ1" i="18" s="1"/>
  <c r="BTK1" i="18" s="1"/>
  <c r="BTL1" i="18" s="1"/>
  <c r="BTM1" i="18" s="1"/>
  <c r="BTN1" i="18" s="1"/>
  <c r="BTO1" i="18" s="1"/>
  <c r="BTP1" i="18" s="1"/>
  <c r="BTQ1" i="18" s="1"/>
  <c r="BTR1" i="18" s="1"/>
  <c r="BTS1" i="18" s="1"/>
  <c r="BTT1" i="18" s="1"/>
  <c r="BTU1" i="18" s="1"/>
  <c r="BTV1" i="18" s="1"/>
  <c r="BTW1" i="18" s="1"/>
  <c r="BTX1" i="18" s="1"/>
  <c r="BTY1" i="18" s="1"/>
  <c r="BTZ1" i="18" s="1"/>
  <c r="BUA1" i="18" s="1"/>
  <c r="BUB1" i="18" s="1"/>
  <c r="BUC1" i="18" s="1"/>
  <c r="BUD1" i="18" s="1"/>
  <c r="BUE1" i="18" s="1"/>
  <c r="BUF1" i="18" s="1"/>
  <c r="BUG1" i="18" s="1"/>
  <c r="BUH1" i="18" s="1"/>
  <c r="BUI1" i="18" s="1"/>
  <c r="BUJ1" i="18" s="1"/>
  <c r="BUK1" i="18" s="1"/>
  <c r="BUL1" i="18" s="1"/>
  <c r="BUM1" i="18" s="1"/>
  <c r="BUN1" i="18" s="1"/>
  <c r="BUO1" i="18" s="1"/>
  <c r="BUP1" i="18" s="1"/>
  <c r="BUQ1" i="18" s="1"/>
  <c r="BUR1" i="18" s="1"/>
  <c r="BUS1" i="18" s="1"/>
  <c r="BUT1" i="18" s="1"/>
  <c r="BUU1" i="18" s="1"/>
  <c r="BUV1" i="18" s="1"/>
  <c r="BUW1" i="18" s="1"/>
  <c r="BUX1" i="18" s="1"/>
  <c r="BUY1" i="18" s="1"/>
  <c r="BUZ1" i="18" s="1"/>
  <c r="BVA1" i="18" s="1"/>
  <c r="BVB1" i="18" s="1"/>
  <c r="BVC1" i="18" s="1"/>
  <c r="BVD1" i="18" s="1"/>
  <c r="BVE1" i="18" s="1"/>
  <c r="BVF1" i="18" s="1"/>
  <c r="BVG1" i="18" s="1"/>
  <c r="BVH1" i="18" s="1"/>
  <c r="BVI1" i="18" s="1"/>
  <c r="BVJ1" i="18" s="1"/>
  <c r="BVK1" i="18" s="1"/>
  <c r="BVL1" i="18" s="1"/>
  <c r="BVM1" i="18" s="1"/>
  <c r="BVN1" i="18" s="1"/>
  <c r="BVO1" i="18" s="1"/>
  <c r="BVP1" i="18" s="1"/>
  <c r="BVQ1" i="18" s="1"/>
  <c r="BVR1" i="18" s="1"/>
  <c r="BVS1" i="18" s="1"/>
  <c r="BVT1" i="18" s="1"/>
  <c r="BVU1" i="18" s="1"/>
  <c r="BVV1" i="18" s="1"/>
  <c r="BVW1" i="18" s="1"/>
  <c r="BVX1" i="18" s="1"/>
  <c r="BVY1" i="18" s="1"/>
  <c r="BVZ1" i="18" s="1"/>
  <c r="BWA1" i="18" s="1"/>
  <c r="BWB1" i="18" s="1"/>
  <c r="BWC1" i="18" s="1"/>
  <c r="BWD1" i="18" s="1"/>
  <c r="BWE1" i="18" s="1"/>
  <c r="BWF1" i="18" s="1"/>
  <c r="BWG1" i="18" s="1"/>
  <c r="BWH1" i="18" s="1"/>
  <c r="BWI1" i="18" s="1"/>
  <c r="BWJ1" i="18" s="1"/>
  <c r="BWK1" i="18" s="1"/>
  <c r="BWL1" i="18" s="1"/>
  <c r="BWM1" i="18" s="1"/>
  <c r="BWN1" i="18" s="1"/>
  <c r="BWO1" i="18" s="1"/>
  <c r="BWP1" i="18" s="1"/>
  <c r="BWQ1" i="18" s="1"/>
  <c r="BWR1" i="18" s="1"/>
  <c r="BWS1" i="18" s="1"/>
  <c r="BWT1" i="18" s="1"/>
  <c r="BWU1" i="18" s="1"/>
  <c r="BWV1" i="18" s="1"/>
  <c r="BWW1" i="18" s="1"/>
  <c r="BWX1" i="18" s="1"/>
  <c r="BWY1" i="18" s="1"/>
  <c r="BWZ1" i="18" s="1"/>
  <c r="BXA1" i="18" s="1"/>
  <c r="BXB1" i="18" s="1"/>
  <c r="BXC1" i="18" s="1"/>
  <c r="BXD1" i="18" s="1"/>
  <c r="BXE1" i="18" s="1"/>
  <c r="BXF1" i="18" s="1"/>
  <c r="BXG1" i="18" s="1"/>
  <c r="BXH1" i="18" s="1"/>
  <c r="BXI1" i="18" s="1"/>
  <c r="BXJ1" i="18" s="1"/>
  <c r="BXK1" i="18" s="1"/>
  <c r="BXL1" i="18" s="1"/>
  <c r="BXM1" i="18" s="1"/>
  <c r="BXN1" i="18" s="1"/>
  <c r="BXO1" i="18" s="1"/>
  <c r="BXP1" i="18" s="1"/>
  <c r="BXQ1" i="18" s="1"/>
  <c r="BXR1" i="18" s="1"/>
  <c r="BXS1" i="18" s="1"/>
  <c r="BXT1" i="18" s="1"/>
  <c r="BXU1" i="18" s="1"/>
  <c r="BXV1" i="18" s="1"/>
  <c r="BXW1" i="18" s="1"/>
  <c r="BXX1" i="18" s="1"/>
  <c r="BXY1" i="18" s="1"/>
  <c r="BXZ1" i="18" s="1"/>
  <c r="BYA1" i="18" s="1"/>
  <c r="BYB1" i="18" s="1"/>
  <c r="BYC1" i="18" s="1"/>
  <c r="BYD1" i="18" s="1"/>
  <c r="BYE1" i="18" s="1"/>
  <c r="BYF1" i="18" s="1"/>
  <c r="BYG1" i="18" s="1"/>
  <c r="BYH1" i="18" s="1"/>
  <c r="BYI1" i="18" s="1"/>
  <c r="BYJ1" i="18" s="1"/>
  <c r="BYK1" i="18" s="1"/>
  <c r="BYL1" i="18" s="1"/>
  <c r="BYM1" i="18" s="1"/>
  <c r="BYN1" i="18" s="1"/>
  <c r="BYO1" i="18" s="1"/>
  <c r="BYP1" i="18" s="1"/>
  <c r="BYQ1" i="18" s="1"/>
  <c r="BYR1" i="18" s="1"/>
  <c r="BYS1" i="18" s="1"/>
  <c r="BYT1" i="18" s="1"/>
  <c r="BYU1" i="18" s="1"/>
  <c r="BYV1" i="18" s="1"/>
  <c r="BYW1" i="18" s="1"/>
  <c r="BYX1" i="18" s="1"/>
  <c r="BYY1" i="18" s="1"/>
  <c r="BYZ1" i="18" s="1"/>
  <c r="BZA1" i="18" s="1"/>
  <c r="BZB1" i="18" s="1"/>
  <c r="BZC1" i="18" s="1"/>
  <c r="BZD1" i="18" s="1"/>
  <c r="BZE1" i="18" s="1"/>
  <c r="BZF1" i="18" s="1"/>
  <c r="BZG1" i="18" s="1"/>
  <c r="BZH1" i="18" s="1"/>
  <c r="BZI1" i="18" s="1"/>
  <c r="BZJ1" i="18" s="1"/>
  <c r="BZK1" i="18" s="1"/>
  <c r="BZL1" i="18" s="1"/>
  <c r="BZM1" i="18" s="1"/>
  <c r="BZN1" i="18" s="1"/>
  <c r="BZO1" i="18" s="1"/>
  <c r="BZP1" i="18" s="1"/>
  <c r="BZQ1" i="18" s="1"/>
  <c r="BZR1" i="18" s="1"/>
  <c r="BZS1" i="18" s="1"/>
  <c r="BZT1" i="18" s="1"/>
  <c r="BZU1" i="18" s="1"/>
  <c r="BZV1" i="18" s="1"/>
  <c r="BZW1" i="18" s="1"/>
  <c r="BZX1" i="18" s="1"/>
  <c r="BZY1" i="18" s="1"/>
  <c r="BZZ1" i="18" s="1"/>
  <c r="CAA1" i="18" s="1"/>
  <c r="CAB1" i="18" s="1"/>
  <c r="CAC1" i="18" s="1"/>
  <c r="CAD1" i="18" s="1"/>
  <c r="CAE1" i="18" s="1"/>
  <c r="CAF1" i="18" s="1"/>
  <c r="CAG1" i="18" s="1"/>
  <c r="CAH1" i="18" s="1"/>
  <c r="CAI1" i="18" s="1"/>
  <c r="CAJ1" i="18" s="1"/>
  <c r="CAK1" i="18" s="1"/>
  <c r="CAL1" i="18" s="1"/>
  <c r="CAM1" i="18" s="1"/>
  <c r="CAN1" i="18" s="1"/>
  <c r="CAO1" i="18" s="1"/>
  <c r="CAP1" i="18" s="1"/>
  <c r="CAQ1" i="18" s="1"/>
  <c r="CAR1" i="18" s="1"/>
  <c r="CAS1" i="18" s="1"/>
  <c r="CAT1" i="18" s="1"/>
  <c r="CAU1" i="18" s="1"/>
  <c r="CAV1" i="18" s="1"/>
  <c r="CAW1" i="18" s="1"/>
  <c r="CAX1" i="18" s="1"/>
  <c r="CAY1" i="18" s="1"/>
  <c r="CAZ1" i="18" s="1"/>
  <c r="CBA1" i="18" s="1"/>
  <c r="CBB1" i="18" s="1"/>
  <c r="CBC1" i="18" s="1"/>
  <c r="CBD1" i="18" s="1"/>
  <c r="CBE1" i="18" s="1"/>
  <c r="CBF1" i="18" s="1"/>
  <c r="CBG1" i="18" s="1"/>
  <c r="CBH1" i="18" s="1"/>
  <c r="CBI1" i="18" s="1"/>
  <c r="CBJ1" i="18" s="1"/>
  <c r="CBK1" i="18" s="1"/>
  <c r="CBL1" i="18" s="1"/>
  <c r="CBM1" i="18" s="1"/>
  <c r="CBN1" i="18" s="1"/>
  <c r="CBO1" i="18" s="1"/>
  <c r="CBP1" i="18" s="1"/>
  <c r="CBQ1" i="18" s="1"/>
  <c r="CBR1" i="18" s="1"/>
  <c r="CBS1" i="18" s="1"/>
  <c r="CBT1" i="18" s="1"/>
  <c r="CBU1" i="18" s="1"/>
  <c r="CBV1" i="18" s="1"/>
  <c r="CBW1" i="18" s="1"/>
  <c r="CBX1" i="18" s="1"/>
  <c r="CBY1" i="18" s="1"/>
  <c r="CBZ1" i="18" s="1"/>
  <c r="CCA1" i="18" s="1"/>
  <c r="CCB1" i="18" s="1"/>
  <c r="CCC1" i="18" s="1"/>
  <c r="CCD1" i="18" s="1"/>
  <c r="CCE1" i="18" s="1"/>
  <c r="CCF1" i="18" s="1"/>
  <c r="CCG1" i="18" s="1"/>
  <c r="CCH1" i="18" s="1"/>
  <c r="CCI1" i="18" s="1"/>
  <c r="CCJ1" i="18" s="1"/>
  <c r="CCK1" i="18" s="1"/>
  <c r="CCL1" i="18" s="1"/>
  <c r="CCM1" i="18" s="1"/>
  <c r="CCN1" i="18" s="1"/>
  <c r="CCO1" i="18" s="1"/>
  <c r="CCP1" i="18" s="1"/>
  <c r="CCQ1" i="18" s="1"/>
  <c r="CCR1" i="18" s="1"/>
  <c r="CCS1" i="18" s="1"/>
  <c r="CCT1" i="18" s="1"/>
  <c r="CCU1" i="18" s="1"/>
  <c r="CCV1" i="18" s="1"/>
  <c r="CCW1" i="18" s="1"/>
  <c r="CCX1" i="18" s="1"/>
  <c r="CCY1" i="18" s="1"/>
  <c r="CCZ1" i="18" s="1"/>
  <c r="CDA1" i="18" s="1"/>
  <c r="CDB1" i="18" s="1"/>
  <c r="CDC1" i="18" s="1"/>
  <c r="CDD1" i="18" s="1"/>
  <c r="CDE1" i="18" s="1"/>
  <c r="CDF1" i="18" s="1"/>
  <c r="CDG1" i="18" s="1"/>
  <c r="CDH1" i="18" s="1"/>
  <c r="CDI1" i="18" s="1"/>
  <c r="CDJ1" i="18" s="1"/>
  <c r="CDK1" i="18" s="1"/>
  <c r="CDL1" i="18" s="1"/>
  <c r="CDM1" i="18" s="1"/>
  <c r="CDN1" i="18" s="1"/>
  <c r="CDO1" i="18" s="1"/>
  <c r="CDP1" i="18" s="1"/>
  <c r="CDQ1" i="18" s="1"/>
  <c r="CDR1" i="18" s="1"/>
  <c r="CDS1" i="18" s="1"/>
  <c r="CDT1" i="18" s="1"/>
  <c r="CDU1" i="18" s="1"/>
  <c r="CDV1" i="18" s="1"/>
  <c r="CDW1" i="18" s="1"/>
  <c r="CDX1" i="18" s="1"/>
  <c r="CDY1" i="18" s="1"/>
  <c r="CDZ1" i="18" s="1"/>
  <c r="CEA1" i="18" s="1"/>
  <c r="CEB1" i="18" s="1"/>
  <c r="CEC1" i="18" s="1"/>
  <c r="CED1" i="18" s="1"/>
  <c r="CEE1" i="18" s="1"/>
  <c r="CEF1" i="18" s="1"/>
  <c r="CEG1" i="18" s="1"/>
  <c r="CEH1" i="18" s="1"/>
  <c r="CEI1" i="18" s="1"/>
  <c r="CEJ1" i="18" s="1"/>
  <c r="CEK1" i="18" s="1"/>
  <c r="CEL1" i="18" s="1"/>
  <c r="CEM1" i="18" s="1"/>
  <c r="CEN1" i="18" s="1"/>
  <c r="CEO1" i="18" s="1"/>
  <c r="CEP1" i="18" s="1"/>
  <c r="CEQ1" i="18" s="1"/>
  <c r="CER1" i="18" s="1"/>
  <c r="CES1" i="18" s="1"/>
  <c r="CET1" i="18" s="1"/>
  <c r="CEU1" i="18" s="1"/>
  <c r="CEV1" i="18" s="1"/>
  <c r="CEW1" i="18" s="1"/>
  <c r="CEX1" i="18" s="1"/>
  <c r="CEY1" i="18" s="1"/>
  <c r="CEZ1" i="18" s="1"/>
  <c r="CFA1" i="18" s="1"/>
  <c r="CFB1" i="18" s="1"/>
  <c r="CFC1" i="18" s="1"/>
  <c r="CFD1" i="18" s="1"/>
  <c r="CFE1" i="18" s="1"/>
  <c r="CFF1" i="18" s="1"/>
  <c r="CFG1" i="18" s="1"/>
  <c r="CFH1" i="18" s="1"/>
  <c r="CFI1" i="18" s="1"/>
  <c r="CFJ1" i="18" s="1"/>
  <c r="CFK1" i="18" s="1"/>
  <c r="CFL1" i="18" s="1"/>
  <c r="CFM1" i="18" s="1"/>
  <c r="CFN1" i="18" s="1"/>
  <c r="CFO1" i="18" s="1"/>
  <c r="CFP1" i="18" s="1"/>
  <c r="CFQ1" i="18" s="1"/>
  <c r="CFR1" i="18" s="1"/>
  <c r="CFS1" i="18" s="1"/>
  <c r="CFT1" i="18" s="1"/>
  <c r="CFU1" i="18" s="1"/>
  <c r="CFV1" i="18" s="1"/>
  <c r="CFW1" i="18" s="1"/>
  <c r="CFX1" i="18" s="1"/>
  <c r="CFY1" i="18" s="1"/>
  <c r="CFZ1" i="18" s="1"/>
  <c r="CGA1" i="18" s="1"/>
  <c r="CGB1" i="18" s="1"/>
  <c r="CGC1" i="18" s="1"/>
  <c r="CGD1" i="18" s="1"/>
  <c r="CGE1" i="18" s="1"/>
  <c r="CGF1" i="18" s="1"/>
  <c r="CGG1" i="18" s="1"/>
  <c r="CGH1" i="18" s="1"/>
  <c r="CGI1" i="18" s="1"/>
  <c r="CGJ1" i="18" s="1"/>
  <c r="CGK1" i="18" s="1"/>
  <c r="CGL1" i="18" s="1"/>
  <c r="CGM1" i="18" s="1"/>
  <c r="CGN1" i="18" s="1"/>
  <c r="CGO1" i="18" s="1"/>
  <c r="CGP1" i="18" s="1"/>
  <c r="CGQ1" i="18" s="1"/>
  <c r="CGR1" i="18" s="1"/>
  <c r="CGS1" i="18" s="1"/>
  <c r="CGT1" i="18" s="1"/>
  <c r="CGU1" i="18" s="1"/>
  <c r="CGV1" i="18" s="1"/>
  <c r="CGW1" i="18" s="1"/>
  <c r="CGX1" i="18" s="1"/>
  <c r="CGY1" i="18" s="1"/>
  <c r="CGZ1" i="18" s="1"/>
  <c r="CHA1" i="18" s="1"/>
  <c r="CHB1" i="18" s="1"/>
  <c r="CHC1" i="18" s="1"/>
  <c r="CHD1" i="18" s="1"/>
  <c r="CHE1" i="18" s="1"/>
  <c r="CHF1" i="18" s="1"/>
  <c r="CHG1" i="18" s="1"/>
  <c r="CHH1" i="18" s="1"/>
  <c r="CHI1" i="18" s="1"/>
  <c r="CHJ1" i="18" s="1"/>
  <c r="CHK1" i="18" s="1"/>
  <c r="CHL1" i="18" s="1"/>
  <c r="CHM1" i="18" s="1"/>
  <c r="CHN1" i="18" s="1"/>
  <c r="CHO1" i="18" s="1"/>
  <c r="CHP1" i="18" s="1"/>
  <c r="CHQ1" i="18" s="1"/>
  <c r="CHR1" i="18" s="1"/>
  <c r="CHS1" i="18" s="1"/>
  <c r="CHT1" i="18" s="1"/>
  <c r="CHU1" i="18" s="1"/>
  <c r="CHV1" i="18" s="1"/>
  <c r="CHW1" i="18" s="1"/>
  <c r="CHX1" i="18" s="1"/>
  <c r="CHY1" i="18" s="1"/>
  <c r="CHZ1" i="18" s="1"/>
  <c r="CIA1" i="18" s="1"/>
  <c r="CIB1" i="18" s="1"/>
  <c r="CIC1" i="18" s="1"/>
  <c r="CID1" i="18" s="1"/>
  <c r="CIE1" i="18" s="1"/>
  <c r="CIF1" i="18" s="1"/>
  <c r="CIG1" i="18" s="1"/>
  <c r="CIH1" i="18" s="1"/>
  <c r="CII1" i="18" s="1"/>
  <c r="CIJ1" i="18" s="1"/>
  <c r="CIK1" i="18" s="1"/>
  <c r="CIL1" i="18" s="1"/>
  <c r="CIM1" i="18" s="1"/>
  <c r="CIN1" i="18" s="1"/>
  <c r="CIO1" i="18" s="1"/>
  <c r="CIP1" i="18" s="1"/>
  <c r="CIQ1" i="18" s="1"/>
  <c r="CIR1" i="18" s="1"/>
  <c r="CIS1" i="18" s="1"/>
  <c r="CIT1" i="18" s="1"/>
  <c r="CIU1" i="18" s="1"/>
  <c r="CIV1" i="18" s="1"/>
  <c r="CIW1" i="18" s="1"/>
  <c r="CIX1" i="18" s="1"/>
  <c r="CIY1" i="18" s="1"/>
  <c r="CIZ1" i="18" s="1"/>
  <c r="CJA1" i="18" s="1"/>
  <c r="CJB1" i="18" s="1"/>
  <c r="CJC1" i="18" s="1"/>
  <c r="CJD1" i="18" s="1"/>
  <c r="CJE1" i="18" s="1"/>
  <c r="CJF1" i="18" s="1"/>
  <c r="CJG1" i="18" s="1"/>
  <c r="CJH1" i="18" s="1"/>
  <c r="CJI1" i="18" s="1"/>
  <c r="CJJ1" i="18" s="1"/>
  <c r="CJK1" i="18" s="1"/>
  <c r="CJL1" i="18" s="1"/>
  <c r="CJM1" i="18" s="1"/>
  <c r="CJN1" i="18" s="1"/>
  <c r="CJO1" i="18" s="1"/>
  <c r="CJP1" i="18" s="1"/>
  <c r="CJQ1" i="18" s="1"/>
  <c r="CJR1" i="18" s="1"/>
  <c r="CJS1" i="18" s="1"/>
  <c r="CJT1" i="18" s="1"/>
  <c r="CJU1" i="18" s="1"/>
  <c r="CJV1" i="18" s="1"/>
  <c r="CJW1" i="18" s="1"/>
  <c r="CJX1" i="18" s="1"/>
  <c r="CJY1" i="18" s="1"/>
  <c r="CJZ1" i="18" s="1"/>
  <c r="CKA1" i="18" s="1"/>
  <c r="CKB1" i="18" s="1"/>
  <c r="CKC1" i="18" s="1"/>
  <c r="CKD1" i="18" s="1"/>
  <c r="CKE1" i="18" s="1"/>
  <c r="CKF1" i="18" s="1"/>
  <c r="CKG1" i="18" s="1"/>
  <c r="CKH1" i="18" s="1"/>
  <c r="CKI1" i="18" s="1"/>
  <c r="CKJ1" i="18" s="1"/>
  <c r="CKK1" i="18" s="1"/>
  <c r="CKL1" i="18" s="1"/>
  <c r="CKM1" i="18" s="1"/>
  <c r="CKN1" i="18" s="1"/>
  <c r="CKO1" i="18" s="1"/>
  <c r="CKP1" i="18" s="1"/>
  <c r="CKQ1" i="18" s="1"/>
  <c r="CKR1" i="18" s="1"/>
  <c r="CKS1" i="18" s="1"/>
  <c r="CKT1" i="18" s="1"/>
  <c r="CKU1" i="18" s="1"/>
  <c r="CKV1" i="18" s="1"/>
  <c r="CKW1" i="18" s="1"/>
  <c r="CKX1" i="18" s="1"/>
  <c r="CKY1" i="18" s="1"/>
  <c r="CKZ1" i="18" s="1"/>
  <c r="CLA1" i="18" s="1"/>
  <c r="CLB1" i="18" s="1"/>
  <c r="CLC1" i="18" s="1"/>
  <c r="CLD1" i="18" s="1"/>
  <c r="CLE1" i="18" s="1"/>
  <c r="CLF1" i="18" s="1"/>
  <c r="CLG1" i="18" s="1"/>
  <c r="CLH1" i="18" s="1"/>
  <c r="CLI1" i="18" s="1"/>
  <c r="CLJ1" i="18" s="1"/>
  <c r="CLK1" i="18" s="1"/>
  <c r="CLL1" i="18" s="1"/>
  <c r="CLM1" i="18" s="1"/>
  <c r="CLN1" i="18" s="1"/>
  <c r="CLO1" i="18" s="1"/>
  <c r="CLP1" i="18" s="1"/>
  <c r="CLQ1" i="18" s="1"/>
  <c r="CLR1" i="18" s="1"/>
  <c r="CLS1" i="18" s="1"/>
  <c r="CLT1" i="18" s="1"/>
  <c r="CLU1" i="18" s="1"/>
  <c r="CLV1" i="18" s="1"/>
  <c r="CLW1" i="18" s="1"/>
  <c r="CLX1" i="18" s="1"/>
  <c r="CLY1" i="18" s="1"/>
  <c r="CLZ1" i="18" s="1"/>
  <c r="CMA1" i="18" s="1"/>
  <c r="CMB1" i="18" s="1"/>
  <c r="CMC1" i="18" s="1"/>
  <c r="CMD1" i="18" s="1"/>
  <c r="CME1" i="18" s="1"/>
  <c r="CMF1" i="18" s="1"/>
  <c r="CMG1" i="18" s="1"/>
  <c r="CMH1" i="18" s="1"/>
  <c r="CMI1" i="18" s="1"/>
  <c r="CMJ1" i="18" s="1"/>
  <c r="CMK1" i="18" s="1"/>
  <c r="CML1" i="18" s="1"/>
  <c r="CMM1" i="18" s="1"/>
  <c r="CMN1" i="18" s="1"/>
  <c r="CMO1" i="18" s="1"/>
  <c r="CMP1" i="18" s="1"/>
  <c r="CMQ1" i="18" s="1"/>
  <c r="CMR1" i="18" s="1"/>
  <c r="CMS1" i="18" s="1"/>
  <c r="CMT1" i="18" s="1"/>
  <c r="CMU1" i="18" s="1"/>
  <c r="CMV1" i="18" s="1"/>
  <c r="CMW1" i="18" s="1"/>
  <c r="CMX1" i="18" s="1"/>
  <c r="CMY1" i="18" s="1"/>
  <c r="CMZ1" i="18" s="1"/>
  <c r="CNA1" i="18" s="1"/>
  <c r="CNB1" i="18" s="1"/>
  <c r="CNC1" i="18" s="1"/>
  <c r="CND1" i="18" s="1"/>
  <c r="CNE1" i="18" s="1"/>
  <c r="CNF1" i="18" s="1"/>
  <c r="CNG1" i="18" s="1"/>
  <c r="CNH1" i="18" s="1"/>
  <c r="CNI1" i="18" s="1"/>
  <c r="CNJ1" i="18" s="1"/>
  <c r="CNK1" i="18" s="1"/>
  <c r="CNL1" i="18" s="1"/>
  <c r="CNM1" i="18" s="1"/>
  <c r="CNN1" i="18" s="1"/>
  <c r="CNO1" i="18" s="1"/>
  <c r="CNP1" i="18" s="1"/>
  <c r="CNQ1" i="18" s="1"/>
  <c r="CNR1" i="18" s="1"/>
  <c r="CNS1" i="18" s="1"/>
  <c r="CNT1" i="18" s="1"/>
  <c r="CNU1" i="18" s="1"/>
  <c r="CNV1" i="18" s="1"/>
  <c r="CNW1" i="18" s="1"/>
  <c r="CNX1" i="18" s="1"/>
  <c r="CNY1" i="18" s="1"/>
  <c r="CNZ1" i="18" s="1"/>
  <c r="COA1" i="18" s="1"/>
  <c r="COB1" i="18" s="1"/>
  <c r="COC1" i="18" s="1"/>
  <c r="COD1" i="18" s="1"/>
  <c r="COE1" i="18" s="1"/>
  <c r="COF1" i="18" s="1"/>
  <c r="COG1" i="18" s="1"/>
  <c r="COH1" i="18" s="1"/>
  <c r="COI1" i="18" s="1"/>
  <c r="COJ1" i="18" s="1"/>
  <c r="COK1" i="18" s="1"/>
  <c r="COL1" i="18" s="1"/>
  <c r="COM1" i="18" s="1"/>
  <c r="CON1" i="18" s="1"/>
  <c r="COO1" i="18" s="1"/>
  <c r="COP1" i="18" s="1"/>
  <c r="COQ1" i="18" s="1"/>
  <c r="COR1" i="18" s="1"/>
  <c r="COS1" i="18" s="1"/>
  <c r="COT1" i="18" s="1"/>
  <c r="COU1" i="18" s="1"/>
  <c r="COV1" i="18" s="1"/>
  <c r="COW1" i="18" s="1"/>
  <c r="COX1" i="18" s="1"/>
  <c r="COY1" i="18" s="1"/>
  <c r="COZ1" i="18" s="1"/>
  <c r="CPA1" i="18" s="1"/>
  <c r="CPB1" i="18" s="1"/>
  <c r="CPC1" i="18" s="1"/>
  <c r="CPD1" i="18" s="1"/>
  <c r="CPE1" i="18" s="1"/>
  <c r="CPF1" i="18" s="1"/>
  <c r="CPG1" i="18" s="1"/>
  <c r="CPH1" i="18" s="1"/>
  <c r="CPI1" i="18" s="1"/>
  <c r="CPJ1" i="18" s="1"/>
  <c r="CPK1" i="18" s="1"/>
  <c r="CPL1" i="18" s="1"/>
  <c r="CPM1" i="18" s="1"/>
  <c r="CPN1" i="18" s="1"/>
  <c r="CPO1" i="18" s="1"/>
  <c r="CPP1" i="18" s="1"/>
  <c r="CPQ1" i="18" s="1"/>
  <c r="CPR1" i="18" s="1"/>
  <c r="CPS1" i="18" s="1"/>
  <c r="CPT1" i="18" s="1"/>
  <c r="CPU1" i="18" s="1"/>
  <c r="CPV1" i="18" s="1"/>
  <c r="CPW1" i="18" s="1"/>
  <c r="CPX1" i="18" s="1"/>
  <c r="CPY1" i="18" s="1"/>
  <c r="CPZ1" i="18" s="1"/>
  <c r="CQA1" i="18" s="1"/>
  <c r="CQB1" i="18" s="1"/>
  <c r="CQC1" i="18" s="1"/>
  <c r="CQD1" i="18" s="1"/>
  <c r="CQE1" i="18" s="1"/>
  <c r="CQF1" i="18" s="1"/>
  <c r="CQG1" i="18" s="1"/>
  <c r="CQH1" i="18" s="1"/>
  <c r="CQI1" i="18" s="1"/>
  <c r="CQJ1" i="18" s="1"/>
  <c r="CQK1" i="18" s="1"/>
  <c r="CQL1" i="18" s="1"/>
  <c r="CQM1" i="18" s="1"/>
  <c r="CQN1" i="18" s="1"/>
  <c r="CQO1" i="18" s="1"/>
  <c r="CQP1" i="18" s="1"/>
  <c r="CQQ1" i="18" s="1"/>
  <c r="CQR1" i="18" s="1"/>
  <c r="CQS1" i="18" s="1"/>
  <c r="CQT1" i="18" s="1"/>
  <c r="CQU1" i="18" s="1"/>
  <c r="CQV1" i="18" s="1"/>
  <c r="CQW1" i="18" s="1"/>
  <c r="CQX1" i="18" s="1"/>
  <c r="CQY1" i="18" s="1"/>
  <c r="CQZ1" i="18" s="1"/>
  <c r="CRA1" i="18" s="1"/>
  <c r="CRB1" i="18" s="1"/>
  <c r="CRC1" i="18" s="1"/>
  <c r="CRD1" i="18" s="1"/>
  <c r="CRE1" i="18" s="1"/>
  <c r="CRF1" i="18" s="1"/>
  <c r="CRG1" i="18" s="1"/>
  <c r="CRH1" i="18" s="1"/>
  <c r="CRI1" i="18" s="1"/>
  <c r="CRJ1" i="18" s="1"/>
  <c r="CRK1" i="18" s="1"/>
  <c r="CRL1" i="18" s="1"/>
  <c r="CRM1" i="18" s="1"/>
  <c r="CRN1" i="18" s="1"/>
  <c r="CRO1" i="18" s="1"/>
  <c r="CRP1" i="18" s="1"/>
  <c r="CRQ1" i="18" s="1"/>
  <c r="CRR1" i="18" s="1"/>
  <c r="CRS1" i="18" s="1"/>
  <c r="CRT1" i="18" s="1"/>
  <c r="CRU1" i="18" s="1"/>
  <c r="CRV1" i="18" s="1"/>
  <c r="CRW1" i="18" s="1"/>
  <c r="CRX1" i="18" s="1"/>
  <c r="CRY1" i="18" s="1"/>
  <c r="CRZ1" i="18" s="1"/>
  <c r="CSA1" i="18" s="1"/>
  <c r="CSB1" i="18" s="1"/>
  <c r="CSC1" i="18" s="1"/>
  <c r="CSD1" i="18" s="1"/>
  <c r="CSE1" i="18" s="1"/>
  <c r="CSF1" i="18" s="1"/>
  <c r="CSG1" i="18" s="1"/>
  <c r="CSH1" i="18" s="1"/>
  <c r="CSI1" i="18" s="1"/>
  <c r="CSJ1" i="18" s="1"/>
  <c r="CSK1" i="18" s="1"/>
  <c r="CSL1" i="18" s="1"/>
  <c r="CSM1" i="18" s="1"/>
  <c r="CSN1" i="18" s="1"/>
  <c r="CSO1" i="18" s="1"/>
  <c r="CSP1" i="18" s="1"/>
  <c r="CSQ1" i="18" s="1"/>
  <c r="CSR1" i="18" s="1"/>
  <c r="CSS1" i="18" s="1"/>
  <c r="CST1" i="18" s="1"/>
  <c r="CSU1" i="18" s="1"/>
  <c r="CSV1" i="18" s="1"/>
  <c r="CSW1" i="18" s="1"/>
  <c r="CSX1" i="18" s="1"/>
  <c r="CSY1" i="18" s="1"/>
  <c r="CSZ1" i="18" s="1"/>
  <c r="CTA1" i="18" s="1"/>
  <c r="CTB1" i="18" s="1"/>
  <c r="CTC1" i="18" s="1"/>
  <c r="CTD1" i="18" s="1"/>
  <c r="CTE1" i="18" s="1"/>
  <c r="CTF1" i="18" s="1"/>
  <c r="CTG1" i="18" s="1"/>
  <c r="CTH1" i="18" s="1"/>
  <c r="CTI1" i="18" s="1"/>
  <c r="CTJ1" i="18" s="1"/>
  <c r="CTK1" i="18" s="1"/>
  <c r="CTL1" i="18" s="1"/>
  <c r="CTM1" i="18" s="1"/>
  <c r="CTN1" i="18" s="1"/>
  <c r="CTO1" i="18" s="1"/>
  <c r="CTP1" i="18" s="1"/>
  <c r="CTQ1" i="18" s="1"/>
  <c r="CTR1" i="18" s="1"/>
  <c r="CTS1" i="18" s="1"/>
  <c r="CTT1" i="18" s="1"/>
  <c r="CTU1" i="18" s="1"/>
  <c r="CTV1" i="18" s="1"/>
  <c r="CTW1" i="18" s="1"/>
  <c r="CTX1" i="18" s="1"/>
  <c r="CTY1" i="18" s="1"/>
  <c r="CTZ1" i="18" s="1"/>
  <c r="CUA1" i="18" s="1"/>
  <c r="CUB1" i="18" s="1"/>
  <c r="CUC1" i="18" s="1"/>
  <c r="CUD1" i="18" s="1"/>
  <c r="CUE1" i="18" s="1"/>
  <c r="CUF1" i="18" s="1"/>
  <c r="CUG1" i="18" s="1"/>
  <c r="CUH1" i="18" s="1"/>
  <c r="CUI1" i="18" s="1"/>
  <c r="CUJ1" i="18" s="1"/>
  <c r="CUK1" i="18" s="1"/>
  <c r="CUL1" i="18" s="1"/>
  <c r="CUM1" i="18" s="1"/>
  <c r="CUN1" i="18" s="1"/>
  <c r="CUO1" i="18" s="1"/>
  <c r="CUP1" i="18" s="1"/>
  <c r="CUQ1" i="18" s="1"/>
  <c r="CUR1" i="18" s="1"/>
  <c r="CUS1" i="18" s="1"/>
  <c r="CUT1" i="18" s="1"/>
  <c r="CUU1" i="18" s="1"/>
  <c r="CUV1" i="18" s="1"/>
  <c r="CUW1" i="18" s="1"/>
  <c r="CUX1" i="18" s="1"/>
  <c r="CUY1" i="18" s="1"/>
  <c r="CUZ1" i="18" s="1"/>
  <c r="CVA1" i="18" s="1"/>
  <c r="CVB1" i="18" s="1"/>
  <c r="CVC1" i="18" s="1"/>
  <c r="CVD1" i="18" s="1"/>
  <c r="CVE1" i="18" s="1"/>
  <c r="CVF1" i="18" s="1"/>
  <c r="CVG1" i="18" s="1"/>
  <c r="CVH1" i="18" s="1"/>
  <c r="CVI1" i="18" s="1"/>
  <c r="CVJ1" i="18" s="1"/>
  <c r="CVK1" i="18" s="1"/>
  <c r="CVL1" i="18" s="1"/>
  <c r="CVM1" i="18" s="1"/>
  <c r="CVN1" i="18" s="1"/>
  <c r="CVO1" i="18" s="1"/>
  <c r="CVP1" i="18" s="1"/>
  <c r="CVQ1" i="18" s="1"/>
  <c r="CVR1" i="18" s="1"/>
  <c r="CVS1" i="18" s="1"/>
  <c r="CVT1" i="18" s="1"/>
  <c r="CVU1" i="18" s="1"/>
  <c r="CVV1" i="18" s="1"/>
  <c r="CVW1" i="18" s="1"/>
  <c r="CVX1" i="18" s="1"/>
  <c r="CVY1" i="18" s="1"/>
  <c r="CVZ1" i="18" s="1"/>
  <c r="CWA1" i="18" s="1"/>
  <c r="CWB1" i="18" s="1"/>
  <c r="CWC1" i="18" s="1"/>
  <c r="CWD1" i="18" s="1"/>
  <c r="CWE1" i="18" s="1"/>
  <c r="CWF1" i="18" s="1"/>
  <c r="CWG1" i="18" s="1"/>
  <c r="CWH1" i="18" s="1"/>
  <c r="CWI1" i="18" s="1"/>
  <c r="CWJ1" i="18" s="1"/>
  <c r="CWK1" i="18" s="1"/>
  <c r="CWL1" i="18" s="1"/>
  <c r="CWM1" i="18" s="1"/>
  <c r="CWN1" i="18" s="1"/>
  <c r="CWO1" i="18" s="1"/>
  <c r="CWP1" i="18" s="1"/>
  <c r="CWQ1" i="18" s="1"/>
  <c r="CWR1" i="18" s="1"/>
  <c r="CWS1" i="18" s="1"/>
  <c r="CWT1" i="18" s="1"/>
  <c r="CWU1" i="18" s="1"/>
  <c r="CWV1" i="18" s="1"/>
  <c r="CWW1" i="18" s="1"/>
  <c r="CWX1" i="18" s="1"/>
  <c r="CWY1" i="18" s="1"/>
  <c r="CWZ1" i="18" s="1"/>
  <c r="CXA1" i="18" s="1"/>
  <c r="CXB1" i="18" s="1"/>
  <c r="CXC1" i="18" s="1"/>
  <c r="CXD1" i="18" s="1"/>
  <c r="CXE1" i="18" s="1"/>
  <c r="CXF1" i="18" s="1"/>
  <c r="CXG1" i="18" s="1"/>
  <c r="CXH1" i="18" s="1"/>
  <c r="CXI1" i="18" s="1"/>
  <c r="CXJ1" i="18" s="1"/>
  <c r="CXK1" i="18" s="1"/>
  <c r="CXL1" i="18" s="1"/>
  <c r="CXM1" i="18" s="1"/>
  <c r="CXN1" i="18" s="1"/>
  <c r="CXO1" i="18" s="1"/>
  <c r="CXP1" i="18" s="1"/>
  <c r="CXQ1" i="18" s="1"/>
  <c r="CXR1" i="18" s="1"/>
  <c r="CXS1" i="18" s="1"/>
  <c r="CXT1" i="18" s="1"/>
  <c r="CXU1" i="18" s="1"/>
  <c r="CXV1" i="18" s="1"/>
  <c r="CXW1" i="18" s="1"/>
  <c r="CXX1" i="18" s="1"/>
  <c r="CXY1" i="18" s="1"/>
  <c r="CXZ1" i="18" s="1"/>
  <c r="CYA1" i="18" s="1"/>
  <c r="CYB1" i="18" s="1"/>
  <c r="CYC1" i="18" s="1"/>
  <c r="CYD1" i="18" s="1"/>
  <c r="CYE1" i="18" s="1"/>
  <c r="CYF1" i="18" s="1"/>
  <c r="CYG1" i="18" s="1"/>
  <c r="CYH1" i="18" s="1"/>
  <c r="CYI1" i="18" s="1"/>
  <c r="CYJ1" i="18" s="1"/>
  <c r="CYK1" i="18" s="1"/>
  <c r="CYL1" i="18" s="1"/>
  <c r="CYM1" i="18" s="1"/>
  <c r="CYN1" i="18" s="1"/>
  <c r="CYO1" i="18" s="1"/>
  <c r="CYP1" i="18" s="1"/>
  <c r="CYQ1" i="18" s="1"/>
  <c r="CYR1" i="18" s="1"/>
  <c r="CYS1" i="18" s="1"/>
  <c r="CYT1" i="18" s="1"/>
  <c r="CYU1" i="18" s="1"/>
  <c r="CYV1" i="18" s="1"/>
  <c r="CYW1" i="18" s="1"/>
  <c r="CYX1" i="18" s="1"/>
  <c r="CYY1" i="18" s="1"/>
  <c r="CYZ1" i="18" s="1"/>
  <c r="CZA1" i="18" s="1"/>
  <c r="CZB1" i="18" s="1"/>
  <c r="CZC1" i="18" s="1"/>
  <c r="CZD1" i="18" s="1"/>
  <c r="CZE1" i="18" s="1"/>
  <c r="CZF1" i="18" s="1"/>
  <c r="CZG1" i="18" s="1"/>
  <c r="CZH1" i="18" s="1"/>
  <c r="CZI1" i="18" s="1"/>
  <c r="CZJ1" i="18" s="1"/>
  <c r="CZK1" i="18" s="1"/>
  <c r="CZL1" i="18" s="1"/>
  <c r="CZM1" i="18" s="1"/>
  <c r="CZN1" i="18" s="1"/>
  <c r="CZO1" i="18" s="1"/>
  <c r="CZP1" i="18" s="1"/>
  <c r="CZQ1" i="18" s="1"/>
  <c r="CZR1" i="18" s="1"/>
  <c r="CZS1" i="18" s="1"/>
  <c r="CZT1" i="18" s="1"/>
  <c r="CZU1" i="18" s="1"/>
  <c r="CZV1" i="18" s="1"/>
  <c r="CZW1" i="18" s="1"/>
  <c r="CZX1" i="18" s="1"/>
  <c r="CZY1" i="18" s="1"/>
  <c r="CZZ1" i="18" s="1"/>
  <c r="DAA1" i="18" s="1"/>
  <c r="DAB1" i="18" s="1"/>
  <c r="DAC1" i="18" s="1"/>
  <c r="DAD1" i="18" s="1"/>
  <c r="DAE1" i="18" s="1"/>
  <c r="DAF1" i="18" s="1"/>
  <c r="DAG1" i="18" s="1"/>
  <c r="DAH1" i="18" s="1"/>
  <c r="DAI1" i="18" s="1"/>
  <c r="DAJ1" i="18" s="1"/>
  <c r="DAK1" i="18" s="1"/>
  <c r="DAL1" i="18" s="1"/>
  <c r="DAM1" i="18" s="1"/>
  <c r="DAN1" i="18" s="1"/>
  <c r="DAO1" i="18" s="1"/>
  <c r="DAP1" i="18" s="1"/>
  <c r="DAQ1" i="18" s="1"/>
  <c r="DAR1" i="18" s="1"/>
  <c r="DAS1" i="18" s="1"/>
  <c r="DAT1" i="18" s="1"/>
  <c r="DAU1" i="18" s="1"/>
  <c r="DAV1" i="18" s="1"/>
  <c r="DAW1" i="18" s="1"/>
  <c r="DAX1" i="18" s="1"/>
  <c r="DAY1" i="18" s="1"/>
  <c r="DAZ1" i="18" s="1"/>
  <c r="DBA1" i="18" s="1"/>
  <c r="DBB1" i="18" s="1"/>
  <c r="DBC1" i="18" s="1"/>
  <c r="DBD1" i="18" s="1"/>
  <c r="DBE1" i="18" s="1"/>
  <c r="DBF1" i="18" s="1"/>
  <c r="DBG1" i="18" s="1"/>
  <c r="DBH1" i="18" s="1"/>
  <c r="DBI1" i="18" s="1"/>
  <c r="DBJ1" i="18" s="1"/>
  <c r="DBK1" i="18" s="1"/>
  <c r="DBL1" i="18" s="1"/>
  <c r="DBM1" i="18" s="1"/>
  <c r="DBN1" i="18" s="1"/>
  <c r="DBO1" i="18" s="1"/>
  <c r="DBP1" i="18" s="1"/>
  <c r="DBQ1" i="18" s="1"/>
  <c r="DBR1" i="18" s="1"/>
  <c r="DBS1" i="18" s="1"/>
  <c r="DBT1" i="18" s="1"/>
  <c r="DBU1" i="18" s="1"/>
  <c r="DBV1" i="18" s="1"/>
  <c r="DBW1" i="18" s="1"/>
  <c r="DBX1" i="18" s="1"/>
  <c r="DBY1" i="18" s="1"/>
  <c r="DBZ1" i="18" s="1"/>
  <c r="DCA1" i="18" s="1"/>
  <c r="DCB1" i="18" s="1"/>
  <c r="DCC1" i="18" s="1"/>
  <c r="DCD1" i="18" s="1"/>
  <c r="DCE1" i="18" s="1"/>
  <c r="DCF1" i="18" s="1"/>
  <c r="DCG1" i="18" s="1"/>
  <c r="DCH1" i="18" s="1"/>
  <c r="DCI1" i="18" s="1"/>
  <c r="DCJ1" i="18" s="1"/>
  <c r="DCK1" i="18" s="1"/>
  <c r="DCL1" i="18" s="1"/>
  <c r="DCM1" i="18" s="1"/>
  <c r="DCN1" i="18" s="1"/>
  <c r="DCO1" i="18" s="1"/>
  <c r="DCP1" i="18" s="1"/>
  <c r="DCQ1" i="18" s="1"/>
  <c r="DCR1" i="18" s="1"/>
  <c r="DCS1" i="18" s="1"/>
  <c r="DCT1" i="18" s="1"/>
  <c r="DCU1" i="18" s="1"/>
  <c r="DCV1" i="18" s="1"/>
  <c r="DCW1" i="18" s="1"/>
  <c r="DCX1" i="18" s="1"/>
  <c r="DCY1" i="18" s="1"/>
  <c r="DCZ1" i="18" s="1"/>
  <c r="DDA1" i="18" s="1"/>
  <c r="DDB1" i="18" s="1"/>
  <c r="DDC1" i="18" s="1"/>
  <c r="DDD1" i="18" s="1"/>
  <c r="DDE1" i="18" s="1"/>
  <c r="DDF1" i="18" s="1"/>
  <c r="DDG1" i="18" s="1"/>
  <c r="DDH1" i="18" s="1"/>
  <c r="DDI1" i="18" s="1"/>
  <c r="DDJ1" i="18" s="1"/>
  <c r="DDK1" i="18" s="1"/>
  <c r="DDL1" i="18" s="1"/>
  <c r="DDM1" i="18" s="1"/>
  <c r="DDN1" i="18" s="1"/>
  <c r="DDO1" i="18" s="1"/>
  <c r="DDP1" i="18" s="1"/>
  <c r="DDQ1" i="18" s="1"/>
  <c r="DDR1" i="18" s="1"/>
  <c r="DDS1" i="18" s="1"/>
  <c r="DDT1" i="18" s="1"/>
  <c r="DDU1" i="18" s="1"/>
  <c r="DDV1" i="18" s="1"/>
  <c r="DDW1" i="18" s="1"/>
  <c r="DDX1" i="18" s="1"/>
  <c r="DDY1" i="18" s="1"/>
  <c r="DDZ1" i="18" s="1"/>
  <c r="DEA1" i="18" s="1"/>
  <c r="DEB1" i="18" s="1"/>
  <c r="DEC1" i="18" s="1"/>
  <c r="DED1" i="18" s="1"/>
  <c r="DEE1" i="18" s="1"/>
  <c r="DEF1" i="18" s="1"/>
  <c r="DEG1" i="18" s="1"/>
  <c r="DEH1" i="18" s="1"/>
  <c r="DEI1" i="18" s="1"/>
  <c r="DEJ1" i="18" s="1"/>
  <c r="DEK1" i="18" s="1"/>
  <c r="DEL1" i="18" s="1"/>
  <c r="DEM1" i="18" s="1"/>
  <c r="DEN1" i="18" s="1"/>
  <c r="DEO1" i="18" s="1"/>
  <c r="DEP1" i="18" s="1"/>
  <c r="DEQ1" i="18" s="1"/>
  <c r="DER1" i="18" s="1"/>
  <c r="DES1" i="18" s="1"/>
  <c r="DET1" i="18" s="1"/>
  <c r="DEU1" i="18" s="1"/>
  <c r="DEV1" i="18" s="1"/>
  <c r="DEW1" i="18" s="1"/>
  <c r="DEX1" i="18" s="1"/>
  <c r="DEY1" i="18" s="1"/>
  <c r="DEZ1" i="18" s="1"/>
  <c r="DFA1" i="18" s="1"/>
  <c r="DFB1" i="18" s="1"/>
  <c r="DFC1" i="18" s="1"/>
  <c r="DFD1" i="18" s="1"/>
  <c r="DFE1" i="18" s="1"/>
  <c r="DFF1" i="18" s="1"/>
  <c r="DFG1" i="18" s="1"/>
  <c r="DFH1" i="18" s="1"/>
  <c r="DFI1" i="18" s="1"/>
  <c r="DFJ1" i="18" s="1"/>
  <c r="DFK1" i="18" s="1"/>
  <c r="DFL1" i="18" s="1"/>
  <c r="DFM1" i="18" s="1"/>
  <c r="DFN1" i="18" s="1"/>
  <c r="DFO1" i="18" s="1"/>
  <c r="DFP1" i="18" s="1"/>
  <c r="DFQ1" i="18" s="1"/>
  <c r="DFR1" i="18" s="1"/>
  <c r="DFS1" i="18" s="1"/>
  <c r="DFT1" i="18" s="1"/>
  <c r="DFU1" i="18" s="1"/>
  <c r="DFV1" i="18" s="1"/>
  <c r="DFW1" i="18" s="1"/>
  <c r="DFX1" i="18" s="1"/>
  <c r="DFY1" i="18" s="1"/>
  <c r="DFZ1" i="18" s="1"/>
  <c r="DGA1" i="18" s="1"/>
  <c r="DGB1" i="18" s="1"/>
  <c r="DGC1" i="18" s="1"/>
  <c r="DGD1" i="18" s="1"/>
  <c r="DGE1" i="18" s="1"/>
  <c r="DGF1" i="18" s="1"/>
  <c r="DGG1" i="18" s="1"/>
  <c r="DGH1" i="18" s="1"/>
  <c r="DGI1" i="18" s="1"/>
  <c r="DGJ1" i="18" s="1"/>
  <c r="DGK1" i="18" s="1"/>
  <c r="DGL1" i="18" s="1"/>
  <c r="DGM1" i="18" s="1"/>
  <c r="DGN1" i="18" s="1"/>
  <c r="DGO1" i="18" s="1"/>
  <c r="DGP1" i="18" s="1"/>
  <c r="DGQ1" i="18" s="1"/>
  <c r="DGR1" i="18" s="1"/>
  <c r="DGS1" i="18" s="1"/>
  <c r="DGT1" i="18" s="1"/>
  <c r="DGU1" i="18" s="1"/>
  <c r="DGV1" i="18" s="1"/>
  <c r="DGW1" i="18" s="1"/>
  <c r="DGX1" i="18" s="1"/>
  <c r="DGY1" i="18" s="1"/>
  <c r="DGZ1" i="18" s="1"/>
  <c r="DHA1" i="18" s="1"/>
  <c r="DHB1" i="18" s="1"/>
  <c r="DHC1" i="18" s="1"/>
  <c r="DHD1" i="18" s="1"/>
  <c r="DHE1" i="18" s="1"/>
  <c r="DHF1" i="18" s="1"/>
  <c r="DHG1" i="18" s="1"/>
  <c r="DHH1" i="18" s="1"/>
  <c r="DHI1" i="18" s="1"/>
  <c r="DHJ1" i="18" s="1"/>
  <c r="DHK1" i="18" s="1"/>
  <c r="DHL1" i="18" s="1"/>
  <c r="DHM1" i="18" s="1"/>
  <c r="DHN1" i="18" s="1"/>
  <c r="DHO1" i="18" s="1"/>
  <c r="DHP1" i="18" s="1"/>
  <c r="DHQ1" i="18" s="1"/>
  <c r="DHR1" i="18" s="1"/>
  <c r="DHS1" i="18" s="1"/>
  <c r="DHT1" i="18" s="1"/>
  <c r="DHU1" i="18" s="1"/>
  <c r="DHV1" i="18" s="1"/>
  <c r="DHW1" i="18" s="1"/>
  <c r="DHX1" i="18" s="1"/>
  <c r="DHY1" i="18" s="1"/>
  <c r="DHZ1" i="18" s="1"/>
  <c r="DIA1" i="18" s="1"/>
  <c r="DIB1" i="18" s="1"/>
  <c r="DIC1" i="18" s="1"/>
  <c r="DID1" i="18" s="1"/>
  <c r="DIE1" i="18" s="1"/>
  <c r="DIF1" i="18" s="1"/>
  <c r="DIG1" i="18" s="1"/>
  <c r="DIH1" i="18" s="1"/>
  <c r="DII1" i="18" s="1"/>
  <c r="DIJ1" i="18" s="1"/>
  <c r="DIK1" i="18" s="1"/>
  <c r="DIL1" i="18" s="1"/>
  <c r="DIM1" i="18" s="1"/>
  <c r="DIN1" i="18" s="1"/>
  <c r="DIO1" i="18" s="1"/>
  <c r="DIP1" i="18" s="1"/>
  <c r="DIQ1" i="18" s="1"/>
  <c r="DIR1" i="18" s="1"/>
  <c r="DIS1" i="18" s="1"/>
  <c r="DIT1" i="18" s="1"/>
  <c r="DIU1" i="18" s="1"/>
  <c r="DIV1" i="18" s="1"/>
  <c r="DIW1" i="18" s="1"/>
  <c r="DIX1" i="18" s="1"/>
  <c r="DIY1" i="18" s="1"/>
  <c r="DIZ1" i="18" s="1"/>
  <c r="DJA1" i="18" s="1"/>
  <c r="DJB1" i="18" s="1"/>
  <c r="DJC1" i="18" s="1"/>
  <c r="DJD1" i="18" s="1"/>
  <c r="DJE1" i="18" s="1"/>
  <c r="DJF1" i="18" s="1"/>
  <c r="DJG1" i="18" s="1"/>
  <c r="DJH1" i="18" s="1"/>
  <c r="DJI1" i="18" s="1"/>
  <c r="DJJ1" i="18" s="1"/>
  <c r="DJK1" i="18" s="1"/>
  <c r="DJL1" i="18" s="1"/>
  <c r="DJM1" i="18" s="1"/>
  <c r="DJN1" i="18" s="1"/>
  <c r="DJO1" i="18" s="1"/>
  <c r="DJP1" i="18" s="1"/>
  <c r="DJQ1" i="18" s="1"/>
  <c r="DJR1" i="18" s="1"/>
  <c r="DJS1" i="18" s="1"/>
  <c r="DJT1" i="18" s="1"/>
  <c r="DJU1" i="18" s="1"/>
  <c r="DJV1" i="18" s="1"/>
  <c r="DJW1" i="18" s="1"/>
  <c r="DJX1" i="18" s="1"/>
  <c r="DJY1" i="18" s="1"/>
  <c r="DJZ1" i="18" s="1"/>
  <c r="DKA1" i="18" s="1"/>
  <c r="DKB1" i="18" s="1"/>
  <c r="DKC1" i="18" s="1"/>
  <c r="DKD1" i="18" s="1"/>
  <c r="DKE1" i="18" s="1"/>
  <c r="DKF1" i="18" s="1"/>
  <c r="DKG1" i="18" s="1"/>
  <c r="DKH1" i="18" s="1"/>
  <c r="DKI1" i="18" s="1"/>
  <c r="DKJ1" i="18" s="1"/>
  <c r="DKK1" i="18" s="1"/>
  <c r="DKL1" i="18" s="1"/>
  <c r="DKM1" i="18" s="1"/>
  <c r="DKN1" i="18" s="1"/>
  <c r="DKO1" i="18" s="1"/>
  <c r="DKP1" i="18" s="1"/>
  <c r="DKQ1" i="18" s="1"/>
  <c r="DKR1" i="18" s="1"/>
  <c r="DKS1" i="18" s="1"/>
  <c r="DKT1" i="18" s="1"/>
  <c r="DKU1" i="18" s="1"/>
  <c r="DKV1" i="18" s="1"/>
  <c r="DKW1" i="18" s="1"/>
  <c r="DKX1" i="18" s="1"/>
  <c r="DKY1" i="18" s="1"/>
  <c r="DKZ1" i="18" s="1"/>
  <c r="DLA1" i="18" s="1"/>
  <c r="DLB1" i="18" s="1"/>
  <c r="DLC1" i="18" s="1"/>
  <c r="DLD1" i="18" s="1"/>
  <c r="DLE1" i="18" s="1"/>
  <c r="DLF1" i="18" s="1"/>
  <c r="DLG1" i="18" s="1"/>
  <c r="DLH1" i="18" s="1"/>
  <c r="DLI1" i="18" s="1"/>
  <c r="DLJ1" i="18" s="1"/>
  <c r="DLK1" i="18" s="1"/>
  <c r="DLL1" i="18" s="1"/>
  <c r="DLM1" i="18" s="1"/>
  <c r="DLN1" i="18" s="1"/>
  <c r="DLO1" i="18" s="1"/>
  <c r="DLP1" i="18" s="1"/>
  <c r="DLQ1" i="18" s="1"/>
  <c r="DLR1" i="18" s="1"/>
  <c r="DLS1" i="18" s="1"/>
  <c r="DLT1" i="18" s="1"/>
  <c r="DLU1" i="18" s="1"/>
  <c r="DLV1" i="18" s="1"/>
  <c r="DLW1" i="18" s="1"/>
  <c r="DLX1" i="18" s="1"/>
  <c r="DLY1" i="18" s="1"/>
  <c r="DLZ1" i="18" s="1"/>
  <c r="DMA1" i="18" s="1"/>
  <c r="DMB1" i="18" s="1"/>
  <c r="DMC1" i="18" s="1"/>
  <c r="DMD1" i="18" s="1"/>
  <c r="DME1" i="18" s="1"/>
  <c r="DMF1" i="18" s="1"/>
  <c r="DMG1" i="18" s="1"/>
  <c r="DMH1" i="18" s="1"/>
  <c r="DMI1" i="18" s="1"/>
  <c r="DMJ1" i="18" s="1"/>
  <c r="DMK1" i="18" s="1"/>
  <c r="DML1" i="18" s="1"/>
  <c r="DMM1" i="18" s="1"/>
  <c r="DMN1" i="18" s="1"/>
  <c r="DMO1" i="18" s="1"/>
  <c r="DMP1" i="18" s="1"/>
  <c r="DMQ1" i="18" s="1"/>
  <c r="DMR1" i="18" s="1"/>
  <c r="DMS1" i="18" s="1"/>
  <c r="DMT1" i="18" s="1"/>
  <c r="DMU1" i="18" s="1"/>
  <c r="DMV1" i="18" s="1"/>
  <c r="DMW1" i="18" s="1"/>
  <c r="DMX1" i="18" s="1"/>
  <c r="DMY1" i="18" s="1"/>
  <c r="DMZ1" i="18" s="1"/>
  <c r="DNA1" i="18" s="1"/>
  <c r="DNB1" i="18" s="1"/>
  <c r="DNC1" i="18" s="1"/>
  <c r="DND1" i="18" s="1"/>
  <c r="DNE1" i="18" s="1"/>
  <c r="DNF1" i="18" s="1"/>
  <c r="DNG1" i="18" s="1"/>
  <c r="DNH1" i="18" s="1"/>
  <c r="DNI1" i="18" s="1"/>
  <c r="DNJ1" i="18" s="1"/>
  <c r="DNK1" i="18" s="1"/>
  <c r="DNL1" i="18" s="1"/>
  <c r="DNM1" i="18" s="1"/>
  <c r="DNN1" i="18" s="1"/>
  <c r="DNO1" i="18" s="1"/>
  <c r="DNP1" i="18" s="1"/>
  <c r="DNQ1" i="18" s="1"/>
  <c r="DNR1" i="18" s="1"/>
  <c r="DNS1" i="18" s="1"/>
  <c r="DNT1" i="18" s="1"/>
  <c r="DNU1" i="18" s="1"/>
  <c r="DNV1" i="18" s="1"/>
  <c r="DNW1" i="18" s="1"/>
  <c r="DNX1" i="18" s="1"/>
  <c r="DNY1" i="18" s="1"/>
  <c r="DNZ1" i="18" s="1"/>
  <c r="DOA1" i="18" s="1"/>
  <c r="DOB1" i="18" s="1"/>
  <c r="DOC1" i="18" s="1"/>
  <c r="DOD1" i="18" s="1"/>
  <c r="DOE1" i="18" s="1"/>
  <c r="DOF1" i="18" s="1"/>
  <c r="DOG1" i="18" s="1"/>
  <c r="DOH1" i="18" s="1"/>
  <c r="DOI1" i="18" s="1"/>
  <c r="DOJ1" i="18" s="1"/>
  <c r="DOK1" i="18" s="1"/>
  <c r="DOL1" i="18" s="1"/>
  <c r="DOM1" i="18" s="1"/>
  <c r="DON1" i="18" s="1"/>
  <c r="DOO1" i="18" s="1"/>
  <c r="DOP1" i="18" s="1"/>
  <c r="DOQ1" i="18" s="1"/>
  <c r="DOR1" i="18" s="1"/>
  <c r="DOS1" i="18" s="1"/>
  <c r="DOT1" i="18" s="1"/>
  <c r="DOU1" i="18" s="1"/>
  <c r="DOV1" i="18" s="1"/>
  <c r="DOW1" i="18" s="1"/>
  <c r="DOX1" i="18" s="1"/>
  <c r="DOY1" i="18" s="1"/>
  <c r="DOZ1" i="18" s="1"/>
  <c r="DPA1" i="18" s="1"/>
  <c r="DPB1" i="18" s="1"/>
  <c r="DPC1" i="18" s="1"/>
  <c r="DPD1" i="18" s="1"/>
  <c r="DPE1" i="18" s="1"/>
  <c r="DPF1" i="18" s="1"/>
  <c r="DPG1" i="18" s="1"/>
  <c r="DPH1" i="18" s="1"/>
  <c r="DPI1" i="18" s="1"/>
  <c r="DPJ1" i="18" s="1"/>
  <c r="DPK1" i="18" s="1"/>
  <c r="DPL1" i="18" s="1"/>
  <c r="DPM1" i="18" s="1"/>
  <c r="DPN1" i="18" s="1"/>
  <c r="DPO1" i="18" s="1"/>
  <c r="DPP1" i="18" s="1"/>
  <c r="DPQ1" i="18" s="1"/>
  <c r="DPR1" i="18" s="1"/>
  <c r="DPS1" i="18" s="1"/>
  <c r="DPT1" i="18" s="1"/>
  <c r="DPU1" i="18" s="1"/>
  <c r="DPV1" i="18" s="1"/>
  <c r="DPW1" i="18" s="1"/>
  <c r="DPX1" i="18" s="1"/>
  <c r="DPY1" i="18" s="1"/>
  <c r="DPZ1" i="18" s="1"/>
  <c r="DQA1" i="18" s="1"/>
  <c r="DQB1" i="18" s="1"/>
  <c r="DQC1" i="18" s="1"/>
  <c r="DQD1" i="18" s="1"/>
  <c r="DQE1" i="18" s="1"/>
  <c r="DQF1" i="18" s="1"/>
  <c r="DQG1" i="18" s="1"/>
  <c r="DQH1" i="18" s="1"/>
  <c r="DQI1" i="18" s="1"/>
  <c r="DQJ1" i="18" s="1"/>
  <c r="DQK1" i="18" s="1"/>
  <c r="DQL1" i="18" s="1"/>
  <c r="DQM1" i="18" s="1"/>
  <c r="DQN1" i="18" s="1"/>
  <c r="DQO1" i="18" s="1"/>
  <c r="DQP1" i="18" s="1"/>
  <c r="DQQ1" i="18" s="1"/>
  <c r="DQR1" i="18" s="1"/>
  <c r="DQS1" i="18" s="1"/>
  <c r="DQT1" i="18" s="1"/>
  <c r="DQU1" i="18" s="1"/>
  <c r="DQV1" i="18" s="1"/>
  <c r="DQW1" i="18" s="1"/>
  <c r="DQX1" i="18" s="1"/>
  <c r="DQY1" i="18" s="1"/>
  <c r="DQZ1" i="18" s="1"/>
  <c r="DRA1" i="18" s="1"/>
  <c r="DRB1" i="18" s="1"/>
  <c r="DRC1" i="18" s="1"/>
  <c r="DRD1" i="18" s="1"/>
  <c r="DRE1" i="18" s="1"/>
  <c r="DRF1" i="18" s="1"/>
  <c r="DRG1" i="18" s="1"/>
  <c r="DRH1" i="18" s="1"/>
  <c r="DRI1" i="18" s="1"/>
  <c r="DRJ1" i="18" s="1"/>
  <c r="DRK1" i="18" s="1"/>
  <c r="DRL1" i="18" s="1"/>
  <c r="DRM1" i="18" s="1"/>
  <c r="DRN1" i="18" s="1"/>
  <c r="DRO1" i="18" s="1"/>
  <c r="DRP1" i="18" s="1"/>
  <c r="DRQ1" i="18" s="1"/>
  <c r="DRR1" i="18" s="1"/>
  <c r="DRS1" i="18" s="1"/>
  <c r="DRT1" i="18" s="1"/>
  <c r="DRU1" i="18" s="1"/>
  <c r="DRV1" i="18" s="1"/>
  <c r="DRW1" i="18" s="1"/>
  <c r="DRX1" i="18" s="1"/>
  <c r="DRY1" i="18" s="1"/>
  <c r="DRZ1" i="18" s="1"/>
  <c r="DSA1" i="18" s="1"/>
  <c r="DSB1" i="18" s="1"/>
  <c r="DSC1" i="18" s="1"/>
  <c r="DSD1" i="18" s="1"/>
  <c r="DSE1" i="18" s="1"/>
  <c r="DSF1" i="18" s="1"/>
  <c r="DSG1" i="18" s="1"/>
  <c r="DSH1" i="18" s="1"/>
  <c r="DSI1" i="18" s="1"/>
  <c r="DSJ1" i="18" s="1"/>
  <c r="DSK1" i="18" s="1"/>
  <c r="DSL1" i="18" s="1"/>
  <c r="DSM1" i="18" s="1"/>
  <c r="DSN1" i="18" s="1"/>
  <c r="DSO1" i="18" s="1"/>
  <c r="DSP1" i="18" s="1"/>
  <c r="DSQ1" i="18" s="1"/>
  <c r="DSR1" i="18" s="1"/>
  <c r="DSS1" i="18" s="1"/>
  <c r="DST1" i="18" s="1"/>
  <c r="DSU1" i="18" s="1"/>
  <c r="DSV1" i="18" s="1"/>
  <c r="DSW1" i="18" s="1"/>
  <c r="DSX1" i="18" s="1"/>
  <c r="DSY1" i="18" s="1"/>
  <c r="DSZ1" i="18" s="1"/>
  <c r="DTA1" i="18" s="1"/>
  <c r="DTB1" i="18" s="1"/>
  <c r="DTC1" i="18" s="1"/>
  <c r="DTD1" i="18" s="1"/>
  <c r="DTE1" i="18" s="1"/>
  <c r="DTF1" i="18" s="1"/>
  <c r="DTG1" i="18" s="1"/>
  <c r="DTH1" i="18" s="1"/>
  <c r="DTI1" i="18" s="1"/>
  <c r="DTJ1" i="18" s="1"/>
  <c r="DTK1" i="18" s="1"/>
  <c r="DTL1" i="18" s="1"/>
  <c r="DTM1" i="18" s="1"/>
  <c r="DTN1" i="18" s="1"/>
  <c r="DTO1" i="18" s="1"/>
  <c r="DTP1" i="18" s="1"/>
  <c r="DTQ1" i="18" s="1"/>
  <c r="DTR1" i="18" s="1"/>
  <c r="DTS1" i="18" s="1"/>
  <c r="DTT1" i="18" s="1"/>
  <c r="DTU1" i="18" s="1"/>
  <c r="DTV1" i="18" s="1"/>
  <c r="DTW1" i="18" s="1"/>
  <c r="DTX1" i="18" s="1"/>
  <c r="DTY1" i="18" s="1"/>
  <c r="DTZ1" i="18" s="1"/>
  <c r="DUA1" i="18" s="1"/>
  <c r="DUB1" i="18" s="1"/>
  <c r="DUC1" i="18" s="1"/>
  <c r="DUD1" i="18" s="1"/>
  <c r="DUE1" i="18" s="1"/>
  <c r="DUF1" i="18" s="1"/>
  <c r="DUG1" i="18" s="1"/>
  <c r="DUH1" i="18" s="1"/>
  <c r="DUI1" i="18" s="1"/>
  <c r="DUJ1" i="18" s="1"/>
  <c r="DUK1" i="18" s="1"/>
  <c r="DUL1" i="18" s="1"/>
  <c r="DUM1" i="18" s="1"/>
  <c r="DUN1" i="18" s="1"/>
  <c r="DUO1" i="18" s="1"/>
  <c r="DUP1" i="18" s="1"/>
  <c r="DUQ1" i="18" s="1"/>
  <c r="DUR1" i="18" s="1"/>
  <c r="DUS1" i="18" s="1"/>
  <c r="DUT1" i="18" s="1"/>
  <c r="DUU1" i="18" s="1"/>
  <c r="DUV1" i="18" s="1"/>
  <c r="DUW1" i="18" s="1"/>
  <c r="DUX1" i="18" s="1"/>
  <c r="DUY1" i="18" s="1"/>
  <c r="DUZ1" i="18" s="1"/>
  <c r="DVA1" i="18" s="1"/>
  <c r="DVB1" i="18" s="1"/>
  <c r="DVC1" i="18" s="1"/>
  <c r="DVD1" i="18" s="1"/>
  <c r="DVE1" i="18" s="1"/>
  <c r="DVF1" i="18" s="1"/>
  <c r="DVG1" i="18" s="1"/>
  <c r="DVH1" i="18" s="1"/>
  <c r="DVI1" i="18" s="1"/>
  <c r="DVJ1" i="18" s="1"/>
  <c r="DVK1" i="18" s="1"/>
  <c r="DVL1" i="18" s="1"/>
  <c r="DVM1" i="18" s="1"/>
  <c r="DVN1" i="18" s="1"/>
  <c r="DVO1" i="18" s="1"/>
  <c r="DVP1" i="18" s="1"/>
  <c r="DVQ1" i="18" s="1"/>
  <c r="DVR1" i="18" s="1"/>
  <c r="DVS1" i="18" s="1"/>
  <c r="DVT1" i="18" s="1"/>
  <c r="DVU1" i="18" s="1"/>
  <c r="DVV1" i="18" s="1"/>
  <c r="DVW1" i="18" s="1"/>
  <c r="DVX1" i="18" s="1"/>
  <c r="DVY1" i="18" s="1"/>
  <c r="DVZ1" i="18" s="1"/>
  <c r="DWA1" i="18" s="1"/>
  <c r="DWB1" i="18" s="1"/>
  <c r="DWC1" i="18" s="1"/>
  <c r="DWD1" i="18" s="1"/>
  <c r="DWE1" i="18" s="1"/>
  <c r="DWF1" i="18" s="1"/>
  <c r="DWG1" i="18" s="1"/>
  <c r="DWH1" i="18" s="1"/>
  <c r="DWI1" i="18" s="1"/>
  <c r="DWJ1" i="18" s="1"/>
  <c r="DWK1" i="18" s="1"/>
  <c r="DWL1" i="18" s="1"/>
  <c r="DWM1" i="18" s="1"/>
  <c r="DWN1" i="18" s="1"/>
  <c r="DWO1" i="18" s="1"/>
  <c r="DWP1" i="18" s="1"/>
  <c r="DWQ1" i="18" s="1"/>
  <c r="DWR1" i="18" s="1"/>
  <c r="DWS1" i="18" s="1"/>
  <c r="DWT1" i="18" s="1"/>
  <c r="DWU1" i="18" s="1"/>
  <c r="DWV1" i="18" s="1"/>
  <c r="DWW1" i="18" s="1"/>
  <c r="DWX1" i="18" s="1"/>
  <c r="DWY1" i="18" s="1"/>
  <c r="DWZ1" i="18" s="1"/>
  <c r="DXA1" i="18" s="1"/>
  <c r="DXB1" i="18" s="1"/>
  <c r="DXC1" i="18" s="1"/>
  <c r="DXD1" i="18" s="1"/>
  <c r="DXE1" i="18" s="1"/>
  <c r="DXF1" i="18" s="1"/>
  <c r="DXG1" i="18" s="1"/>
  <c r="DXH1" i="18" s="1"/>
  <c r="DXI1" i="18" s="1"/>
  <c r="DXJ1" i="18" s="1"/>
  <c r="DXK1" i="18" s="1"/>
  <c r="DXL1" i="18" s="1"/>
  <c r="DXM1" i="18" s="1"/>
  <c r="DXN1" i="18" s="1"/>
  <c r="DXO1" i="18" s="1"/>
  <c r="DXP1" i="18" s="1"/>
  <c r="DXQ1" i="18" s="1"/>
  <c r="DXR1" i="18" s="1"/>
  <c r="DXS1" i="18" s="1"/>
  <c r="DXT1" i="18" s="1"/>
  <c r="DXU1" i="18" s="1"/>
  <c r="DXV1" i="18" s="1"/>
  <c r="DXW1" i="18" s="1"/>
  <c r="DXX1" i="18" s="1"/>
  <c r="DXY1" i="18" s="1"/>
  <c r="DXZ1" i="18" s="1"/>
  <c r="DYA1" i="18" s="1"/>
  <c r="DYB1" i="18" s="1"/>
  <c r="DYC1" i="18" s="1"/>
  <c r="DYD1" i="18" s="1"/>
  <c r="DYE1" i="18" s="1"/>
  <c r="DYF1" i="18" s="1"/>
  <c r="DYG1" i="18" s="1"/>
  <c r="DYH1" i="18" s="1"/>
  <c r="DYI1" i="18" s="1"/>
  <c r="DYJ1" i="18" s="1"/>
  <c r="DYK1" i="18" s="1"/>
  <c r="DYL1" i="18" s="1"/>
  <c r="DYM1" i="18" s="1"/>
  <c r="DYN1" i="18" s="1"/>
  <c r="DYO1" i="18" s="1"/>
  <c r="DYP1" i="18" s="1"/>
  <c r="DYQ1" i="18" s="1"/>
  <c r="DYR1" i="18" s="1"/>
  <c r="DYS1" i="18" s="1"/>
  <c r="DYT1" i="18" s="1"/>
  <c r="DYU1" i="18" s="1"/>
  <c r="DYV1" i="18" s="1"/>
  <c r="DYW1" i="18" s="1"/>
  <c r="DYX1" i="18" s="1"/>
  <c r="DYY1" i="18" s="1"/>
  <c r="DYZ1" i="18" s="1"/>
  <c r="DZA1" i="18" s="1"/>
  <c r="DZB1" i="18" s="1"/>
  <c r="DZC1" i="18" s="1"/>
  <c r="DZD1" i="18" s="1"/>
  <c r="DZE1" i="18" s="1"/>
  <c r="DZF1" i="18" s="1"/>
  <c r="DZG1" i="18" s="1"/>
  <c r="DZH1" i="18" s="1"/>
  <c r="DZI1" i="18" s="1"/>
  <c r="DZJ1" i="18" s="1"/>
  <c r="DZK1" i="18" s="1"/>
  <c r="DZL1" i="18" s="1"/>
  <c r="DZM1" i="18" s="1"/>
  <c r="DZN1" i="18" s="1"/>
  <c r="DZO1" i="18" s="1"/>
  <c r="DZP1" i="18" s="1"/>
  <c r="DZQ1" i="18" s="1"/>
  <c r="DZR1" i="18" s="1"/>
  <c r="DZS1" i="18" s="1"/>
  <c r="DZT1" i="18" s="1"/>
  <c r="DZU1" i="18" s="1"/>
  <c r="DZV1" i="18" s="1"/>
  <c r="DZW1" i="18" s="1"/>
  <c r="DZX1" i="18" s="1"/>
  <c r="DZY1" i="18" s="1"/>
  <c r="DZZ1" i="18" s="1"/>
  <c r="EAA1" i="18" s="1"/>
  <c r="EAB1" i="18" s="1"/>
  <c r="EAC1" i="18" s="1"/>
  <c r="EAD1" i="18" s="1"/>
  <c r="EAE1" i="18" s="1"/>
  <c r="EAF1" i="18" s="1"/>
  <c r="EAG1" i="18" s="1"/>
  <c r="EAH1" i="18" s="1"/>
  <c r="EAI1" i="18" s="1"/>
  <c r="EAJ1" i="18" s="1"/>
  <c r="EAK1" i="18" s="1"/>
  <c r="EAL1" i="18" s="1"/>
  <c r="EAM1" i="18" s="1"/>
  <c r="EAN1" i="18" s="1"/>
  <c r="EAO1" i="18" s="1"/>
  <c r="EAP1" i="18" s="1"/>
  <c r="EAQ1" i="18" s="1"/>
  <c r="EAR1" i="18" s="1"/>
  <c r="EAS1" i="18" s="1"/>
  <c r="EAT1" i="18" s="1"/>
  <c r="EAU1" i="18" s="1"/>
  <c r="EAV1" i="18" s="1"/>
  <c r="EAW1" i="18" s="1"/>
  <c r="EAX1" i="18" s="1"/>
  <c r="EAY1" i="18" s="1"/>
  <c r="EAZ1" i="18" s="1"/>
  <c r="EBA1" i="18" s="1"/>
  <c r="EBB1" i="18" s="1"/>
  <c r="EBC1" i="18" s="1"/>
  <c r="EBD1" i="18" s="1"/>
  <c r="EBE1" i="18" s="1"/>
  <c r="EBF1" i="18" s="1"/>
  <c r="EBG1" i="18" s="1"/>
  <c r="EBH1" i="18" s="1"/>
  <c r="EBI1" i="18" s="1"/>
  <c r="EBJ1" i="18" s="1"/>
  <c r="EBK1" i="18" s="1"/>
  <c r="EBL1" i="18" s="1"/>
  <c r="EBM1" i="18" s="1"/>
  <c r="EBN1" i="18" s="1"/>
  <c r="EBO1" i="18" s="1"/>
  <c r="EBP1" i="18" s="1"/>
  <c r="EBQ1" i="18" s="1"/>
  <c r="EBR1" i="18" s="1"/>
  <c r="EBS1" i="18" s="1"/>
  <c r="EBT1" i="18" s="1"/>
  <c r="EBU1" i="18" s="1"/>
  <c r="EBV1" i="18" s="1"/>
  <c r="EBW1" i="18" s="1"/>
  <c r="EBX1" i="18" s="1"/>
  <c r="EBY1" i="18" s="1"/>
  <c r="EBZ1" i="18" s="1"/>
  <c r="ECA1" i="18" s="1"/>
  <c r="ECB1" i="18" s="1"/>
  <c r="ECC1" i="18" s="1"/>
  <c r="ECD1" i="18" s="1"/>
  <c r="ECE1" i="18" s="1"/>
  <c r="ECF1" i="18" s="1"/>
  <c r="ECG1" i="18" s="1"/>
  <c r="ECH1" i="18" s="1"/>
  <c r="ECI1" i="18" s="1"/>
  <c r="ECJ1" i="18" s="1"/>
  <c r="ECK1" i="18" s="1"/>
  <c r="ECL1" i="18" s="1"/>
  <c r="ECM1" i="18" s="1"/>
  <c r="ECN1" i="18" s="1"/>
  <c r="ECO1" i="18" s="1"/>
  <c r="ECP1" i="18" s="1"/>
  <c r="ECQ1" i="18" s="1"/>
  <c r="ECR1" i="18" s="1"/>
  <c r="ECS1" i="18" s="1"/>
  <c r="ECT1" i="18" s="1"/>
  <c r="ECU1" i="18" s="1"/>
  <c r="ECV1" i="18" s="1"/>
  <c r="ECW1" i="18" s="1"/>
  <c r="ECX1" i="18" s="1"/>
  <c r="ECY1" i="18" s="1"/>
  <c r="ECZ1" i="18" s="1"/>
  <c r="EDA1" i="18" s="1"/>
  <c r="EDB1" i="18" s="1"/>
  <c r="EDC1" i="18" s="1"/>
  <c r="EDD1" i="18" s="1"/>
  <c r="EDE1" i="18" s="1"/>
  <c r="EDF1" i="18" s="1"/>
  <c r="EDG1" i="18" s="1"/>
  <c r="EDH1" i="18" s="1"/>
  <c r="EDI1" i="18" s="1"/>
  <c r="EDJ1" i="18" s="1"/>
  <c r="EDK1" i="18" s="1"/>
  <c r="EDL1" i="18" s="1"/>
  <c r="EDM1" i="18" s="1"/>
  <c r="EDN1" i="18" s="1"/>
  <c r="EDO1" i="18" s="1"/>
  <c r="EDP1" i="18" s="1"/>
  <c r="EDQ1" i="18" s="1"/>
  <c r="EDR1" i="18" s="1"/>
  <c r="EDS1" i="18" s="1"/>
  <c r="EDT1" i="18" s="1"/>
  <c r="EDU1" i="18" s="1"/>
  <c r="EDV1" i="18" s="1"/>
  <c r="EDW1" i="18" s="1"/>
  <c r="EDX1" i="18" s="1"/>
  <c r="EDY1" i="18" s="1"/>
  <c r="EDZ1" i="18" s="1"/>
  <c r="EEA1" i="18" s="1"/>
  <c r="EEB1" i="18" s="1"/>
  <c r="EEC1" i="18" s="1"/>
  <c r="EED1" i="18" s="1"/>
  <c r="EEE1" i="18" s="1"/>
  <c r="EEF1" i="18" s="1"/>
  <c r="EEG1" i="18" s="1"/>
  <c r="EEH1" i="18" s="1"/>
  <c r="EEI1" i="18" s="1"/>
  <c r="EEJ1" i="18" s="1"/>
  <c r="EEK1" i="18" s="1"/>
  <c r="EEL1" i="18" s="1"/>
  <c r="EEM1" i="18" s="1"/>
  <c r="EEN1" i="18" s="1"/>
  <c r="EEO1" i="18" s="1"/>
  <c r="EEP1" i="18" s="1"/>
  <c r="EEQ1" i="18" s="1"/>
  <c r="EER1" i="18" s="1"/>
  <c r="EES1" i="18" s="1"/>
  <c r="EET1" i="18" s="1"/>
  <c r="EEU1" i="18" s="1"/>
  <c r="EEV1" i="18" s="1"/>
  <c r="EEW1" i="18" s="1"/>
  <c r="EEX1" i="18" s="1"/>
  <c r="EEY1" i="18" s="1"/>
  <c r="EEZ1" i="18" s="1"/>
  <c r="EFA1" i="18" s="1"/>
  <c r="EFB1" i="18" s="1"/>
  <c r="EFC1" i="18" s="1"/>
  <c r="EFD1" i="18" s="1"/>
  <c r="EFE1" i="18" s="1"/>
  <c r="EFF1" i="18" s="1"/>
  <c r="EFG1" i="18" s="1"/>
  <c r="EFH1" i="18" s="1"/>
  <c r="EFI1" i="18" s="1"/>
  <c r="EFJ1" i="18" s="1"/>
  <c r="EFK1" i="18" s="1"/>
  <c r="EFL1" i="18" s="1"/>
  <c r="EFM1" i="18" s="1"/>
  <c r="EFN1" i="18" s="1"/>
  <c r="EFO1" i="18" s="1"/>
  <c r="EFP1" i="18" s="1"/>
  <c r="EFQ1" i="18" s="1"/>
  <c r="EFR1" i="18" s="1"/>
  <c r="EFS1" i="18" s="1"/>
  <c r="EFT1" i="18" s="1"/>
  <c r="EFU1" i="18" s="1"/>
  <c r="EFV1" i="18" s="1"/>
  <c r="EFW1" i="18" s="1"/>
  <c r="EFX1" i="18" s="1"/>
  <c r="EFY1" i="18" s="1"/>
  <c r="EFZ1" i="18" s="1"/>
  <c r="EGA1" i="18" s="1"/>
  <c r="EGB1" i="18" s="1"/>
  <c r="EGC1" i="18" s="1"/>
  <c r="EGD1" i="18" s="1"/>
  <c r="EGE1" i="18" s="1"/>
  <c r="EGF1" i="18" s="1"/>
  <c r="EGG1" i="18" s="1"/>
  <c r="EGH1" i="18" s="1"/>
  <c r="EGI1" i="18" s="1"/>
  <c r="EGJ1" i="18" s="1"/>
  <c r="EGK1" i="18" s="1"/>
  <c r="EGL1" i="18" s="1"/>
  <c r="EGM1" i="18" s="1"/>
  <c r="EGN1" i="18" s="1"/>
  <c r="EGO1" i="18" s="1"/>
  <c r="EGP1" i="18" s="1"/>
  <c r="EGQ1" i="18" s="1"/>
  <c r="EGR1" i="18" s="1"/>
  <c r="EGS1" i="18" s="1"/>
  <c r="EGT1" i="18" s="1"/>
  <c r="EGU1" i="18" s="1"/>
  <c r="EGV1" i="18" s="1"/>
  <c r="EGW1" i="18" s="1"/>
  <c r="EGX1" i="18" s="1"/>
  <c r="EGY1" i="18" s="1"/>
  <c r="EGZ1" i="18" s="1"/>
  <c r="EHA1" i="18" s="1"/>
  <c r="EHB1" i="18" s="1"/>
  <c r="EHC1" i="18" s="1"/>
  <c r="EHD1" i="18" s="1"/>
  <c r="EHE1" i="18" s="1"/>
  <c r="EHF1" i="18" s="1"/>
  <c r="EHG1" i="18" s="1"/>
  <c r="EHH1" i="18" s="1"/>
  <c r="EHI1" i="18" s="1"/>
  <c r="EHJ1" i="18" s="1"/>
  <c r="EHK1" i="18" s="1"/>
  <c r="EHL1" i="18" s="1"/>
  <c r="EHM1" i="18" s="1"/>
  <c r="EHN1" i="18" s="1"/>
  <c r="EHO1" i="18" s="1"/>
  <c r="EHP1" i="18" s="1"/>
  <c r="EHQ1" i="18" s="1"/>
  <c r="EHR1" i="18" s="1"/>
  <c r="EHS1" i="18" s="1"/>
  <c r="EHT1" i="18" s="1"/>
  <c r="EHU1" i="18" s="1"/>
  <c r="EHV1" i="18" s="1"/>
  <c r="EHW1" i="18" s="1"/>
  <c r="EHX1" i="18" s="1"/>
  <c r="EHY1" i="18" s="1"/>
  <c r="EHZ1" i="18" s="1"/>
  <c r="EIA1" i="18" s="1"/>
  <c r="EIB1" i="18" s="1"/>
  <c r="EIC1" i="18" s="1"/>
  <c r="EID1" i="18" s="1"/>
  <c r="EIE1" i="18" s="1"/>
  <c r="EIF1" i="18" s="1"/>
  <c r="EIG1" i="18" s="1"/>
  <c r="EIH1" i="18" s="1"/>
  <c r="EII1" i="18" s="1"/>
  <c r="EIJ1" i="18" s="1"/>
  <c r="EIK1" i="18" s="1"/>
  <c r="EIL1" i="18" s="1"/>
  <c r="EIM1" i="18" s="1"/>
  <c r="EIN1" i="18" s="1"/>
  <c r="EIO1" i="18" s="1"/>
  <c r="EIP1" i="18" s="1"/>
  <c r="EIQ1" i="18" s="1"/>
  <c r="EIR1" i="18" s="1"/>
  <c r="EIS1" i="18" s="1"/>
  <c r="EIT1" i="18" s="1"/>
  <c r="EIU1" i="18" s="1"/>
  <c r="EIV1" i="18" s="1"/>
  <c r="EIW1" i="18" s="1"/>
  <c r="EIX1" i="18" s="1"/>
  <c r="EIY1" i="18" s="1"/>
  <c r="EIZ1" i="18" s="1"/>
  <c r="EJA1" i="18" s="1"/>
  <c r="EJB1" i="18" s="1"/>
  <c r="EJC1" i="18" s="1"/>
  <c r="EJD1" i="18" s="1"/>
  <c r="EJE1" i="18" s="1"/>
  <c r="EJF1" i="18" s="1"/>
  <c r="EJG1" i="18" s="1"/>
  <c r="EJH1" i="18" s="1"/>
  <c r="EJI1" i="18" s="1"/>
  <c r="EJJ1" i="18" s="1"/>
  <c r="EJK1" i="18" s="1"/>
  <c r="EJL1" i="18" s="1"/>
  <c r="EJM1" i="18" s="1"/>
  <c r="EJN1" i="18" s="1"/>
  <c r="EJO1" i="18" s="1"/>
  <c r="EJP1" i="18" s="1"/>
  <c r="EJQ1" i="18" s="1"/>
  <c r="EJR1" i="18" s="1"/>
  <c r="EJS1" i="18" s="1"/>
  <c r="EJT1" i="18" s="1"/>
  <c r="EJU1" i="18" s="1"/>
  <c r="EJV1" i="18" s="1"/>
  <c r="EJW1" i="18" s="1"/>
  <c r="EJX1" i="18" s="1"/>
  <c r="EJY1" i="18" s="1"/>
  <c r="EJZ1" i="18" s="1"/>
  <c r="EKA1" i="18" s="1"/>
  <c r="EKB1" i="18" s="1"/>
  <c r="EKC1" i="18" s="1"/>
  <c r="EKD1" i="18" s="1"/>
  <c r="EKE1" i="18" s="1"/>
  <c r="EKF1" i="18" s="1"/>
  <c r="EKG1" i="18" s="1"/>
  <c r="EKH1" i="18" s="1"/>
  <c r="EKI1" i="18" s="1"/>
  <c r="EKJ1" i="18" s="1"/>
  <c r="EKK1" i="18" s="1"/>
  <c r="EKL1" i="18" s="1"/>
  <c r="EKM1" i="18" s="1"/>
  <c r="EKN1" i="18" s="1"/>
  <c r="EKO1" i="18" s="1"/>
  <c r="EKP1" i="18" s="1"/>
  <c r="EKQ1" i="18" s="1"/>
  <c r="EKR1" i="18" s="1"/>
  <c r="EKS1" i="18" s="1"/>
  <c r="EKT1" i="18" s="1"/>
  <c r="EKU1" i="18" s="1"/>
  <c r="EKV1" i="18" s="1"/>
  <c r="EKW1" i="18" s="1"/>
  <c r="EKX1" i="18" s="1"/>
  <c r="EKY1" i="18" s="1"/>
  <c r="EKZ1" i="18" s="1"/>
  <c r="ELA1" i="18" s="1"/>
  <c r="ELB1" i="18" s="1"/>
  <c r="ELC1" i="18" s="1"/>
  <c r="ELD1" i="18" s="1"/>
  <c r="ELE1" i="18" s="1"/>
  <c r="ELF1" i="18" s="1"/>
  <c r="ELG1" i="18" s="1"/>
  <c r="ELH1" i="18" s="1"/>
  <c r="ELI1" i="18" s="1"/>
  <c r="ELJ1" i="18" s="1"/>
  <c r="ELK1" i="18" s="1"/>
  <c r="ELL1" i="18" s="1"/>
  <c r="ELM1" i="18" s="1"/>
  <c r="ELN1" i="18" s="1"/>
  <c r="ELO1" i="18" s="1"/>
  <c r="ELP1" i="18" s="1"/>
  <c r="ELQ1" i="18" s="1"/>
  <c r="ELR1" i="18" s="1"/>
  <c r="ELS1" i="18" s="1"/>
  <c r="ELT1" i="18" s="1"/>
  <c r="ELU1" i="18" s="1"/>
  <c r="ELV1" i="18" s="1"/>
  <c r="ELW1" i="18" s="1"/>
  <c r="ELX1" i="18" s="1"/>
  <c r="ELY1" i="18" s="1"/>
  <c r="ELZ1" i="18" s="1"/>
  <c r="EMA1" i="18" s="1"/>
  <c r="EMB1" i="18" s="1"/>
  <c r="EMC1" i="18" s="1"/>
  <c r="EMD1" i="18" s="1"/>
  <c r="EME1" i="18" s="1"/>
  <c r="EMF1" i="18" s="1"/>
  <c r="EMG1" i="18" s="1"/>
  <c r="EMH1" i="18" s="1"/>
  <c r="EMI1" i="18" s="1"/>
  <c r="EMJ1" i="18" s="1"/>
  <c r="EMK1" i="18" s="1"/>
  <c r="EML1" i="18" s="1"/>
  <c r="EMM1" i="18" s="1"/>
  <c r="EMN1" i="18" s="1"/>
  <c r="EMO1" i="18" s="1"/>
  <c r="EMP1" i="18" s="1"/>
  <c r="EMQ1" i="18" s="1"/>
  <c r="EMR1" i="18" s="1"/>
  <c r="EMS1" i="18" s="1"/>
  <c r="EMT1" i="18" s="1"/>
  <c r="EMU1" i="18" s="1"/>
  <c r="EMV1" i="18" s="1"/>
  <c r="EMW1" i="18" s="1"/>
  <c r="EMX1" i="18" s="1"/>
  <c r="EMY1" i="18" s="1"/>
  <c r="EMZ1" i="18" s="1"/>
  <c r="ENA1" i="18" s="1"/>
  <c r="ENB1" i="18" s="1"/>
  <c r="ENC1" i="18" s="1"/>
  <c r="END1" i="18" s="1"/>
  <c r="ENE1" i="18" s="1"/>
  <c r="ENF1" i="18" s="1"/>
  <c r="ENG1" i="18" s="1"/>
  <c r="ENH1" i="18" s="1"/>
  <c r="ENI1" i="18" s="1"/>
  <c r="ENJ1" i="18" s="1"/>
  <c r="ENK1" i="18" s="1"/>
  <c r="ENL1" i="18" s="1"/>
  <c r="ENM1" i="18" s="1"/>
  <c r="ENN1" i="18" s="1"/>
  <c r="ENO1" i="18" s="1"/>
  <c r="ENP1" i="18" s="1"/>
  <c r="ENQ1" i="18" s="1"/>
  <c r="ENR1" i="18" s="1"/>
  <c r="ENS1" i="18" s="1"/>
  <c r="ENT1" i="18" s="1"/>
  <c r="ENU1" i="18" s="1"/>
  <c r="ENV1" i="18" s="1"/>
  <c r="ENW1" i="18" s="1"/>
  <c r="ENX1" i="18" s="1"/>
  <c r="ENY1" i="18" s="1"/>
  <c r="ENZ1" i="18" s="1"/>
  <c r="EOA1" i="18" s="1"/>
  <c r="EOB1" i="18" s="1"/>
  <c r="EOC1" i="18" s="1"/>
  <c r="EOD1" i="18" s="1"/>
  <c r="EOE1" i="18" s="1"/>
  <c r="EOF1" i="18" s="1"/>
  <c r="EOG1" i="18" s="1"/>
  <c r="EOH1" i="18" s="1"/>
  <c r="EOI1" i="18" s="1"/>
  <c r="EOJ1" i="18" s="1"/>
  <c r="EOK1" i="18" s="1"/>
  <c r="EOL1" i="18" s="1"/>
  <c r="EOM1" i="18" s="1"/>
  <c r="EON1" i="18" s="1"/>
  <c r="EOO1" i="18" s="1"/>
  <c r="EOP1" i="18" s="1"/>
  <c r="EOQ1" i="18" s="1"/>
  <c r="EOR1" i="18" s="1"/>
  <c r="EOS1" i="18" s="1"/>
  <c r="EOT1" i="18" s="1"/>
  <c r="EOU1" i="18" s="1"/>
  <c r="EOV1" i="18" s="1"/>
  <c r="EOW1" i="18" s="1"/>
  <c r="EOX1" i="18" s="1"/>
  <c r="EOY1" i="18" s="1"/>
  <c r="EOZ1" i="18" s="1"/>
  <c r="EPA1" i="18" s="1"/>
  <c r="EPB1" i="18" s="1"/>
  <c r="EPC1" i="18" s="1"/>
  <c r="EPD1" i="18" s="1"/>
  <c r="EPE1" i="18" s="1"/>
  <c r="EPF1" i="18" s="1"/>
  <c r="EPG1" i="18" s="1"/>
  <c r="EPH1" i="18" s="1"/>
  <c r="EPI1" i="18" s="1"/>
  <c r="EPJ1" i="18" s="1"/>
  <c r="EPK1" i="18" s="1"/>
  <c r="EPL1" i="18" s="1"/>
  <c r="EPM1" i="18" s="1"/>
  <c r="EPN1" i="18" s="1"/>
  <c r="EPO1" i="18" s="1"/>
  <c r="EPP1" i="18" s="1"/>
  <c r="EPQ1" i="18" s="1"/>
  <c r="EPR1" i="18" s="1"/>
  <c r="EPS1" i="18" s="1"/>
  <c r="EPT1" i="18" s="1"/>
  <c r="EPU1" i="18" s="1"/>
  <c r="EPV1" i="18" s="1"/>
  <c r="EPW1" i="18" s="1"/>
  <c r="EPX1" i="18" s="1"/>
  <c r="EPY1" i="18" s="1"/>
  <c r="EPZ1" i="18" s="1"/>
  <c r="EQA1" i="18" s="1"/>
  <c r="EQB1" i="18" s="1"/>
  <c r="EQC1" i="18" s="1"/>
  <c r="EQD1" i="18" s="1"/>
  <c r="EQE1" i="18" s="1"/>
  <c r="EQF1" i="18" s="1"/>
  <c r="EQG1" i="18" s="1"/>
  <c r="EQH1" i="18" s="1"/>
  <c r="EQI1" i="18" s="1"/>
  <c r="EQJ1" i="18" s="1"/>
  <c r="EQK1" i="18" s="1"/>
  <c r="EQL1" i="18" s="1"/>
  <c r="EQM1" i="18" s="1"/>
  <c r="EQN1" i="18" s="1"/>
  <c r="EQO1" i="18" s="1"/>
  <c r="EQP1" i="18" s="1"/>
  <c r="EQQ1" i="18" s="1"/>
  <c r="EQR1" i="18" s="1"/>
  <c r="EQS1" i="18" s="1"/>
  <c r="EQT1" i="18" s="1"/>
  <c r="EQU1" i="18" s="1"/>
  <c r="EQV1" i="18" s="1"/>
  <c r="EQW1" i="18" s="1"/>
  <c r="EQX1" i="18" s="1"/>
  <c r="EQY1" i="18" s="1"/>
  <c r="EQZ1" i="18" s="1"/>
  <c r="ERA1" i="18" s="1"/>
  <c r="ERB1" i="18" s="1"/>
  <c r="ERC1" i="18" s="1"/>
  <c r="ERD1" i="18" s="1"/>
  <c r="ERE1" i="18" s="1"/>
  <c r="ERF1" i="18" s="1"/>
  <c r="ERG1" i="18" s="1"/>
  <c r="ERH1" i="18" s="1"/>
  <c r="ERI1" i="18" s="1"/>
  <c r="ERJ1" i="18" s="1"/>
  <c r="ERK1" i="18" s="1"/>
  <c r="ERL1" i="18" s="1"/>
  <c r="ERM1" i="18" s="1"/>
  <c r="ERN1" i="18" s="1"/>
  <c r="ERO1" i="18" s="1"/>
  <c r="ERP1" i="18" s="1"/>
  <c r="ERQ1" i="18" s="1"/>
  <c r="ERR1" i="18" s="1"/>
  <c r="ERS1" i="18" s="1"/>
  <c r="ERT1" i="18" s="1"/>
  <c r="ERU1" i="18" s="1"/>
  <c r="ERV1" i="18" s="1"/>
  <c r="ERW1" i="18" s="1"/>
  <c r="ERX1" i="18" s="1"/>
  <c r="ERY1" i="18" s="1"/>
  <c r="ERZ1" i="18" s="1"/>
  <c r="ESA1" i="18" s="1"/>
  <c r="ESB1" i="18" s="1"/>
  <c r="ESC1" i="18" s="1"/>
  <c r="ESD1" i="18" s="1"/>
  <c r="ESE1" i="18" s="1"/>
  <c r="ESF1" i="18" s="1"/>
  <c r="ESG1" i="18" s="1"/>
  <c r="ESH1" i="18" s="1"/>
  <c r="ESI1" i="18" s="1"/>
  <c r="ESJ1" i="18" s="1"/>
  <c r="ESK1" i="18" s="1"/>
  <c r="ESL1" i="18" s="1"/>
  <c r="ESM1" i="18" s="1"/>
  <c r="ESN1" i="18" s="1"/>
  <c r="ESO1" i="18" s="1"/>
  <c r="ESP1" i="18" s="1"/>
  <c r="ESQ1" i="18" s="1"/>
  <c r="ESR1" i="18" s="1"/>
  <c r="ESS1" i="18" s="1"/>
  <c r="EST1" i="18" s="1"/>
  <c r="ESU1" i="18" s="1"/>
  <c r="ESV1" i="18" s="1"/>
  <c r="ESW1" i="18" s="1"/>
  <c r="ESX1" i="18" s="1"/>
  <c r="ESY1" i="18" s="1"/>
  <c r="ESZ1" i="18" s="1"/>
  <c r="ETA1" i="18" s="1"/>
  <c r="ETB1" i="18" s="1"/>
  <c r="ETC1" i="18" s="1"/>
  <c r="ETD1" i="18" s="1"/>
  <c r="ETE1" i="18" s="1"/>
  <c r="ETF1" i="18" s="1"/>
  <c r="ETG1" i="18" s="1"/>
  <c r="ETH1" i="18" s="1"/>
  <c r="ETI1" i="18" s="1"/>
  <c r="ETJ1" i="18" s="1"/>
  <c r="ETK1" i="18" s="1"/>
  <c r="ETL1" i="18" s="1"/>
  <c r="ETM1" i="18" s="1"/>
  <c r="ETN1" i="18" s="1"/>
  <c r="ETO1" i="18" s="1"/>
  <c r="ETP1" i="18" s="1"/>
  <c r="ETQ1" i="18" s="1"/>
  <c r="ETR1" i="18" s="1"/>
  <c r="ETS1" i="18" s="1"/>
  <c r="ETT1" i="18" s="1"/>
  <c r="ETU1" i="18" s="1"/>
  <c r="ETV1" i="18" s="1"/>
  <c r="ETW1" i="18" s="1"/>
  <c r="ETX1" i="18" s="1"/>
  <c r="ETY1" i="18" s="1"/>
  <c r="ETZ1" i="18" s="1"/>
  <c r="EUA1" i="18" s="1"/>
  <c r="EUB1" i="18" s="1"/>
  <c r="EUC1" i="18" s="1"/>
  <c r="EUD1" i="18" s="1"/>
  <c r="EUE1" i="18" s="1"/>
  <c r="EUF1" i="18" s="1"/>
  <c r="EUG1" i="18" s="1"/>
  <c r="EUH1" i="18" s="1"/>
  <c r="EUI1" i="18" s="1"/>
  <c r="EUJ1" i="18" s="1"/>
  <c r="EUK1" i="18" s="1"/>
  <c r="EUL1" i="18" s="1"/>
  <c r="EUM1" i="18" s="1"/>
  <c r="EUN1" i="18" s="1"/>
  <c r="EUO1" i="18" s="1"/>
  <c r="EUP1" i="18" s="1"/>
  <c r="EUQ1" i="18" s="1"/>
  <c r="EUR1" i="18" s="1"/>
  <c r="EUS1" i="18" s="1"/>
  <c r="EUT1" i="18" s="1"/>
  <c r="EUU1" i="18" s="1"/>
  <c r="EUV1" i="18" s="1"/>
  <c r="EUW1" i="18" s="1"/>
  <c r="EUX1" i="18" s="1"/>
  <c r="EUY1" i="18" s="1"/>
  <c r="EUZ1" i="18" s="1"/>
  <c r="EVA1" i="18" s="1"/>
  <c r="EVB1" i="18" s="1"/>
  <c r="EVC1" i="18" s="1"/>
  <c r="EVD1" i="18" s="1"/>
  <c r="EVE1" i="18" s="1"/>
  <c r="EVF1" i="18" s="1"/>
  <c r="EVG1" i="18" s="1"/>
  <c r="EVH1" i="18" s="1"/>
  <c r="EVI1" i="18" s="1"/>
  <c r="EVJ1" i="18" s="1"/>
  <c r="EVK1" i="18" s="1"/>
  <c r="EVL1" i="18" s="1"/>
  <c r="EVM1" i="18" s="1"/>
  <c r="EVN1" i="18" s="1"/>
  <c r="EVO1" i="18" s="1"/>
  <c r="EVP1" i="18" s="1"/>
  <c r="EVQ1" i="18" s="1"/>
  <c r="EVR1" i="18" s="1"/>
  <c r="EVS1" i="18" s="1"/>
  <c r="EVT1" i="18" s="1"/>
  <c r="EVU1" i="18" s="1"/>
  <c r="EVV1" i="18" s="1"/>
  <c r="EVW1" i="18" s="1"/>
  <c r="EVX1" i="18" s="1"/>
  <c r="EVY1" i="18" s="1"/>
  <c r="EVZ1" i="18" s="1"/>
  <c r="EWA1" i="18" s="1"/>
  <c r="EWB1" i="18" s="1"/>
  <c r="EWC1" i="18" s="1"/>
  <c r="EWD1" i="18" s="1"/>
  <c r="EWE1" i="18" s="1"/>
  <c r="EWF1" i="18" s="1"/>
  <c r="EWG1" i="18" s="1"/>
  <c r="EWH1" i="18" s="1"/>
  <c r="EWI1" i="18" s="1"/>
  <c r="EWJ1" i="18" s="1"/>
  <c r="EWK1" i="18" s="1"/>
  <c r="EWL1" i="18" s="1"/>
  <c r="EWM1" i="18" s="1"/>
  <c r="EWN1" i="18" s="1"/>
  <c r="EWO1" i="18" s="1"/>
  <c r="EWP1" i="18" s="1"/>
  <c r="EWQ1" i="18" s="1"/>
  <c r="EWR1" i="18" s="1"/>
  <c r="EWS1" i="18" s="1"/>
  <c r="EWT1" i="18" s="1"/>
  <c r="EWU1" i="18" s="1"/>
  <c r="EWV1" i="18" s="1"/>
  <c r="EWW1" i="18" s="1"/>
  <c r="EWX1" i="18" s="1"/>
  <c r="EWY1" i="18" s="1"/>
  <c r="EWZ1" i="18" s="1"/>
  <c r="EXA1" i="18" s="1"/>
  <c r="EXB1" i="18" s="1"/>
  <c r="EXC1" i="18" s="1"/>
  <c r="EXD1" i="18" s="1"/>
  <c r="EXE1" i="18" s="1"/>
  <c r="EXF1" i="18" s="1"/>
  <c r="EXG1" i="18" s="1"/>
  <c r="EXH1" i="18" s="1"/>
  <c r="EXI1" i="18" s="1"/>
  <c r="EXJ1" i="18" s="1"/>
  <c r="EXK1" i="18" s="1"/>
  <c r="EXL1" i="18" s="1"/>
  <c r="EXM1" i="18" s="1"/>
  <c r="EXN1" i="18" s="1"/>
  <c r="EXO1" i="18" s="1"/>
  <c r="EXP1" i="18" s="1"/>
  <c r="EXQ1" i="18" s="1"/>
  <c r="EXR1" i="18" s="1"/>
  <c r="EXS1" i="18" s="1"/>
  <c r="EXT1" i="18" s="1"/>
  <c r="EXU1" i="18" s="1"/>
  <c r="EXV1" i="18" s="1"/>
  <c r="EXW1" i="18" s="1"/>
  <c r="EXX1" i="18" s="1"/>
  <c r="EXY1" i="18" s="1"/>
  <c r="EXZ1" i="18" s="1"/>
  <c r="EYA1" i="18" s="1"/>
  <c r="EYB1" i="18" s="1"/>
  <c r="EYC1" i="18" s="1"/>
  <c r="EYD1" i="18" s="1"/>
  <c r="EYE1" i="18" s="1"/>
  <c r="EYF1" i="18" s="1"/>
  <c r="EYG1" i="18" s="1"/>
  <c r="EYH1" i="18" s="1"/>
  <c r="EYI1" i="18" s="1"/>
  <c r="EYJ1" i="18" s="1"/>
  <c r="EYK1" i="18" s="1"/>
  <c r="EYL1" i="18" s="1"/>
  <c r="EYM1" i="18" s="1"/>
  <c r="EYN1" i="18" s="1"/>
  <c r="EYO1" i="18" s="1"/>
  <c r="EYP1" i="18" s="1"/>
  <c r="EYQ1" i="18" s="1"/>
  <c r="EYR1" i="18" s="1"/>
  <c r="EYS1" i="18" s="1"/>
  <c r="EYT1" i="18" s="1"/>
  <c r="EYU1" i="18" s="1"/>
  <c r="EYV1" i="18" s="1"/>
  <c r="EYW1" i="18" s="1"/>
  <c r="EYX1" i="18" s="1"/>
  <c r="EYY1" i="18" s="1"/>
  <c r="EYZ1" i="18" s="1"/>
  <c r="EZA1" i="18" s="1"/>
  <c r="EZB1" i="18" s="1"/>
  <c r="EZC1" i="18" s="1"/>
  <c r="EZD1" i="18" s="1"/>
  <c r="EZE1" i="18" s="1"/>
  <c r="EZF1" i="18" s="1"/>
  <c r="EZG1" i="18" s="1"/>
  <c r="EZH1" i="18" s="1"/>
  <c r="EZI1" i="18" s="1"/>
  <c r="EZJ1" i="18" s="1"/>
  <c r="EZK1" i="18" s="1"/>
  <c r="EZL1" i="18" s="1"/>
  <c r="EZM1" i="18" s="1"/>
  <c r="EZN1" i="18" s="1"/>
  <c r="EZO1" i="18" s="1"/>
  <c r="EZP1" i="18" s="1"/>
  <c r="EZQ1" i="18" s="1"/>
  <c r="EZR1" i="18" s="1"/>
  <c r="EZS1" i="18" s="1"/>
  <c r="EZT1" i="18" s="1"/>
  <c r="EZU1" i="18" s="1"/>
  <c r="EZV1" i="18" s="1"/>
  <c r="EZW1" i="18" s="1"/>
  <c r="EZX1" i="18" s="1"/>
  <c r="EZY1" i="18" s="1"/>
  <c r="EZZ1" i="18" s="1"/>
  <c r="FAA1" i="18" s="1"/>
  <c r="FAB1" i="18" s="1"/>
  <c r="FAC1" i="18" s="1"/>
  <c r="FAD1" i="18" s="1"/>
  <c r="FAE1" i="18" s="1"/>
  <c r="FAF1" i="18" s="1"/>
  <c r="FAG1" i="18" s="1"/>
  <c r="FAH1" i="18" s="1"/>
  <c r="FAI1" i="18" s="1"/>
  <c r="FAJ1" i="18" s="1"/>
  <c r="FAK1" i="18" s="1"/>
  <c r="FAL1" i="18" s="1"/>
  <c r="FAM1" i="18" s="1"/>
  <c r="FAN1" i="18" s="1"/>
  <c r="FAO1" i="18" s="1"/>
  <c r="FAP1" i="18" s="1"/>
  <c r="FAQ1" i="18" s="1"/>
  <c r="FAR1" i="18" s="1"/>
  <c r="FAS1" i="18" s="1"/>
  <c r="FAT1" i="18" s="1"/>
  <c r="FAU1" i="18" s="1"/>
  <c r="FAV1" i="18" s="1"/>
  <c r="FAW1" i="18" s="1"/>
  <c r="FAX1" i="18" s="1"/>
  <c r="FAY1" i="18" s="1"/>
  <c r="FAZ1" i="18" s="1"/>
  <c r="FBA1" i="18" s="1"/>
  <c r="FBB1" i="18" s="1"/>
  <c r="FBC1" i="18" s="1"/>
  <c r="FBD1" i="18" s="1"/>
  <c r="FBE1" i="18" s="1"/>
  <c r="FBF1" i="18" s="1"/>
  <c r="FBG1" i="18" s="1"/>
  <c r="FBH1" i="18" s="1"/>
  <c r="FBI1" i="18" s="1"/>
  <c r="FBJ1" i="18" s="1"/>
  <c r="FBK1" i="18" s="1"/>
  <c r="FBL1" i="18" s="1"/>
  <c r="FBM1" i="18" s="1"/>
  <c r="FBN1" i="18" s="1"/>
  <c r="FBO1" i="18" s="1"/>
  <c r="FBP1" i="18" s="1"/>
  <c r="FBQ1" i="18" s="1"/>
  <c r="FBR1" i="18" s="1"/>
  <c r="FBS1" i="18" s="1"/>
  <c r="FBT1" i="18" s="1"/>
  <c r="FBU1" i="18" s="1"/>
  <c r="FBV1" i="18" s="1"/>
  <c r="FBW1" i="18" s="1"/>
  <c r="FBX1" i="18" s="1"/>
  <c r="FBY1" i="18" s="1"/>
  <c r="FBZ1" i="18" s="1"/>
  <c r="FCA1" i="18" s="1"/>
  <c r="FCB1" i="18" s="1"/>
  <c r="FCC1" i="18" s="1"/>
  <c r="FCD1" i="18" s="1"/>
  <c r="FCE1" i="18" s="1"/>
  <c r="FCF1" i="18" s="1"/>
  <c r="FCG1" i="18" s="1"/>
  <c r="FCH1" i="18" s="1"/>
  <c r="FCI1" i="18" s="1"/>
  <c r="FCJ1" i="18" s="1"/>
  <c r="FCK1" i="18" s="1"/>
  <c r="FCL1" i="18" s="1"/>
  <c r="FCM1" i="18" s="1"/>
  <c r="FCN1" i="18" s="1"/>
  <c r="FCO1" i="18" s="1"/>
  <c r="FCP1" i="18" s="1"/>
  <c r="FCQ1" i="18" s="1"/>
  <c r="FCR1" i="18" s="1"/>
  <c r="FCS1" i="18" s="1"/>
  <c r="FCT1" i="18" s="1"/>
  <c r="FCU1" i="18" s="1"/>
  <c r="FCV1" i="18" s="1"/>
  <c r="FCW1" i="18" s="1"/>
  <c r="FCX1" i="18" s="1"/>
  <c r="FCY1" i="18" s="1"/>
  <c r="FCZ1" i="18" s="1"/>
  <c r="FDA1" i="18" s="1"/>
  <c r="FDB1" i="18" s="1"/>
  <c r="FDC1" i="18" s="1"/>
  <c r="FDD1" i="18" s="1"/>
  <c r="FDE1" i="18" s="1"/>
  <c r="FDF1" i="18" s="1"/>
  <c r="FDG1" i="18" s="1"/>
  <c r="FDH1" i="18" s="1"/>
  <c r="FDI1" i="18" s="1"/>
  <c r="FDJ1" i="18" s="1"/>
  <c r="FDK1" i="18" s="1"/>
  <c r="FDL1" i="18" s="1"/>
  <c r="FDM1" i="18" s="1"/>
  <c r="FDN1" i="18" s="1"/>
  <c r="FDO1" i="18" s="1"/>
  <c r="FDP1" i="18" s="1"/>
  <c r="FDQ1" i="18" s="1"/>
  <c r="FDR1" i="18" s="1"/>
  <c r="FDS1" i="18" s="1"/>
  <c r="FDT1" i="18" s="1"/>
  <c r="FDU1" i="18" s="1"/>
  <c r="FDV1" i="18" s="1"/>
  <c r="FDW1" i="18" s="1"/>
  <c r="FDX1" i="18" s="1"/>
  <c r="FDY1" i="18" s="1"/>
  <c r="FDZ1" i="18" s="1"/>
  <c r="FEA1" i="18" s="1"/>
  <c r="FEB1" i="18" s="1"/>
  <c r="FEC1" i="18" s="1"/>
  <c r="FED1" i="18" s="1"/>
  <c r="FEE1" i="18" s="1"/>
  <c r="FEF1" i="18" s="1"/>
  <c r="FEG1" i="18" s="1"/>
  <c r="FEH1" i="18" s="1"/>
  <c r="FEI1" i="18" s="1"/>
  <c r="FEJ1" i="18" s="1"/>
  <c r="FEK1" i="18" s="1"/>
  <c r="FEL1" i="18" s="1"/>
  <c r="FEM1" i="18" s="1"/>
  <c r="FEN1" i="18" s="1"/>
  <c r="FEO1" i="18" s="1"/>
  <c r="FEP1" i="18" s="1"/>
  <c r="FEQ1" i="18" s="1"/>
  <c r="FER1" i="18" s="1"/>
  <c r="FES1" i="18" s="1"/>
  <c r="FET1" i="18" s="1"/>
  <c r="FEU1" i="18" s="1"/>
  <c r="FEV1" i="18" s="1"/>
  <c r="FEW1" i="18" s="1"/>
  <c r="FEX1" i="18" s="1"/>
  <c r="FEY1" i="18" s="1"/>
  <c r="FEZ1" i="18" s="1"/>
  <c r="FFA1" i="18" s="1"/>
  <c r="FFB1" i="18" s="1"/>
  <c r="FFC1" i="18" s="1"/>
  <c r="FFD1" i="18" s="1"/>
  <c r="FFE1" i="18" s="1"/>
  <c r="FFF1" i="18" s="1"/>
  <c r="FFG1" i="18" s="1"/>
  <c r="FFH1" i="18" s="1"/>
  <c r="FFI1" i="18" s="1"/>
  <c r="FFJ1" i="18" s="1"/>
  <c r="FFK1" i="18" s="1"/>
  <c r="FFL1" i="18" s="1"/>
  <c r="FFM1" i="18" s="1"/>
  <c r="FFN1" i="18" s="1"/>
  <c r="FFO1" i="18" s="1"/>
  <c r="FFP1" i="18" s="1"/>
  <c r="FFQ1" i="18" s="1"/>
  <c r="FFR1" i="18" s="1"/>
  <c r="FFS1" i="18" s="1"/>
  <c r="FFT1" i="18" s="1"/>
  <c r="FFU1" i="18" s="1"/>
  <c r="FFV1" i="18" s="1"/>
  <c r="FFW1" i="18" s="1"/>
  <c r="FFX1" i="18" s="1"/>
  <c r="FFY1" i="18" s="1"/>
  <c r="FFZ1" i="18" s="1"/>
  <c r="FGA1" i="18" s="1"/>
  <c r="FGB1" i="18" s="1"/>
  <c r="FGC1" i="18" s="1"/>
  <c r="FGD1" i="18" s="1"/>
  <c r="FGE1" i="18" s="1"/>
  <c r="FGF1" i="18" s="1"/>
  <c r="FGG1" i="18" s="1"/>
  <c r="FGH1" i="18" s="1"/>
  <c r="FGI1" i="18" s="1"/>
  <c r="FGJ1" i="18" s="1"/>
  <c r="FGK1" i="18" s="1"/>
  <c r="FGL1" i="18" s="1"/>
  <c r="FGM1" i="18" s="1"/>
  <c r="FGN1" i="18" s="1"/>
  <c r="FGO1" i="18" s="1"/>
  <c r="FGP1" i="18" s="1"/>
  <c r="FGQ1" i="18" s="1"/>
  <c r="FGR1" i="18" s="1"/>
  <c r="FGS1" i="18" s="1"/>
  <c r="FGT1" i="18" s="1"/>
  <c r="FGU1" i="18" s="1"/>
  <c r="FGV1" i="18" s="1"/>
  <c r="FGW1" i="18" s="1"/>
  <c r="FGX1" i="18" s="1"/>
  <c r="FGY1" i="18" s="1"/>
  <c r="FGZ1" i="18" s="1"/>
  <c r="FHA1" i="18" s="1"/>
  <c r="FHB1" i="18" s="1"/>
  <c r="FHC1" i="18" s="1"/>
  <c r="FHD1" i="18" s="1"/>
  <c r="FHE1" i="18" s="1"/>
  <c r="FHF1" i="18" s="1"/>
  <c r="FHG1" i="18" s="1"/>
  <c r="FHH1" i="18" s="1"/>
  <c r="FHI1" i="18" s="1"/>
  <c r="FHJ1" i="18" s="1"/>
  <c r="FHK1" i="18" s="1"/>
  <c r="FHL1" i="18" s="1"/>
  <c r="FHM1" i="18" s="1"/>
  <c r="FHN1" i="18" s="1"/>
  <c r="FHO1" i="18" s="1"/>
  <c r="FHP1" i="18" s="1"/>
  <c r="FHQ1" i="18" s="1"/>
  <c r="FHR1" i="18" s="1"/>
  <c r="FHS1" i="18" s="1"/>
  <c r="FHT1" i="18" s="1"/>
  <c r="FHU1" i="18" s="1"/>
  <c r="FHV1" i="18" s="1"/>
  <c r="FHW1" i="18" s="1"/>
  <c r="FHX1" i="18" s="1"/>
  <c r="FHY1" i="18" s="1"/>
  <c r="FHZ1" i="18" s="1"/>
  <c r="FIA1" i="18" s="1"/>
  <c r="FIB1" i="18" s="1"/>
  <c r="FIC1" i="18" s="1"/>
  <c r="FID1" i="18" s="1"/>
  <c r="FIE1" i="18" s="1"/>
  <c r="FIF1" i="18" s="1"/>
  <c r="FIG1" i="18" s="1"/>
  <c r="FIH1" i="18" s="1"/>
  <c r="FII1" i="18" s="1"/>
  <c r="FIJ1" i="18" s="1"/>
  <c r="FIK1" i="18" s="1"/>
  <c r="FIL1" i="18" s="1"/>
  <c r="FIM1" i="18" s="1"/>
  <c r="FIN1" i="18" s="1"/>
  <c r="FIO1" i="18" s="1"/>
  <c r="FIP1" i="18" s="1"/>
  <c r="FIQ1" i="18" s="1"/>
  <c r="FIR1" i="18" s="1"/>
  <c r="FIS1" i="18" s="1"/>
  <c r="FIT1" i="18" s="1"/>
  <c r="FIU1" i="18" s="1"/>
  <c r="FIV1" i="18" s="1"/>
  <c r="FIW1" i="18" s="1"/>
  <c r="FIX1" i="18" s="1"/>
  <c r="FIY1" i="18" s="1"/>
  <c r="FIZ1" i="18" s="1"/>
  <c r="FJA1" i="18" s="1"/>
  <c r="FJB1" i="18" s="1"/>
  <c r="FJC1" i="18" s="1"/>
  <c r="FJD1" i="18" s="1"/>
  <c r="FJE1" i="18" s="1"/>
  <c r="FJF1" i="18" s="1"/>
  <c r="FJG1" i="18" s="1"/>
  <c r="FJH1" i="18" s="1"/>
  <c r="FJI1" i="18" s="1"/>
  <c r="FJJ1" i="18" s="1"/>
  <c r="FJK1" i="18" s="1"/>
  <c r="FJL1" i="18" s="1"/>
  <c r="FJM1" i="18" s="1"/>
  <c r="FJN1" i="18" s="1"/>
  <c r="FJO1" i="18" s="1"/>
  <c r="FJP1" i="18" s="1"/>
  <c r="FJQ1" i="18" s="1"/>
  <c r="FJR1" i="18" s="1"/>
  <c r="FJS1" i="18" s="1"/>
  <c r="FJT1" i="18" s="1"/>
  <c r="FJU1" i="18" s="1"/>
  <c r="FJV1" i="18" s="1"/>
  <c r="FJW1" i="18" s="1"/>
  <c r="FJX1" i="18" s="1"/>
  <c r="FJY1" i="18" s="1"/>
  <c r="FJZ1" i="18" s="1"/>
  <c r="FKA1" i="18" s="1"/>
  <c r="FKB1" i="18" s="1"/>
  <c r="FKC1" i="18" s="1"/>
  <c r="FKD1" i="18" s="1"/>
  <c r="FKE1" i="18" s="1"/>
  <c r="FKF1" i="18" s="1"/>
  <c r="FKG1" i="18" s="1"/>
  <c r="FKH1" i="18" s="1"/>
  <c r="FKI1" i="18" s="1"/>
  <c r="FKJ1" i="18" s="1"/>
  <c r="FKK1" i="18" s="1"/>
  <c r="FKL1" i="18" s="1"/>
  <c r="FKM1" i="18" s="1"/>
  <c r="FKN1" i="18" s="1"/>
  <c r="FKO1" i="18" s="1"/>
  <c r="FKP1" i="18" s="1"/>
  <c r="FKQ1" i="18" s="1"/>
  <c r="FKR1" i="18" s="1"/>
  <c r="FKS1" i="18" s="1"/>
  <c r="FKT1" i="18" s="1"/>
  <c r="FKU1" i="18" s="1"/>
  <c r="FKV1" i="18" s="1"/>
  <c r="FKW1" i="18" s="1"/>
  <c r="FKX1" i="18" s="1"/>
  <c r="FKY1" i="18" s="1"/>
  <c r="FKZ1" i="18" s="1"/>
  <c r="FLA1" i="18" s="1"/>
  <c r="FLB1" i="18" s="1"/>
  <c r="FLC1" i="18" s="1"/>
  <c r="FLD1" i="18" s="1"/>
  <c r="FLE1" i="18" s="1"/>
  <c r="FLF1" i="18" s="1"/>
  <c r="FLG1" i="18" s="1"/>
  <c r="FLH1" i="18" s="1"/>
  <c r="FLI1" i="18" s="1"/>
  <c r="FLJ1" i="18" s="1"/>
  <c r="FLK1" i="18" s="1"/>
  <c r="FLL1" i="18" s="1"/>
  <c r="FLM1" i="18" s="1"/>
  <c r="FLN1" i="18" s="1"/>
  <c r="FLO1" i="18" s="1"/>
  <c r="FLP1" i="18" s="1"/>
  <c r="FLQ1" i="18" s="1"/>
  <c r="FLR1" i="18" s="1"/>
  <c r="FLS1" i="18" s="1"/>
  <c r="FLT1" i="18" s="1"/>
  <c r="FLU1" i="18" s="1"/>
  <c r="FLV1" i="18" s="1"/>
  <c r="FLW1" i="18" s="1"/>
  <c r="FLX1" i="18" s="1"/>
  <c r="FLY1" i="18" s="1"/>
  <c r="FLZ1" i="18" s="1"/>
  <c r="FMA1" i="18" s="1"/>
  <c r="FMB1" i="18" s="1"/>
  <c r="FMC1" i="18" s="1"/>
  <c r="FMD1" i="18" s="1"/>
  <c r="FME1" i="18" s="1"/>
  <c r="FMF1" i="18" s="1"/>
  <c r="FMG1" i="18" s="1"/>
  <c r="FMH1" i="18" s="1"/>
  <c r="FMI1" i="18" s="1"/>
  <c r="FMJ1" i="18" s="1"/>
  <c r="FMK1" i="18" s="1"/>
  <c r="FML1" i="18" s="1"/>
  <c r="FMM1" i="18" s="1"/>
  <c r="FMN1" i="18" s="1"/>
  <c r="FMO1" i="18" s="1"/>
  <c r="FMP1" i="18" s="1"/>
  <c r="FMQ1" i="18" s="1"/>
  <c r="FMR1" i="18" s="1"/>
  <c r="FMS1" i="18" s="1"/>
  <c r="FMT1" i="18" s="1"/>
  <c r="FMU1" i="18" s="1"/>
  <c r="FMV1" i="18" s="1"/>
  <c r="FMW1" i="18" s="1"/>
  <c r="FMX1" i="18" s="1"/>
  <c r="FMY1" i="18" s="1"/>
  <c r="FMZ1" i="18" s="1"/>
  <c r="FNA1" i="18" s="1"/>
  <c r="FNB1" i="18" s="1"/>
  <c r="FNC1" i="18" s="1"/>
  <c r="FND1" i="18" s="1"/>
  <c r="FNE1" i="18" s="1"/>
  <c r="FNF1" i="18" s="1"/>
  <c r="FNG1" i="18" s="1"/>
  <c r="FNH1" i="18" s="1"/>
  <c r="FNI1" i="18" s="1"/>
  <c r="FNJ1" i="18" s="1"/>
  <c r="FNK1" i="18" s="1"/>
  <c r="FNL1" i="18" s="1"/>
  <c r="FNM1" i="18" s="1"/>
  <c r="FNN1" i="18" s="1"/>
  <c r="FNO1" i="18" s="1"/>
  <c r="FNP1" i="18" s="1"/>
  <c r="FNQ1" i="18" s="1"/>
  <c r="FNR1" i="18" s="1"/>
  <c r="FNS1" i="18" s="1"/>
  <c r="FNT1" i="18" s="1"/>
  <c r="FNU1" i="18" s="1"/>
  <c r="FNV1" i="18" s="1"/>
  <c r="FNW1" i="18" s="1"/>
  <c r="FNX1" i="18" s="1"/>
  <c r="FNY1" i="18" s="1"/>
  <c r="FNZ1" i="18" s="1"/>
  <c r="FOA1" i="18" s="1"/>
  <c r="FOB1" i="18" s="1"/>
  <c r="FOC1" i="18" s="1"/>
  <c r="FOD1" i="18" s="1"/>
  <c r="FOE1" i="18" s="1"/>
  <c r="FOF1" i="18" s="1"/>
  <c r="FOG1" i="18" s="1"/>
  <c r="FOH1" i="18" s="1"/>
  <c r="FOI1" i="18" s="1"/>
  <c r="FOJ1" i="18" s="1"/>
  <c r="FOK1" i="18" s="1"/>
  <c r="FOL1" i="18" s="1"/>
  <c r="FOM1" i="18" s="1"/>
  <c r="FON1" i="18" s="1"/>
  <c r="FOO1" i="18" s="1"/>
  <c r="FOP1" i="18" s="1"/>
  <c r="FOQ1" i="18" s="1"/>
  <c r="FOR1" i="18" s="1"/>
  <c r="FOS1" i="18" s="1"/>
  <c r="FOT1" i="18" s="1"/>
  <c r="FOU1" i="18" s="1"/>
  <c r="FOV1" i="18" s="1"/>
  <c r="FOW1" i="18" s="1"/>
  <c r="FOX1" i="18" s="1"/>
  <c r="FOY1" i="18" s="1"/>
  <c r="FOZ1" i="18" s="1"/>
  <c r="FPA1" i="18" s="1"/>
  <c r="FPB1" i="18" s="1"/>
  <c r="FPC1" i="18" s="1"/>
  <c r="FPD1" i="18" s="1"/>
  <c r="FPE1" i="18" s="1"/>
  <c r="FPF1" i="18" s="1"/>
  <c r="FPG1" i="18" s="1"/>
  <c r="FPH1" i="18" s="1"/>
  <c r="FPI1" i="18" s="1"/>
  <c r="FPJ1" i="18" s="1"/>
  <c r="FPK1" i="18" s="1"/>
  <c r="FPL1" i="18" s="1"/>
  <c r="FPM1" i="18" s="1"/>
  <c r="FPN1" i="18" s="1"/>
  <c r="FPO1" i="18" s="1"/>
  <c r="FPP1" i="18" s="1"/>
  <c r="FPQ1" i="18" s="1"/>
  <c r="FPR1" i="18" s="1"/>
  <c r="FPS1" i="18" s="1"/>
  <c r="FPT1" i="18" s="1"/>
  <c r="FPU1" i="18" s="1"/>
  <c r="FPV1" i="18" s="1"/>
  <c r="FPW1" i="18" s="1"/>
  <c r="FPX1" i="18" s="1"/>
  <c r="FPY1" i="18" s="1"/>
  <c r="FPZ1" i="18" s="1"/>
  <c r="FQA1" i="18" s="1"/>
  <c r="FQB1" i="18" s="1"/>
  <c r="FQC1" i="18" s="1"/>
  <c r="FQD1" i="18" s="1"/>
  <c r="FQE1" i="18" s="1"/>
  <c r="FQF1" i="18" s="1"/>
  <c r="FQG1" i="18" s="1"/>
  <c r="FQH1" i="18" s="1"/>
  <c r="FQI1" i="18" s="1"/>
  <c r="FQJ1" i="18" s="1"/>
  <c r="FQK1" i="18" s="1"/>
  <c r="FQL1" i="18" s="1"/>
  <c r="FQM1" i="18" s="1"/>
  <c r="FQN1" i="18" s="1"/>
  <c r="FQO1" i="18" s="1"/>
  <c r="FQP1" i="18" s="1"/>
  <c r="FQQ1" i="18" s="1"/>
  <c r="FQR1" i="18" s="1"/>
  <c r="FQS1" i="18" s="1"/>
  <c r="FQT1" i="18" s="1"/>
  <c r="FQU1" i="18" s="1"/>
  <c r="FQV1" i="18" s="1"/>
  <c r="FQW1" i="18" s="1"/>
  <c r="FQX1" i="18" s="1"/>
  <c r="FQY1" i="18" s="1"/>
  <c r="FQZ1" i="18" s="1"/>
  <c r="FRA1" i="18" s="1"/>
  <c r="FRB1" i="18" s="1"/>
  <c r="FRC1" i="18" s="1"/>
  <c r="FRD1" i="18" s="1"/>
  <c r="FRE1" i="18" s="1"/>
  <c r="FRF1" i="18" s="1"/>
  <c r="FRG1" i="18" s="1"/>
  <c r="FRH1" i="18" s="1"/>
  <c r="FRI1" i="18" s="1"/>
  <c r="FRJ1" i="18" s="1"/>
  <c r="FRK1" i="18" s="1"/>
  <c r="FRL1" i="18" s="1"/>
  <c r="FRM1" i="18" s="1"/>
  <c r="FRN1" i="18" s="1"/>
  <c r="FRO1" i="18" s="1"/>
  <c r="FRP1" i="18" s="1"/>
  <c r="FRQ1" i="18" s="1"/>
  <c r="FRR1" i="18" s="1"/>
  <c r="FRS1" i="18" s="1"/>
  <c r="FRT1" i="18" s="1"/>
  <c r="FRU1" i="18" s="1"/>
  <c r="FRV1" i="18" s="1"/>
  <c r="FRW1" i="18" s="1"/>
  <c r="FRX1" i="18" s="1"/>
  <c r="FRY1" i="18" s="1"/>
  <c r="FRZ1" i="18" s="1"/>
  <c r="FSA1" i="18" s="1"/>
  <c r="FSB1" i="18" s="1"/>
  <c r="FSC1" i="18" s="1"/>
  <c r="FSD1" i="18" s="1"/>
  <c r="FSE1" i="18" s="1"/>
  <c r="FSF1" i="18" s="1"/>
  <c r="FSG1" i="18" s="1"/>
  <c r="FSH1" i="18" s="1"/>
  <c r="FSI1" i="18" s="1"/>
  <c r="FSJ1" i="18" s="1"/>
  <c r="FSK1" i="18" s="1"/>
  <c r="FSL1" i="18" s="1"/>
  <c r="FSM1" i="18" s="1"/>
  <c r="FSN1" i="18" s="1"/>
  <c r="FSO1" i="18" s="1"/>
  <c r="FSP1" i="18" s="1"/>
  <c r="FSQ1" i="18" s="1"/>
  <c r="FSR1" i="18" s="1"/>
  <c r="FSS1" i="18" s="1"/>
  <c r="FST1" i="18" s="1"/>
  <c r="FSU1" i="18" s="1"/>
  <c r="FSV1" i="18" s="1"/>
  <c r="FSW1" i="18" s="1"/>
  <c r="FSX1" i="18" s="1"/>
  <c r="FSY1" i="18" s="1"/>
  <c r="FSZ1" i="18" s="1"/>
  <c r="FTA1" i="18" s="1"/>
  <c r="FTB1" i="18" s="1"/>
  <c r="FTC1" i="18" s="1"/>
  <c r="FTD1" i="18" s="1"/>
  <c r="FTE1" i="18" s="1"/>
  <c r="FTF1" i="18" s="1"/>
  <c r="FTG1" i="18" s="1"/>
  <c r="FTH1" i="18" s="1"/>
  <c r="FTI1" i="18" s="1"/>
  <c r="FTJ1" i="18" s="1"/>
  <c r="FTK1" i="18" s="1"/>
  <c r="FTL1" i="18" s="1"/>
  <c r="FTM1" i="18" s="1"/>
  <c r="FTN1" i="18" s="1"/>
  <c r="FTO1" i="18" s="1"/>
  <c r="FTP1" i="18" s="1"/>
  <c r="FTQ1" i="18" s="1"/>
  <c r="FTR1" i="18" s="1"/>
  <c r="FTS1" i="18" s="1"/>
  <c r="FTT1" i="18" s="1"/>
  <c r="FTU1" i="18" s="1"/>
  <c r="FTV1" i="18" s="1"/>
  <c r="FTW1" i="18" s="1"/>
  <c r="FTX1" i="18" s="1"/>
  <c r="FTY1" i="18" s="1"/>
  <c r="FTZ1" i="18" s="1"/>
  <c r="FUA1" i="18" s="1"/>
  <c r="FUB1" i="18" s="1"/>
  <c r="FUC1" i="18" s="1"/>
  <c r="FUD1" i="18" s="1"/>
  <c r="FUE1" i="18" s="1"/>
  <c r="FUF1" i="18" s="1"/>
  <c r="FUG1" i="18" s="1"/>
  <c r="FUH1" i="18" s="1"/>
  <c r="FUI1" i="18" s="1"/>
  <c r="FUJ1" i="18" s="1"/>
  <c r="FUK1" i="18" s="1"/>
  <c r="FUL1" i="18" s="1"/>
  <c r="FUM1" i="18" s="1"/>
  <c r="FUN1" i="18" s="1"/>
  <c r="FUO1" i="18" s="1"/>
  <c r="FUP1" i="18" s="1"/>
  <c r="FUQ1" i="18" s="1"/>
  <c r="FUR1" i="18" s="1"/>
  <c r="FUS1" i="18" s="1"/>
  <c r="FUT1" i="18" s="1"/>
  <c r="FUU1" i="18" s="1"/>
  <c r="FUV1" i="18" s="1"/>
  <c r="FUW1" i="18" s="1"/>
  <c r="FUX1" i="18" s="1"/>
  <c r="FUY1" i="18" s="1"/>
  <c r="FUZ1" i="18" s="1"/>
  <c r="FVA1" i="18" s="1"/>
  <c r="FVB1" i="18" s="1"/>
  <c r="FVC1" i="18" s="1"/>
  <c r="FVD1" i="18" s="1"/>
  <c r="FVE1" i="18" s="1"/>
  <c r="FVF1" i="18" s="1"/>
  <c r="FVG1" i="18" s="1"/>
  <c r="FVH1" i="18" s="1"/>
  <c r="FVI1" i="18" s="1"/>
  <c r="FVJ1" i="18" s="1"/>
  <c r="FVK1" i="18" s="1"/>
  <c r="FVL1" i="18" s="1"/>
  <c r="FVM1" i="18" s="1"/>
  <c r="FVN1" i="18" s="1"/>
  <c r="FVO1" i="18" s="1"/>
  <c r="FVP1" i="18" s="1"/>
  <c r="FVQ1" i="18" s="1"/>
  <c r="FVR1" i="18" s="1"/>
  <c r="FVS1" i="18" s="1"/>
  <c r="FVT1" i="18" s="1"/>
  <c r="FVU1" i="18" s="1"/>
  <c r="FVV1" i="18" s="1"/>
  <c r="FVW1" i="18" s="1"/>
  <c r="FVX1" i="18" s="1"/>
  <c r="FVY1" i="18" s="1"/>
  <c r="FVZ1" i="18" s="1"/>
  <c r="FWA1" i="18" s="1"/>
  <c r="FWB1" i="18" s="1"/>
  <c r="FWC1" i="18" s="1"/>
  <c r="FWD1" i="18" s="1"/>
  <c r="FWE1" i="18" s="1"/>
  <c r="FWF1" i="18" s="1"/>
  <c r="FWG1" i="18" s="1"/>
  <c r="FWH1" i="18" s="1"/>
  <c r="FWI1" i="18" s="1"/>
  <c r="FWJ1" i="18" s="1"/>
  <c r="FWK1" i="18" s="1"/>
  <c r="FWL1" i="18" s="1"/>
  <c r="FWM1" i="18" s="1"/>
  <c r="FWN1" i="18" s="1"/>
  <c r="FWO1" i="18" s="1"/>
  <c r="FWP1" i="18" s="1"/>
  <c r="FWQ1" i="18" s="1"/>
  <c r="FWR1" i="18" s="1"/>
  <c r="FWS1" i="18" s="1"/>
  <c r="FWT1" i="18" s="1"/>
  <c r="FWU1" i="18" s="1"/>
  <c r="FWV1" i="18" s="1"/>
  <c r="FWW1" i="18" s="1"/>
  <c r="FWX1" i="18" s="1"/>
  <c r="FWY1" i="18" s="1"/>
  <c r="FWZ1" i="18" s="1"/>
  <c r="FXA1" i="18" s="1"/>
  <c r="FXB1" i="18" s="1"/>
  <c r="FXC1" i="18" s="1"/>
  <c r="FXD1" i="18" s="1"/>
  <c r="FXE1" i="18" s="1"/>
  <c r="FXF1" i="18" s="1"/>
  <c r="FXG1" i="18" s="1"/>
  <c r="FXH1" i="18" s="1"/>
  <c r="FXI1" i="18" s="1"/>
  <c r="FXJ1" i="18" s="1"/>
  <c r="FXK1" i="18" s="1"/>
  <c r="FXL1" i="18" s="1"/>
  <c r="FXM1" i="18" s="1"/>
  <c r="FXN1" i="18" s="1"/>
  <c r="FXO1" i="18" s="1"/>
  <c r="FXP1" i="18" s="1"/>
  <c r="FXQ1" i="18" s="1"/>
  <c r="FXR1" i="18" s="1"/>
  <c r="FXS1" i="18" s="1"/>
  <c r="FXT1" i="18" s="1"/>
  <c r="FXU1" i="18" s="1"/>
  <c r="FXV1" i="18" s="1"/>
  <c r="FXW1" i="18" s="1"/>
  <c r="FXX1" i="18" s="1"/>
  <c r="FXY1" i="18" s="1"/>
  <c r="FXZ1" i="18" s="1"/>
  <c r="FYA1" i="18" s="1"/>
  <c r="FYB1" i="18" s="1"/>
  <c r="FYC1" i="18" s="1"/>
  <c r="FYD1" i="18" s="1"/>
  <c r="FYE1" i="18" s="1"/>
  <c r="FYF1" i="18" s="1"/>
  <c r="FYG1" i="18" s="1"/>
  <c r="FYH1" i="18" s="1"/>
  <c r="FYI1" i="18" s="1"/>
  <c r="FYJ1" i="18" s="1"/>
  <c r="FYK1" i="18" s="1"/>
  <c r="FYL1" i="18" s="1"/>
  <c r="FYM1" i="18" s="1"/>
  <c r="FYN1" i="18" s="1"/>
  <c r="FYO1" i="18" s="1"/>
  <c r="FYP1" i="18" s="1"/>
  <c r="FYQ1" i="18" s="1"/>
  <c r="FYR1" i="18" s="1"/>
  <c r="FYS1" i="18" s="1"/>
  <c r="FYT1" i="18" s="1"/>
  <c r="FYU1" i="18" s="1"/>
  <c r="FYV1" i="18" s="1"/>
  <c r="FYW1" i="18" s="1"/>
  <c r="FYX1" i="18" s="1"/>
  <c r="FYY1" i="18" s="1"/>
  <c r="FYZ1" i="18" s="1"/>
  <c r="FZA1" i="18" s="1"/>
  <c r="FZB1" i="18" s="1"/>
  <c r="FZC1" i="18" s="1"/>
  <c r="FZD1" i="18" s="1"/>
  <c r="FZE1" i="18" s="1"/>
  <c r="FZF1" i="18" s="1"/>
  <c r="FZG1" i="18" s="1"/>
  <c r="FZH1" i="18" s="1"/>
  <c r="FZI1" i="18" s="1"/>
  <c r="FZJ1" i="18" s="1"/>
  <c r="FZK1" i="18" s="1"/>
  <c r="FZL1" i="18" s="1"/>
  <c r="FZM1" i="18" s="1"/>
  <c r="FZN1" i="18" s="1"/>
  <c r="FZO1" i="18" s="1"/>
  <c r="FZP1" i="18" s="1"/>
  <c r="FZQ1" i="18" s="1"/>
  <c r="FZR1" i="18" s="1"/>
  <c r="FZS1" i="18" s="1"/>
  <c r="FZT1" i="18" s="1"/>
  <c r="FZU1" i="18" s="1"/>
  <c r="FZV1" i="18" s="1"/>
  <c r="FZW1" i="18" s="1"/>
  <c r="FZX1" i="18" s="1"/>
  <c r="FZY1" i="18" s="1"/>
  <c r="FZZ1" i="18" s="1"/>
  <c r="GAA1" i="18" s="1"/>
  <c r="GAB1" i="18" s="1"/>
  <c r="GAC1" i="18" s="1"/>
  <c r="GAD1" i="18" s="1"/>
  <c r="GAE1" i="18" s="1"/>
  <c r="GAF1" i="18" s="1"/>
  <c r="GAG1" i="18" s="1"/>
  <c r="GAH1" i="18" s="1"/>
  <c r="GAI1" i="18" s="1"/>
  <c r="GAJ1" i="18" s="1"/>
  <c r="GAK1" i="18" s="1"/>
  <c r="GAL1" i="18" s="1"/>
  <c r="GAM1" i="18" s="1"/>
  <c r="GAN1" i="18" s="1"/>
  <c r="GAO1" i="18" s="1"/>
  <c r="GAP1" i="18" s="1"/>
  <c r="GAQ1" i="18" s="1"/>
  <c r="GAR1" i="18" s="1"/>
  <c r="GAS1" i="18" s="1"/>
  <c r="GAT1" i="18" s="1"/>
  <c r="GAU1" i="18" s="1"/>
  <c r="GAV1" i="18" s="1"/>
  <c r="GAW1" i="18" s="1"/>
  <c r="GAX1" i="18" s="1"/>
  <c r="GAY1" i="18" s="1"/>
  <c r="GAZ1" i="18" s="1"/>
  <c r="GBA1" i="18" s="1"/>
  <c r="GBB1" i="18" s="1"/>
  <c r="GBC1" i="18" s="1"/>
  <c r="GBD1" i="18" s="1"/>
  <c r="GBE1" i="18" s="1"/>
  <c r="GBF1" i="18" s="1"/>
  <c r="GBG1" i="18" s="1"/>
  <c r="GBH1" i="18" s="1"/>
  <c r="GBI1" i="18" s="1"/>
  <c r="GBJ1" i="18" s="1"/>
  <c r="GBK1" i="18" s="1"/>
  <c r="GBL1" i="18" s="1"/>
  <c r="GBM1" i="18" s="1"/>
  <c r="GBN1" i="18" s="1"/>
  <c r="GBO1" i="18" s="1"/>
  <c r="GBP1" i="18" s="1"/>
  <c r="GBQ1" i="18" s="1"/>
  <c r="GBR1" i="18" s="1"/>
  <c r="GBS1" i="18" s="1"/>
  <c r="GBT1" i="18" s="1"/>
  <c r="GBU1" i="18" s="1"/>
  <c r="GBV1" i="18" s="1"/>
  <c r="GBW1" i="18" s="1"/>
  <c r="GBX1" i="18" s="1"/>
  <c r="GBY1" i="18" s="1"/>
  <c r="GBZ1" i="18" s="1"/>
  <c r="GCA1" i="18" s="1"/>
  <c r="GCB1" i="18" s="1"/>
  <c r="GCC1" i="18" s="1"/>
  <c r="GCD1" i="18" s="1"/>
  <c r="GCE1" i="18" s="1"/>
  <c r="GCF1" i="18" s="1"/>
  <c r="GCG1" i="18" s="1"/>
  <c r="GCH1" i="18" s="1"/>
  <c r="GCI1" i="18" s="1"/>
  <c r="GCJ1" i="18" s="1"/>
  <c r="GCK1" i="18" s="1"/>
  <c r="GCL1" i="18" s="1"/>
  <c r="GCM1" i="18" s="1"/>
  <c r="GCN1" i="18" s="1"/>
  <c r="GCO1" i="18" s="1"/>
  <c r="GCP1" i="18" s="1"/>
  <c r="GCQ1" i="18" s="1"/>
  <c r="GCR1" i="18" s="1"/>
  <c r="GCS1" i="18" s="1"/>
  <c r="GCT1" i="18" s="1"/>
  <c r="GCU1" i="18" s="1"/>
  <c r="GCV1" i="18" s="1"/>
  <c r="GCW1" i="18" s="1"/>
  <c r="GCX1" i="18" s="1"/>
  <c r="GCY1" i="18" s="1"/>
  <c r="GCZ1" i="18" s="1"/>
  <c r="GDA1" i="18" s="1"/>
  <c r="GDB1" i="18" s="1"/>
  <c r="GDC1" i="18" s="1"/>
  <c r="GDD1" i="18" s="1"/>
  <c r="GDE1" i="18" s="1"/>
  <c r="GDF1" i="18" s="1"/>
  <c r="GDG1" i="18" s="1"/>
  <c r="GDH1" i="18" s="1"/>
  <c r="GDI1" i="18" s="1"/>
  <c r="GDJ1" i="18" s="1"/>
  <c r="GDK1" i="18" s="1"/>
  <c r="GDL1" i="18" s="1"/>
  <c r="GDM1" i="18" s="1"/>
  <c r="GDN1" i="18" s="1"/>
  <c r="GDO1" i="18" s="1"/>
  <c r="GDP1" i="18" s="1"/>
  <c r="GDQ1" i="18" s="1"/>
  <c r="GDR1" i="18" s="1"/>
  <c r="GDS1" i="18" s="1"/>
  <c r="GDT1" i="18" s="1"/>
  <c r="GDU1" i="18" s="1"/>
  <c r="GDV1" i="18" s="1"/>
  <c r="GDW1" i="18" s="1"/>
  <c r="GDX1" i="18" s="1"/>
  <c r="GDY1" i="18" s="1"/>
  <c r="GDZ1" i="18" s="1"/>
  <c r="GEA1" i="18" s="1"/>
  <c r="GEB1" i="18" s="1"/>
  <c r="GEC1" i="18" s="1"/>
  <c r="GED1" i="18" s="1"/>
  <c r="GEE1" i="18" s="1"/>
  <c r="GEF1" i="18" s="1"/>
  <c r="GEG1" i="18" s="1"/>
  <c r="GEH1" i="18" s="1"/>
  <c r="GEI1" i="18" s="1"/>
  <c r="GEJ1" i="18" s="1"/>
  <c r="GEK1" i="18" s="1"/>
  <c r="GEL1" i="18" s="1"/>
  <c r="GEM1" i="18" s="1"/>
  <c r="GEN1" i="18" s="1"/>
  <c r="GEO1" i="18" s="1"/>
  <c r="GEP1" i="18" s="1"/>
  <c r="GEQ1" i="18" s="1"/>
  <c r="GER1" i="18" s="1"/>
  <c r="GES1" i="18" s="1"/>
  <c r="GET1" i="18" s="1"/>
  <c r="GEU1" i="18" s="1"/>
  <c r="GEV1" i="18" s="1"/>
  <c r="GEW1" i="18" s="1"/>
  <c r="GEX1" i="18" s="1"/>
  <c r="GEY1" i="18" s="1"/>
  <c r="GEZ1" i="18" s="1"/>
  <c r="GFA1" i="18" s="1"/>
  <c r="GFB1" i="18" s="1"/>
  <c r="GFC1" i="18" s="1"/>
  <c r="GFD1" i="18" s="1"/>
  <c r="GFE1" i="18" s="1"/>
  <c r="GFF1" i="18" s="1"/>
  <c r="GFG1" i="18" s="1"/>
  <c r="GFH1" i="18" s="1"/>
  <c r="GFI1" i="18" s="1"/>
  <c r="GFJ1" i="18" s="1"/>
  <c r="GFK1" i="18" s="1"/>
  <c r="GFL1" i="18" s="1"/>
  <c r="GFM1" i="18" s="1"/>
  <c r="GFN1" i="18" s="1"/>
  <c r="GFO1" i="18" s="1"/>
  <c r="GFP1" i="18" s="1"/>
  <c r="GFQ1" i="18" s="1"/>
  <c r="GFR1" i="18" s="1"/>
  <c r="GFS1" i="18" s="1"/>
  <c r="GFT1" i="18" s="1"/>
  <c r="GFU1" i="18" s="1"/>
  <c r="GFV1" i="18" s="1"/>
  <c r="GFW1" i="18" s="1"/>
  <c r="GFX1" i="18" s="1"/>
  <c r="GFY1" i="18" s="1"/>
  <c r="GFZ1" i="18" s="1"/>
  <c r="GGA1" i="18" s="1"/>
  <c r="GGB1" i="18" s="1"/>
  <c r="GGC1" i="18" s="1"/>
  <c r="GGD1" i="18" s="1"/>
  <c r="GGE1" i="18" s="1"/>
  <c r="GGF1" i="18" s="1"/>
  <c r="GGG1" i="18" s="1"/>
  <c r="GGH1" i="18" s="1"/>
  <c r="GGI1" i="18" s="1"/>
  <c r="GGJ1" i="18" s="1"/>
  <c r="GGK1" i="18" s="1"/>
  <c r="GGL1" i="18" s="1"/>
  <c r="GGM1" i="18" s="1"/>
  <c r="GGN1" i="18" s="1"/>
  <c r="GGO1" i="18" s="1"/>
  <c r="GGP1" i="18" s="1"/>
  <c r="GGQ1" i="18" s="1"/>
  <c r="GGR1" i="18" s="1"/>
  <c r="GGS1" i="18" s="1"/>
  <c r="GGT1" i="18" s="1"/>
  <c r="GGU1" i="18" s="1"/>
  <c r="GGV1" i="18" s="1"/>
  <c r="GGW1" i="18" s="1"/>
  <c r="GGX1" i="18" s="1"/>
  <c r="GGY1" i="18" s="1"/>
  <c r="GGZ1" i="18" s="1"/>
  <c r="GHA1" i="18" s="1"/>
  <c r="GHB1" i="18" s="1"/>
  <c r="GHC1" i="18" s="1"/>
  <c r="GHD1" i="18" s="1"/>
  <c r="GHE1" i="18" s="1"/>
  <c r="GHF1" i="18" s="1"/>
  <c r="GHG1" i="18" s="1"/>
  <c r="GHH1" i="18" s="1"/>
  <c r="GHI1" i="18" s="1"/>
  <c r="GHJ1" i="18" s="1"/>
  <c r="GHK1" i="18" s="1"/>
  <c r="GHL1" i="18" s="1"/>
  <c r="GHM1" i="18" s="1"/>
  <c r="GHN1" i="18" s="1"/>
  <c r="GHO1" i="18" s="1"/>
  <c r="GHP1" i="18" s="1"/>
  <c r="GHQ1" i="18" s="1"/>
  <c r="GHR1" i="18" s="1"/>
  <c r="GHS1" i="18" s="1"/>
  <c r="GHT1" i="18" s="1"/>
  <c r="GHU1" i="18" s="1"/>
  <c r="GHV1" i="18" s="1"/>
  <c r="GHW1" i="18" s="1"/>
  <c r="GHX1" i="18" s="1"/>
  <c r="GHY1" i="18" s="1"/>
  <c r="GHZ1" i="18" s="1"/>
  <c r="GIA1" i="18" s="1"/>
  <c r="GIB1" i="18" s="1"/>
  <c r="GIC1" i="18" s="1"/>
  <c r="GID1" i="18" s="1"/>
  <c r="GIE1" i="18" s="1"/>
  <c r="GIF1" i="18" s="1"/>
  <c r="GIG1" i="18" s="1"/>
  <c r="GIH1" i="18" s="1"/>
  <c r="GII1" i="18" s="1"/>
  <c r="GIJ1" i="18" s="1"/>
  <c r="GIK1" i="18" s="1"/>
  <c r="GIL1" i="18" s="1"/>
  <c r="GIM1" i="18" s="1"/>
  <c r="GIN1" i="18" s="1"/>
  <c r="GIO1" i="18" s="1"/>
  <c r="GIP1" i="18" s="1"/>
  <c r="GIQ1" i="18" s="1"/>
  <c r="GIR1" i="18" s="1"/>
  <c r="GIS1" i="18" s="1"/>
  <c r="GIT1" i="18" s="1"/>
  <c r="GIU1" i="18" s="1"/>
  <c r="GIV1" i="18" s="1"/>
  <c r="GIW1" i="18" s="1"/>
  <c r="GIX1" i="18" s="1"/>
  <c r="GIY1" i="18" s="1"/>
  <c r="GIZ1" i="18" s="1"/>
  <c r="GJA1" i="18" s="1"/>
  <c r="GJB1" i="18" s="1"/>
  <c r="GJC1" i="18" s="1"/>
  <c r="GJD1" i="18" s="1"/>
  <c r="GJE1" i="18" s="1"/>
  <c r="GJF1" i="18" s="1"/>
  <c r="GJG1" i="18" s="1"/>
  <c r="GJH1" i="18" s="1"/>
  <c r="GJI1" i="18" s="1"/>
  <c r="GJJ1" i="18" s="1"/>
  <c r="GJK1" i="18" s="1"/>
  <c r="GJL1" i="18" s="1"/>
  <c r="GJM1" i="18" s="1"/>
  <c r="GJN1" i="18" s="1"/>
  <c r="GJO1" i="18" s="1"/>
  <c r="GJP1" i="18" s="1"/>
  <c r="GJQ1" i="18" s="1"/>
  <c r="GJR1" i="18" s="1"/>
  <c r="GJS1" i="18" s="1"/>
  <c r="GJT1" i="18" s="1"/>
  <c r="GJU1" i="18" s="1"/>
  <c r="GJV1" i="18" s="1"/>
  <c r="GJW1" i="18" s="1"/>
  <c r="GJX1" i="18" s="1"/>
  <c r="GJY1" i="18" s="1"/>
  <c r="GJZ1" i="18" s="1"/>
  <c r="GKA1" i="18" s="1"/>
  <c r="GKB1" i="18" s="1"/>
  <c r="GKC1" i="18" s="1"/>
  <c r="GKD1" i="18" s="1"/>
  <c r="GKE1" i="18" s="1"/>
  <c r="GKF1" i="18" s="1"/>
  <c r="GKG1" i="18" s="1"/>
  <c r="GKH1" i="18" s="1"/>
  <c r="GKI1" i="18" s="1"/>
  <c r="GKJ1" i="18" s="1"/>
  <c r="GKK1" i="18" s="1"/>
  <c r="GKL1" i="18" s="1"/>
  <c r="GKM1" i="18" s="1"/>
  <c r="GKN1" i="18" s="1"/>
  <c r="GKO1" i="18" s="1"/>
  <c r="GKP1" i="18" s="1"/>
  <c r="GKQ1" i="18" s="1"/>
  <c r="GKR1" i="18" s="1"/>
  <c r="GKS1" i="18" s="1"/>
  <c r="GKT1" i="18" s="1"/>
  <c r="GKU1" i="18" s="1"/>
  <c r="GKV1" i="18" s="1"/>
  <c r="GKW1" i="18" s="1"/>
  <c r="GKX1" i="18" s="1"/>
  <c r="GKY1" i="18" s="1"/>
  <c r="GKZ1" i="18" s="1"/>
  <c r="GLA1" i="18" s="1"/>
  <c r="GLB1" i="18" s="1"/>
  <c r="GLC1" i="18" s="1"/>
  <c r="GLD1" i="18" s="1"/>
  <c r="GLE1" i="18" s="1"/>
  <c r="GLF1" i="18" s="1"/>
  <c r="GLG1" i="18" s="1"/>
  <c r="GLH1" i="18" s="1"/>
  <c r="GLI1" i="18" s="1"/>
  <c r="GLJ1" i="18" s="1"/>
  <c r="GLK1" i="18" s="1"/>
  <c r="GLL1" i="18" s="1"/>
  <c r="GLM1" i="18" s="1"/>
  <c r="GLN1" i="18" s="1"/>
  <c r="GLO1" i="18" s="1"/>
  <c r="GLP1" i="18" s="1"/>
  <c r="GLQ1" i="18" s="1"/>
  <c r="GLR1" i="18" s="1"/>
  <c r="GLS1" i="18" s="1"/>
  <c r="GLT1" i="18" s="1"/>
  <c r="GLU1" i="18" s="1"/>
  <c r="GLV1" i="18" s="1"/>
  <c r="GLW1" i="18" s="1"/>
  <c r="GLX1" i="18" s="1"/>
  <c r="GLY1" i="18" s="1"/>
  <c r="GLZ1" i="18" s="1"/>
  <c r="GMA1" i="18" s="1"/>
  <c r="GMB1" i="18" s="1"/>
  <c r="GMC1" i="18" s="1"/>
  <c r="GMD1" i="18" s="1"/>
  <c r="GME1" i="18" s="1"/>
  <c r="GMF1" i="18" s="1"/>
  <c r="GMG1" i="18" s="1"/>
  <c r="GMH1" i="18" s="1"/>
  <c r="GMI1" i="18" s="1"/>
  <c r="GMJ1" i="18" s="1"/>
  <c r="GMK1" i="18" s="1"/>
  <c r="GML1" i="18" s="1"/>
  <c r="GMM1" i="18" s="1"/>
  <c r="GMN1" i="18" s="1"/>
  <c r="GMO1" i="18" s="1"/>
  <c r="GMP1" i="18" s="1"/>
  <c r="GMQ1" i="18" s="1"/>
  <c r="GMR1" i="18" s="1"/>
  <c r="GMS1" i="18" s="1"/>
  <c r="GMT1" i="18" s="1"/>
  <c r="GMU1" i="18" s="1"/>
  <c r="GMV1" i="18" s="1"/>
  <c r="GMW1" i="18" s="1"/>
  <c r="GMX1" i="18" s="1"/>
  <c r="GMY1" i="18" s="1"/>
  <c r="GMZ1" i="18" s="1"/>
  <c r="GNA1" i="18" s="1"/>
  <c r="GNB1" i="18" s="1"/>
  <c r="GNC1" i="18" s="1"/>
  <c r="GND1" i="18" s="1"/>
  <c r="GNE1" i="18" s="1"/>
  <c r="GNF1" i="18" s="1"/>
  <c r="GNG1" i="18" s="1"/>
  <c r="GNH1" i="18" s="1"/>
  <c r="GNI1" i="18" s="1"/>
  <c r="GNJ1" i="18" s="1"/>
  <c r="GNK1" i="18" s="1"/>
  <c r="GNL1" i="18" s="1"/>
  <c r="GNM1" i="18" s="1"/>
  <c r="GNN1" i="18" s="1"/>
  <c r="GNO1" i="18" s="1"/>
  <c r="GNP1" i="18" s="1"/>
  <c r="GNQ1" i="18" s="1"/>
  <c r="GNR1" i="18" s="1"/>
  <c r="GNS1" i="18" s="1"/>
  <c r="GNT1" i="18" s="1"/>
  <c r="GNU1" i="18" s="1"/>
  <c r="GNV1" i="18" s="1"/>
  <c r="GNW1" i="18" s="1"/>
  <c r="GNX1" i="18" s="1"/>
  <c r="GNY1" i="18" s="1"/>
  <c r="GNZ1" i="18" s="1"/>
  <c r="GOA1" i="18" s="1"/>
  <c r="GOB1" i="18" s="1"/>
  <c r="GOC1" i="18" s="1"/>
  <c r="GOD1" i="18" s="1"/>
  <c r="GOE1" i="18" s="1"/>
  <c r="GOF1" i="18" s="1"/>
  <c r="GOG1" i="18" s="1"/>
  <c r="GOH1" i="18" s="1"/>
  <c r="GOI1" i="18" s="1"/>
  <c r="GOJ1" i="18" s="1"/>
  <c r="GOK1" i="18" s="1"/>
  <c r="GOL1" i="18" s="1"/>
  <c r="GOM1" i="18" s="1"/>
  <c r="GON1" i="18" s="1"/>
  <c r="GOO1" i="18" s="1"/>
  <c r="GOP1" i="18" s="1"/>
  <c r="GOQ1" i="18" s="1"/>
  <c r="GOR1" i="18" s="1"/>
  <c r="GOS1" i="18" s="1"/>
  <c r="GOT1" i="18" s="1"/>
  <c r="GOU1" i="18" s="1"/>
  <c r="GOV1" i="18" s="1"/>
  <c r="GOW1" i="18" s="1"/>
  <c r="GOX1" i="18" s="1"/>
  <c r="GOY1" i="18" s="1"/>
  <c r="GOZ1" i="18" s="1"/>
  <c r="GPA1" i="18" s="1"/>
  <c r="GPB1" i="18" s="1"/>
  <c r="GPC1" i="18" s="1"/>
  <c r="GPD1" i="18" s="1"/>
  <c r="GPE1" i="18" s="1"/>
  <c r="GPF1" i="18" s="1"/>
  <c r="GPG1" i="18" s="1"/>
  <c r="GPH1" i="18" s="1"/>
  <c r="GPI1" i="18" s="1"/>
  <c r="GPJ1" i="18" s="1"/>
  <c r="GPK1" i="18" s="1"/>
  <c r="GPL1" i="18" s="1"/>
  <c r="GPM1" i="18" s="1"/>
  <c r="GPN1" i="18" s="1"/>
  <c r="GPO1" i="18" s="1"/>
  <c r="GPP1" i="18" s="1"/>
  <c r="GPQ1" i="18" s="1"/>
  <c r="GPR1" i="18" s="1"/>
  <c r="GPS1" i="18" s="1"/>
  <c r="GPT1" i="18" s="1"/>
  <c r="GPU1" i="18" s="1"/>
  <c r="GPV1" i="18" s="1"/>
  <c r="GPW1" i="18" s="1"/>
  <c r="GPX1" i="18" s="1"/>
  <c r="GPY1" i="18" s="1"/>
  <c r="GPZ1" i="18" s="1"/>
  <c r="GQA1" i="18" s="1"/>
  <c r="GQB1" i="18" s="1"/>
  <c r="GQC1" i="18" s="1"/>
  <c r="GQD1" i="18" s="1"/>
  <c r="GQE1" i="18" s="1"/>
  <c r="GQF1" i="18" s="1"/>
  <c r="GQG1" i="18" s="1"/>
  <c r="GQH1" i="18" s="1"/>
  <c r="GQI1" i="18" s="1"/>
  <c r="GQJ1" i="18" s="1"/>
  <c r="GQK1" i="18" s="1"/>
  <c r="GQL1" i="18" s="1"/>
  <c r="GQM1" i="18" s="1"/>
  <c r="GQN1" i="18" s="1"/>
  <c r="GQO1" i="18" s="1"/>
  <c r="GQP1" i="18" s="1"/>
  <c r="GQQ1" i="18" s="1"/>
  <c r="GQR1" i="18" s="1"/>
  <c r="GQS1" i="18" s="1"/>
  <c r="GQT1" i="18" s="1"/>
  <c r="GQU1" i="18" s="1"/>
  <c r="GQV1" i="18" s="1"/>
  <c r="GQW1" i="18" s="1"/>
  <c r="GQX1" i="18" s="1"/>
  <c r="GQY1" i="18" s="1"/>
  <c r="GQZ1" i="18" s="1"/>
  <c r="GRA1" i="18" s="1"/>
  <c r="GRB1" i="18" s="1"/>
  <c r="GRC1" i="18" s="1"/>
  <c r="GRD1" i="18" s="1"/>
  <c r="GRE1" i="18" s="1"/>
  <c r="GRF1" i="18" s="1"/>
  <c r="GRG1" i="18" s="1"/>
  <c r="GRH1" i="18" s="1"/>
  <c r="GRI1" i="18" s="1"/>
  <c r="GRJ1" i="18" s="1"/>
  <c r="GRK1" i="18" s="1"/>
  <c r="GRL1" i="18" s="1"/>
  <c r="GRM1" i="18" s="1"/>
  <c r="GRN1" i="18" s="1"/>
  <c r="GRO1" i="18" s="1"/>
  <c r="GRP1" i="18" s="1"/>
  <c r="GRQ1" i="18" s="1"/>
  <c r="GRR1" i="18" s="1"/>
  <c r="GRS1" i="18" s="1"/>
  <c r="GRT1" i="18" s="1"/>
  <c r="GRU1" i="18" s="1"/>
  <c r="GRV1" i="18" s="1"/>
  <c r="GRW1" i="18" s="1"/>
  <c r="GRX1" i="18" s="1"/>
  <c r="GRY1" i="18" s="1"/>
  <c r="GRZ1" i="18" s="1"/>
  <c r="GSA1" i="18" s="1"/>
  <c r="GSB1" i="18" s="1"/>
  <c r="GSC1" i="18" s="1"/>
  <c r="GSD1" i="18" s="1"/>
  <c r="GSE1" i="18" s="1"/>
  <c r="GSF1" i="18" s="1"/>
  <c r="GSG1" i="18" s="1"/>
  <c r="GSH1" i="18" s="1"/>
  <c r="GSI1" i="18" s="1"/>
  <c r="GSJ1" i="18" s="1"/>
  <c r="GSK1" i="18" s="1"/>
  <c r="GSL1" i="18" s="1"/>
  <c r="GSM1" i="18" s="1"/>
  <c r="GSN1" i="18" s="1"/>
  <c r="GSO1" i="18" s="1"/>
  <c r="GSP1" i="18" s="1"/>
  <c r="GSQ1" i="18" s="1"/>
  <c r="GSR1" i="18" s="1"/>
  <c r="GSS1" i="18" s="1"/>
  <c r="GST1" i="18" s="1"/>
  <c r="GSU1" i="18" s="1"/>
  <c r="GSV1" i="18" s="1"/>
  <c r="GSW1" i="18" s="1"/>
  <c r="GSX1" i="18" s="1"/>
  <c r="GSY1" i="18" s="1"/>
  <c r="GSZ1" i="18" s="1"/>
  <c r="GTA1" i="18" s="1"/>
  <c r="GTB1" i="18" s="1"/>
  <c r="GTC1" i="18" s="1"/>
  <c r="GTD1" i="18" s="1"/>
  <c r="GTE1" i="18" s="1"/>
  <c r="GTF1" i="18" s="1"/>
  <c r="GTG1" i="18" s="1"/>
  <c r="GTH1" i="18" s="1"/>
  <c r="GTI1" i="18" s="1"/>
  <c r="GTJ1" i="18" s="1"/>
  <c r="GTK1" i="18" s="1"/>
  <c r="GTL1" i="18" s="1"/>
  <c r="GTM1" i="18" s="1"/>
  <c r="GTN1" i="18" s="1"/>
  <c r="GTO1" i="18" s="1"/>
  <c r="GTP1" i="18" s="1"/>
  <c r="GTQ1" i="18" s="1"/>
  <c r="GTR1" i="18" s="1"/>
  <c r="GTS1" i="18" s="1"/>
  <c r="GTT1" i="18" s="1"/>
  <c r="GTU1" i="18" s="1"/>
  <c r="GTV1" i="18" s="1"/>
  <c r="GTW1" i="18" s="1"/>
  <c r="GTX1" i="18" s="1"/>
  <c r="GTY1" i="18" s="1"/>
  <c r="GTZ1" i="18" s="1"/>
  <c r="GUA1" i="18" s="1"/>
  <c r="GUB1" i="18" s="1"/>
  <c r="GUC1" i="18" s="1"/>
  <c r="GUD1" i="18" s="1"/>
  <c r="GUE1" i="18" s="1"/>
  <c r="GUF1" i="18" s="1"/>
  <c r="GUG1" i="18" s="1"/>
  <c r="GUH1" i="18" s="1"/>
  <c r="GUI1" i="18" s="1"/>
  <c r="GUJ1" i="18" s="1"/>
  <c r="GUK1" i="18" s="1"/>
  <c r="GUL1" i="18" s="1"/>
  <c r="GUM1" i="18" s="1"/>
  <c r="GUN1" i="18" s="1"/>
  <c r="GUO1" i="18" s="1"/>
  <c r="GUP1" i="18" s="1"/>
  <c r="GUQ1" i="18" s="1"/>
  <c r="GUR1" i="18" s="1"/>
  <c r="GUS1" i="18" s="1"/>
  <c r="GUT1" i="18" s="1"/>
  <c r="GUU1" i="18" s="1"/>
  <c r="GUV1" i="18" s="1"/>
  <c r="GUW1" i="18" s="1"/>
  <c r="GUX1" i="18" s="1"/>
  <c r="GUY1" i="18" s="1"/>
  <c r="GUZ1" i="18" s="1"/>
  <c r="GVA1" i="18" s="1"/>
  <c r="GVB1" i="18" s="1"/>
  <c r="GVC1" i="18" s="1"/>
  <c r="GVD1" i="18" s="1"/>
  <c r="GVE1" i="18" s="1"/>
  <c r="GVF1" i="18" s="1"/>
  <c r="GVG1" i="18" s="1"/>
  <c r="GVH1" i="18" s="1"/>
  <c r="GVI1" i="18" s="1"/>
  <c r="GVJ1" i="18" s="1"/>
  <c r="GVK1" i="18" s="1"/>
  <c r="GVL1" i="18" s="1"/>
  <c r="GVM1" i="18" s="1"/>
  <c r="GVN1" i="18" s="1"/>
  <c r="GVO1" i="18" s="1"/>
  <c r="GVP1" i="18" s="1"/>
  <c r="GVQ1" i="18" s="1"/>
  <c r="GVR1" i="18" s="1"/>
  <c r="GVS1" i="18" s="1"/>
  <c r="GVT1" i="18" s="1"/>
  <c r="GVU1" i="18" s="1"/>
  <c r="GVV1" i="18" s="1"/>
  <c r="GVW1" i="18" s="1"/>
  <c r="GVX1" i="18" s="1"/>
  <c r="GVY1" i="18" s="1"/>
  <c r="GVZ1" i="18" s="1"/>
  <c r="GWA1" i="18" s="1"/>
  <c r="GWB1" i="18" s="1"/>
  <c r="GWC1" i="18" s="1"/>
  <c r="GWD1" i="18" s="1"/>
  <c r="GWE1" i="18" s="1"/>
  <c r="GWF1" i="18" s="1"/>
  <c r="GWG1" i="18" s="1"/>
  <c r="GWH1" i="18" s="1"/>
  <c r="GWI1" i="18" s="1"/>
  <c r="GWJ1" i="18" s="1"/>
  <c r="GWK1" i="18" s="1"/>
  <c r="GWL1" i="18" s="1"/>
  <c r="GWM1" i="18" s="1"/>
  <c r="GWN1" i="18" s="1"/>
  <c r="GWO1" i="18" s="1"/>
  <c r="GWP1" i="18" s="1"/>
  <c r="GWQ1" i="18" s="1"/>
  <c r="GWR1" i="18" s="1"/>
  <c r="GWS1" i="18" s="1"/>
  <c r="GWT1" i="18" s="1"/>
  <c r="GWU1" i="18" s="1"/>
  <c r="GWV1" i="18" s="1"/>
  <c r="GWW1" i="18" s="1"/>
  <c r="GWX1" i="18" s="1"/>
  <c r="GWY1" i="18" s="1"/>
  <c r="GWZ1" i="18" s="1"/>
  <c r="GXA1" i="18" s="1"/>
  <c r="GXB1" i="18" s="1"/>
  <c r="GXC1" i="18" s="1"/>
  <c r="GXD1" i="18" s="1"/>
  <c r="GXE1" i="18" s="1"/>
  <c r="GXF1" i="18" s="1"/>
  <c r="GXG1" i="18" s="1"/>
  <c r="GXH1" i="18" s="1"/>
  <c r="GXI1" i="18" s="1"/>
  <c r="GXJ1" i="18" s="1"/>
  <c r="GXK1" i="18" s="1"/>
  <c r="GXL1" i="18" s="1"/>
  <c r="GXM1" i="18" s="1"/>
  <c r="GXN1" i="18" s="1"/>
  <c r="GXO1" i="18" s="1"/>
  <c r="GXP1" i="18" s="1"/>
  <c r="GXQ1" i="18" s="1"/>
  <c r="GXR1" i="18" s="1"/>
  <c r="GXS1" i="18" s="1"/>
  <c r="GXT1" i="18" s="1"/>
  <c r="GXU1" i="18" s="1"/>
  <c r="GXV1" i="18" s="1"/>
  <c r="GXW1" i="18" s="1"/>
  <c r="GXX1" i="18" s="1"/>
  <c r="GXY1" i="18" s="1"/>
  <c r="GXZ1" i="18" s="1"/>
  <c r="GYA1" i="18" s="1"/>
  <c r="GYB1" i="18" s="1"/>
  <c r="GYC1" i="18" s="1"/>
  <c r="GYD1" i="18" s="1"/>
  <c r="GYE1" i="18" s="1"/>
  <c r="GYF1" i="18" s="1"/>
  <c r="GYG1" i="18" s="1"/>
  <c r="GYH1" i="18" s="1"/>
  <c r="GYI1" i="18" s="1"/>
  <c r="GYJ1" i="18" s="1"/>
  <c r="GYK1" i="18" s="1"/>
  <c r="GYL1" i="18" s="1"/>
  <c r="GYM1" i="18" s="1"/>
  <c r="GYN1" i="18" s="1"/>
  <c r="GYO1" i="18" s="1"/>
  <c r="GYP1" i="18" s="1"/>
  <c r="GYQ1" i="18" s="1"/>
  <c r="GYR1" i="18" s="1"/>
  <c r="GYS1" i="18" s="1"/>
  <c r="GYT1" i="18" s="1"/>
  <c r="GYU1" i="18" s="1"/>
  <c r="GYV1" i="18" s="1"/>
  <c r="GYW1" i="18" s="1"/>
  <c r="GYX1" i="18" s="1"/>
  <c r="GYY1" i="18" s="1"/>
  <c r="GYZ1" i="18" s="1"/>
  <c r="GZA1" i="18" s="1"/>
  <c r="GZB1" i="18" s="1"/>
  <c r="GZC1" i="18" s="1"/>
  <c r="GZD1" i="18" s="1"/>
  <c r="GZE1" i="18" s="1"/>
  <c r="GZF1" i="18" s="1"/>
  <c r="GZG1" i="18" s="1"/>
  <c r="GZH1" i="18" s="1"/>
  <c r="GZI1" i="18" s="1"/>
  <c r="GZJ1" i="18" s="1"/>
  <c r="GZK1" i="18" s="1"/>
  <c r="GZL1" i="18" s="1"/>
  <c r="GZM1" i="18" s="1"/>
  <c r="GZN1" i="18" s="1"/>
  <c r="GZO1" i="18" s="1"/>
  <c r="GZP1" i="18" s="1"/>
  <c r="GZQ1" i="18" s="1"/>
  <c r="GZR1" i="18" s="1"/>
  <c r="GZS1" i="18" s="1"/>
  <c r="GZT1" i="18" s="1"/>
  <c r="GZU1" i="18" s="1"/>
  <c r="GZV1" i="18" s="1"/>
  <c r="GZW1" i="18" s="1"/>
  <c r="GZX1" i="18" s="1"/>
  <c r="GZY1" i="18" s="1"/>
  <c r="GZZ1" i="18" s="1"/>
  <c r="HAA1" i="18" s="1"/>
  <c r="HAB1" i="18" s="1"/>
  <c r="HAC1" i="18" s="1"/>
  <c r="HAD1" i="18" s="1"/>
  <c r="HAE1" i="18" s="1"/>
  <c r="HAF1" i="18" s="1"/>
  <c r="HAG1" i="18" s="1"/>
  <c r="HAH1" i="18" s="1"/>
  <c r="HAI1" i="18" s="1"/>
  <c r="HAJ1" i="18" s="1"/>
  <c r="HAK1" i="18" s="1"/>
  <c r="HAL1" i="18" s="1"/>
  <c r="HAM1" i="18" s="1"/>
  <c r="HAN1" i="18" s="1"/>
  <c r="HAO1" i="18" s="1"/>
  <c r="HAP1" i="18" s="1"/>
  <c r="HAQ1" i="18" s="1"/>
  <c r="HAR1" i="18" s="1"/>
  <c r="HAS1" i="18" s="1"/>
  <c r="HAT1" i="18" s="1"/>
  <c r="HAU1" i="18" s="1"/>
  <c r="HAV1" i="18" s="1"/>
  <c r="HAW1" i="18" s="1"/>
  <c r="HAX1" i="18" s="1"/>
  <c r="HAY1" i="18" s="1"/>
  <c r="HAZ1" i="18" s="1"/>
  <c r="HBA1" i="18" s="1"/>
  <c r="HBB1" i="18" s="1"/>
  <c r="HBC1" i="18" s="1"/>
  <c r="HBD1" i="18" s="1"/>
  <c r="HBE1" i="18" s="1"/>
  <c r="HBF1" i="18" s="1"/>
  <c r="HBG1" i="18" s="1"/>
  <c r="HBH1" i="18" s="1"/>
  <c r="HBI1" i="18" s="1"/>
  <c r="HBJ1" i="18" s="1"/>
  <c r="HBK1" i="18" s="1"/>
  <c r="HBL1" i="18" s="1"/>
  <c r="HBM1" i="18" s="1"/>
  <c r="HBN1" i="18" s="1"/>
  <c r="HBO1" i="18" s="1"/>
  <c r="HBP1" i="18" s="1"/>
  <c r="HBQ1" i="18" s="1"/>
  <c r="HBR1" i="18" s="1"/>
  <c r="HBS1" i="18" s="1"/>
  <c r="HBT1" i="18" s="1"/>
  <c r="HBU1" i="18" s="1"/>
  <c r="HBV1" i="18" s="1"/>
  <c r="HBW1" i="18" s="1"/>
  <c r="HBX1" i="18" s="1"/>
  <c r="HBY1" i="18" s="1"/>
  <c r="HBZ1" i="18" s="1"/>
  <c r="HCA1" i="18" s="1"/>
  <c r="HCB1" i="18" s="1"/>
  <c r="HCC1" i="18" s="1"/>
  <c r="HCD1" i="18" s="1"/>
  <c r="HCE1" i="18" s="1"/>
  <c r="HCF1" i="18" s="1"/>
  <c r="HCG1" i="18" s="1"/>
  <c r="HCH1" i="18" s="1"/>
  <c r="HCI1" i="18" s="1"/>
  <c r="HCJ1" i="18" s="1"/>
  <c r="HCK1" i="18" s="1"/>
  <c r="HCL1" i="18" s="1"/>
  <c r="HCM1" i="18" s="1"/>
  <c r="HCN1" i="18" s="1"/>
  <c r="HCO1" i="18" s="1"/>
  <c r="HCP1" i="18" s="1"/>
  <c r="HCQ1" i="18" s="1"/>
  <c r="HCR1" i="18" s="1"/>
  <c r="HCS1" i="18" s="1"/>
  <c r="HCT1" i="18" s="1"/>
  <c r="HCU1" i="18" s="1"/>
  <c r="HCV1" i="18" s="1"/>
  <c r="HCW1" i="18" s="1"/>
  <c r="HCX1" i="18" s="1"/>
  <c r="HCY1" i="18" s="1"/>
  <c r="HCZ1" i="18" s="1"/>
  <c r="HDA1" i="18" s="1"/>
  <c r="HDB1" i="18" s="1"/>
  <c r="HDC1" i="18" s="1"/>
  <c r="HDD1" i="18" s="1"/>
  <c r="HDE1" i="18" s="1"/>
  <c r="HDF1" i="18" s="1"/>
  <c r="HDG1" i="18" s="1"/>
  <c r="HDH1" i="18" s="1"/>
  <c r="HDI1" i="18" s="1"/>
  <c r="HDJ1" i="18" s="1"/>
  <c r="HDK1" i="18" s="1"/>
  <c r="HDL1" i="18" s="1"/>
  <c r="HDM1" i="18" s="1"/>
  <c r="HDN1" i="18" s="1"/>
  <c r="HDO1" i="18" s="1"/>
  <c r="HDP1" i="18" s="1"/>
  <c r="HDQ1" i="18" s="1"/>
  <c r="HDR1" i="18" s="1"/>
  <c r="HDS1" i="18" s="1"/>
  <c r="HDT1" i="18" s="1"/>
  <c r="HDU1" i="18" s="1"/>
  <c r="HDV1" i="18" s="1"/>
  <c r="HDW1" i="18" s="1"/>
  <c r="HDX1" i="18" s="1"/>
  <c r="HDY1" i="18" s="1"/>
  <c r="HDZ1" i="18" s="1"/>
  <c r="HEA1" i="18" s="1"/>
  <c r="HEB1" i="18" s="1"/>
  <c r="HEC1" i="18" s="1"/>
  <c r="HED1" i="18" s="1"/>
  <c r="HEE1" i="18" s="1"/>
  <c r="HEF1" i="18" s="1"/>
  <c r="HEG1" i="18" s="1"/>
  <c r="HEH1" i="18" s="1"/>
  <c r="HEI1" i="18" s="1"/>
  <c r="HEJ1" i="18" s="1"/>
  <c r="HEK1" i="18" s="1"/>
  <c r="HEL1" i="18" s="1"/>
  <c r="HEM1" i="18" s="1"/>
  <c r="HEN1" i="18" s="1"/>
  <c r="HEO1" i="18" s="1"/>
  <c r="HEP1" i="18" s="1"/>
  <c r="HEQ1" i="18" s="1"/>
  <c r="HER1" i="18" s="1"/>
  <c r="HES1" i="18" s="1"/>
  <c r="HET1" i="18" s="1"/>
  <c r="HEU1" i="18" s="1"/>
  <c r="HEV1" i="18" s="1"/>
  <c r="HEW1" i="18" s="1"/>
  <c r="HEX1" i="18" s="1"/>
  <c r="HEY1" i="18" s="1"/>
  <c r="HEZ1" i="18" s="1"/>
  <c r="HFA1" i="18" s="1"/>
  <c r="HFB1" i="18" s="1"/>
  <c r="HFC1" i="18" s="1"/>
  <c r="HFD1" i="18" s="1"/>
  <c r="HFE1" i="18" s="1"/>
  <c r="HFF1" i="18" s="1"/>
  <c r="HFG1" i="18" s="1"/>
  <c r="HFH1" i="18" s="1"/>
  <c r="HFI1" i="18" s="1"/>
  <c r="HFJ1" i="18" s="1"/>
  <c r="HFK1" i="18" s="1"/>
  <c r="HFL1" i="18" s="1"/>
  <c r="HFM1" i="18" s="1"/>
  <c r="HFN1" i="18" s="1"/>
  <c r="HFO1" i="18" s="1"/>
  <c r="HFP1" i="18" s="1"/>
  <c r="HFQ1" i="18" s="1"/>
  <c r="HFR1" i="18" s="1"/>
  <c r="HFS1" i="18" s="1"/>
  <c r="HFT1" i="18" s="1"/>
  <c r="HFU1" i="18" s="1"/>
  <c r="HFV1" i="18" s="1"/>
  <c r="HFW1" i="18" s="1"/>
  <c r="HFX1" i="18" s="1"/>
  <c r="HFY1" i="18" s="1"/>
  <c r="HFZ1" i="18" s="1"/>
  <c r="HGA1" i="18" s="1"/>
  <c r="HGB1" i="18" s="1"/>
  <c r="HGC1" i="18" s="1"/>
  <c r="HGD1" i="18" s="1"/>
  <c r="HGE1" i="18" s="1"/>
  <c r="HGF1" i="18" s="1"/>
  <c r="HGG1" i="18" s="1"/>
  <c r="HGH1" i="18" s="1"/>
  <c r="HGI1" i="18" s="1"/>
  <c r="HGJ1" i="18" s="1"/>
  <c r="HGK1" i="18" s="1"/>
  <c r="HGL1" i="18" s="1"/>
  <c r="HGM1" i="18" s="1"/>
  <c r="HGN1" i="18" s="1"/>
  <c r="HGO1" i="18" s="1"/>
  <c r="HGP1" i="18" s="1"/>
  <c r="HGQ1" i="18" s="1"/>
  <c r="HGR1" i="18" s="1"/>
  <c r="HGS1" i="18" s="1"/>
  <c r="HGT1" i="18" s="1"/>
  <c r="HGU1" i="18" s="1"/>
  <c r="HGV1" i="18" s="1"/>
  <c r="HGW1" i="18" s="1"/>
  <c r="HGX1" i="18" s="1"/>
  <c r="HGY1" i="18" s="1"/>
  <c r="HGZ1" i="18" s="1"/>
  <c r="HHA1" i="18" s="1"/>
  <c r="HHB1" i="18" s="1"/>
  <c r="HHC1" i="18" s="1"/>
  <c r="HHD1" i="18" s="1"/>
  <c r="HHE1" i="18" s="1"/>
  <c r="HHF1" i="18" s="1"/>
  <c r="HHG1" i="18" s="1"/>
  <c r="HHH1" i="18" s="1"/>
  <c r="HHI1" i="18" s="1"/>
  <c r="HHJ1" i="18" s="1"/>
  <c r="HHK1" i="18" s="1"/>
  <c r="HHL1" i="18" s="1"/>
  <c r="HHM1" i="18" s="1"/>
  <c r="HHN1" i="18" s="1"/>
  <c r="HHO1" i="18" s="1"/>
  <c r="HHP1" i="18" s="1"/>
  <c r="HHQ1" i="18" s="1"/>
  <c r="HHR1" i="18" s="1"/>
  <c r="HHS1" i="18" s="1"/>
  <c r="HHT1" i="18" s="1"/>
  <c r="HHU1" i="18" s="1"/>
  <c r="HHV1" i="18" s="1"/>
  <c r="HHW1" i="18" s="1"/>
  <c r="HHX1" i="18" s="1"/>
  <c r="HHY1" i="18" s="1"/>
  <c r="HHZ1" i="18" s="1"/>
  <c r="HIA1" i="18" s="1"/>
  <c r="HIB1" i="18" s="1"/>
  <c r="HIC1" i="18" s="1"/>
  <c r="HID1" i="18" s="1"/>
  <c r="HIE1" i="18" s="1"/>
  <c r="HIF1" i="18" s="1"/>
  <c r="HIG1" i="18" s="1"/>
  <c r="HIH1" i="18" s="1"/>
  <c r="HII1" i="18" s="1"/>
  <c r="HIJ1" i="18" s="1"/>
  <c r="HIK1" i="18" s="1"/>
  <c r="HIL1" i="18" s="1"/>
  <c r="HIM1" i="18" s="1"/>
  <c r="HIN1" i="18" s="1"/>
  <c r="HIO1" i="18" s="1"/>
  <c r="HIP1" i="18" s="1"/>
  <c r="HIQ1" i="18" s="1"/>
  <c r="HIR1" i="18" s="1"/>
  <c r="HIS1" i="18" s="1"/>
  <c r="HIT1" i="18" s="1"/>
  <c r="HIU1" i="18" s="1"/>
  <c r="HIV1" i="18" s="1"/>
  <c r="HIW1" i="18" s="1"/>
  <c r="HIX1" i="18" s="1"/>
  <c r="HIY1" i="18" s="1"/>
  <c r="HIZ1" i="18" s="1"/>
  <c r="HJA1" i="18" s="1"/>
  <c r="HJB1" i="18" s="1"/>
  <c r="HJC1" i="18" s="1"/>
  <c r="HJD1" i="18" s="1"/>
  <c r="HJE1" i="18" s="1"/>
  <c r="HJF1" i="18" s="1"/>
  <c r="HJG1" i="18" s="1"/>
  <c r="HJH1" i="18" s="1"/>
  <c r="HJI1" i="18" s="1"/>
  <c r="HJJ1" i="18" s="1"/>
  <c r="HJK1" i="18" s="1"/>
  <c r="HJL1" i="18" s="1"/>
  <c r="HJM1" i="18" s="1"/>
  <c r="HJN1" i="18" s="1"/>
  <c r="HJO1" i="18" s="1"/>
  <c r="HJP1" i="18" s="1"/>
  <c r="HJQ1" i="18" s="1"/>
  <c r="HJR1" i="18" s="1"/>
  <c r="HJS1" i="18" s="1"/>
  <c r="HJT1" i="18" s="1"/>
  <c r="HJU1" i="18" s="1"/>
  <c r="HJV1" i="18" s="1"/>
  <c r="HJW1" i="18" s="1"/>
  <c r="HJX1" i="18" s="1"/>
  <c r="HJY1" i="18" s="1"/>
  <c r="HJZ1" i="18" s="1"/>
  <c r="HKA1" i="18" s="1"/>
  <c r="HKB1" i="18" s="1"/>
  <c r="HKC1" i="18" s="1"/>
  <c r="HKD1" i="18" s="1"/>
  <c r="HKE1" i="18" s="1"/>
  <c r="HKF1" i="18" s="1"/>
  <c r="HKG1" i="18" s="1"/>
  <c r="HKH1" i="18" s="1"/>
  <c r="HKI1" i="18" s="1"/>
  <c r="HKJ1" i="18" s="1"/>
  <c r="HKK1" i="18" s="1"/>
  <c r="HKL1" i="18" s="1"/>
  <c r="HKM1" i="18" s="1"/>
  <c r="HKN1" i="18" s="1"/>
  <c r="HKO1" i="18" s="1"/>
  <c r="HKP1" i="18" s="1"/>
  <c r="HKQ1" i="18" s="1"/>
  <c r="HKR1" i="18" s="1"/>
  <c r="HKS1" i="18" s="1"/>
  <c r="HKT1" i="18" s="1"/>
  <c r="HKU1" i="18" s="1"/>
  <c r="HKV1" i="18" s="1"/>
  <c r="HKW1" i="18" s="1"/>
  <c r="HKX1" i="18" s="1"/>
  <c r="HKY1" i="18" s="1"/>
  <c r="HKZ1" i="18" s="1"/>
  <c r="HLA1" i="18" s="1"/>
  <c r="HLB1" i="18" s="1"/>
  <c r="HLC1" i="18" s="1"/>
  <c r="HLD1" i="18" s="1"/>
  <c r="HLE1" i="18" s="1"/>
  <c r="HLF1" i="18" s="1"/>
  <c r="HLG1" i="18" s="1"/>
  <c r="HLH1" i="18" s="1"/>
  <c r="HLI1" i="18" s="1"/>
  <c r="HLJ1" i="18" s="1"/>
  <c r="HLK1" i="18" s="1"/>
  <c r="HLL1" i="18" s="1"/>
  <c r="HLM1" i="18" s="1"/>
  <c r="HLN1" i="18" s="1"/>
  <c r="HLO1" i="18" s="1"/>
  <c r="HLP1" i="18" s="1"/>
  <c r="HLQ1" i="18" s="1"/>
  <c r="HLR1" i="18" s="1"/>
  <c r="HLS1" i="18" s="1"/>
  <c r="HLT1" i="18" s="1"/>
  <c r="HLU1" i="18" s="1"/>
  <c r="HLV1" i="18" s="1"/>
  <c r="HLW1" i="18" s="1"/>
  <c r="HLX1" i="18" s="1"/>
  <c r="HLY1" i="18" s="1"/>
  <c r="HLZ1" i="18" s="1"/>
  <c r="HMA1" i="18" s="1"/>
  <c r="HMB1" i="18" s="1"/>
  <c r="HMC1" i="18" s="1"/>
  <c r="HMD1" i="18" s="1"/>
  <c r="HME1" i="18" s="1"/>
  <c r="HMF1" i="18" s="1"/>
  <c r="HMG1" i="18" s="1"/>
  <c r="HMH1" i="18" s="1"/>
  <c r="HMI1" i="18" s="1"/>
  <c r="HMJ1" i="18" s="1"/>
  <c r="HMK1" i="18" s="1"/>
  <c r="HML1" i="18" s="1"/>
  <c r="HMM1" i="18" s="1"/>
  <c r="HMN1" i="18" s="1"/>
  <c r="HMO1" i="18" s="1"/>
  <c r="HMP1" i="18" s="1"/>
  <c r="HMQ1" i="18" s="1"/>
  <c r="HMR1" i="18" s="1"/>
  <c r="HMS1" i="18" s="1"/>
  <c r="HMT1" i="18" s="1"/>
  <c r="HMU1" i="18" s="1"/>
  <c r="HMV1" i="18" s="1"/>
  <c r="HMW1" i="18" s="1"/>
  <c r="HMX1" i="18" s="1"/>
  <c r="HMY1" i="18" s="1"/>
  <c r="HMZ1" i="18" s="1"/>
  <c r="HNA1" i="18" s="1"/>
  <c r="HNB1" i="18" s="1"/>
  <c r="HNC1" i="18" s="1"/>
  <c r="HND1" i="18" s="1"/>
  <c r="HNE1" i="18" s="1"/>
  <c r="HNF1" i="18" s="1"/>
  <c r="HNG1" i="18" s="1"/>
  <c r="HNH1" i="18" s="1"/>
  <c r="HNI1" i="18" s="1"/>
  <c r="HNJ1" i="18" s="1"/>
  <c r="HNK1" i="18" s="1"/>
  <c r="HNL1" i="18" s="1"/>
  <c r="HNM1" i="18" s="1"/>
  <c r="HNN1" i="18" s="1"/>
  <c r="HNO1" i="18" s="1"/>
  <c r="HNP1" i="18" s="1"/>
  <c r="HNQ1" i="18" s="1"/>
  <c r="HNR1" i="18" s="1"/>
  <c r="HNS1" i="18" s="1"/>
  <c r="HNT1" i="18" s="1"/>
  <c r="HNU1" i="18" s="1"/>
  <c r="HNV1" i="18" s="1"/>
  <c r="HNW1" i="18" s="1"/>
  <c r="HNX1" i="18" s="1"/>
  <c r="HNY1" i="18" s="1"/>
  <c r="HNZ1" i="18" s="1"/>
  <c r="HOA1" i="18" s="1"/>
  <c r="HOB1" i="18" s="1"/>
  <c r="HOC1" i="18" s="1"/>
  <c r="HOD1" i="18" s="1"/>
  <c r="HOE1" i="18" s="1"/>
  <c r="HOF1" i="18" s="1"/>
  <c r="HOG1" i="18" s="1"/>
  <c r="HOH1" i="18" s="1"/>
  <c r="HOI1" i="18" s="1"/>
  <c r="HOJ1" i="18" s="1"/>
  <c r="HOK1" i="18" s="1"/>
  <c r="HOL1" i="18" s="1"/>
  <c r="HOM1" i="18" s="1"/>
  <c r="HON1" i="18" s="1"/>
  <c r="HOO1" i="18" s="1"/>
  <c r="HOP1" i="18" s="1"/>
  <c r="HOQ1" i="18" s="1"/>
  <c r="HOR1" i="18" s="1"/>
  <c r="HOS1" i="18" s="1"/>
  <c r="HOT1" i="18" s="1"/>
  <c r="HOU1" i="18" s="1"/>
  <c r="HOV1" i="18" s="1"/>
  <c r="HOW1" i="18" s="1"/>
  <c r="HOX1" i="18" s="1"/>
  <c r="HOY1" i="18" s="1"/>
  <c r="HOZ1" i="18" s="1"/>
  <c r="HPA1" i="18" s="1"/>
  <c r="HPB1" i="18" s="1"/>
  <c r="HPC1" i="18" s="1"/>
  <c r="HPD1" i="18" s="1"/>
  <c r="HPE1" i="18" s="1"/>
  <c r="HPF1" i="18" s="1"/>
  <c r="HPG1" i="18" s="1"/>
  <c r="HPH1" i="18" s="1"/>
  <c r="HPI1" i="18" s="1"/>
  <c r="HPJ1" i="18" s="1"/>
  <c r="HPK1" i="18" s="1"/>
  <c r="HPL1" i="18" s="1"/>
  <c r="HPM1" i="18" s="1"/>
  <c r="HPN1" i="18" s="1"/>
  <c r="HPO1" i="18" s="1"/>
  <c r="HPP1" i="18" s="1"/>
  <c r="HPQ1" i="18" s="1"/>
  <c r="HPR1" i="18" s="1"/>
  <c r="HPS1" i="18" s="1"/>
  <c r="HPT1" i="18" s="1"/>
  <c r="HPU1" i="18" s="1"/>
  <c r="HPV1" i="18" s="1"/>
  <c r="HPW1" i="18" s="1"/>
  <c r="HPX1" i="18" s="1"/>
  <c r="HPY1" i="18" s="1"/>
  <c r="HPZ1" i="18" s="1"/>
  <c r="HQA1" i="18" s="1"/>
  <c r="HQB1" i="18" s="1"/>
  <c r="HQC1" i="18" s="1"/>
  <c r="HQD1" i="18" s="1"/>
  <c r="HQE1" i="18" s="1"/>
  <c r="HQF1" i="18" s="1"/>
  <c r="HQG1" i="18" s="1"/>
  <c r="HQH1" i="18" s="1"/>
  <c r="HQI1" i="18" s="1"/>
  <c r="HQJ1" i="18" s="1"/>
  <c r="HQK1" i="18" s="1"/>
  <c r="HQL1" i="18" s="1"/>
  <c r="HQM1" i="18" s="1"/>
  <c r="HQN1" i="18" s="1"/>
  <c r="HQO1" i="18" s="1"/>
  <c r="HQP1" i="18" s="1"/>
  <c r="HQQ1" i="18" s="1"/>
  <c r="HQR1" i="18" s="1"/>
  <c r="HQS1" i="18" s="1"/>
  <c r="HQT1" i="18" s="1"/>
  <c r="HQU1" i="18" s="1"/>
  <c r="HQV1" i="18" s="1"/>
  <c r="HQW1" i="18" s="1"/>
  <c r="HQX1" i="18" s="1"/>
  <c r="HQY1" i="18" s="1"/>
  <c r="HQZ1" i="18" s="1"/>
  <c r="HRA1" i="18" s="1"/>
  <c r="HRB1" i="18" s="1"/>
  <c r="HRC1" i="18" s="1"/>
  <c r="HRD1" i="18" s="1"/>
  <c r="HRE1" i="18" s="1"/>
  <c r="HRF1" i="18" s="1"/>
  <c r="HRG1" i="18" s="1"/>
  <c r="HRH1" i="18" s="1"/>
  <c r="HRI1" i="18" s="1"/>
  <c r="HRJ1" i="18" s="1"/>
  <c r="HRK1" i="18" s="1"/>
  <c r="HRL1" i="18" s="1"/>
  <c r="HRM1" i="18" s="1"/>
  <c r="HRN1" i="18" s="1"/>
  <c r="HRO1" i="18" s="1"/>
  <c r="HRP1" i="18" s="1"/>
  <c r="HRQ1" i="18" s="1"/>
  <c r="HRR1" i="18" s="1"/>
  <c r="HRS1" i="18" s="1"/>
  <c r="HRT1" i="18" s="1"/>
  <c r="HRU1" i="18" s="1"/>
  <c r="HRV1" i="18" s="1"/>
  <c r="HRW1" i="18" s="1"/>
  <c r="HRX1" i="18" s="1"/>
  <c r="HRY1" i="18" s="1"/>
  <c r="HRZ1" i="18" s="1"/>
  <c r="HSA1" i="18" s="1"/>
  <c r="HSB1" i="18" s="1"/>
  <c r="HSC1" i="18" s="1"/>
  <c r="HSD1" i="18" s="1"/>
  <c r="HSE1" i="18" s="1"/>
  <c r="HSF1" i="18" s="1"/>
  <c r="HSG1" i="18" s="1"/>
  <c r="HSH1" i="18" s="1"/>
  <c r="HSI1" i="18" s="1"/>
  <c r="HSJ1" i="18" s="1"/>
  <c r="HSK1" i="18" s="1"/>
  <c r="HSL1" i="18" s="1"/>
  <c r="HSM1" i="18" s="1"/>
  <c r="HSN1" i="18" s="1"/>
  <c r="HSO1" i="18" s="1"/>
  <c r="HSP1" i="18" s="1"/>
  <c r="HSQ1" i="18" s="1"/>
  <c r="HSR1" i="18" s="1"/>
  <c r="HSS1" i="18" s="1"/>
  <c r="HST1" i="18" s="1"/>
  <c r="HSU1" i="18" s="1"/>
  <c r="HSV1" i="18" s="1"/>
  <c r="HSW1" i="18" s="1"/>
  <c r="HSX1" i="18" s="1"/>
  <c r="HSY1" i="18" s="1"/>
  <c r="HSZ1" i="18" s="1"/>
  <c r="HTA1" i="18" s="1"/>
  <c r="HTB1" i="18" s="1"/>
  <c r="HTC1" i="18" s="1"/>
  <c r="HTD1" i="18" s="1"/>
  <c r="HTE1" i="18" s="1"/>
  <c r="HTF1" i="18" s="1"/>
  <c r="HTG1" i="18" s="1"/>
  <c r="HTH1" i="18" s="1"/>
  <c r="HTI1" i="18" s="1"/>
  <c r="HTJ1" i="18" s="1"/>
  <c r="HTK1" i="18" s="1"/>
  <c r="HTL1" i="18" s="1"/>
  <c r="HTM1" i="18" s="1"/>
  <c r="HTN1" i="18" s="1"/>
  <c r="HTO1" i="18" s="1"/>
  <c r="HTP1" i="18" s="1"/>
  <c r="HTQ1" i="18" s="1"/>
  <c r="HTR1" i="18" s="1"/>
  <c r="HTS1" i="18" s="1"/>
  <c r="HTT1" i="18" s="1"/>
  <c r="HTU1" i="18" s="1"/>
  <c r="HTV1" i="18" s="1"/>
  <c r="HTW1" i="18" s="1"/>
  <c r="HTX1" i="18" s="1"/>
  <c r="HTY1" i="18" s="1"/>
  <c r="HTZ1" i="18" s="1"/>
  <c r="HUA1" i="18" s="1"/>
  <c r="HUB1" i="18" s="1"/>
  <c r="HUC1" i="18" s="1"/>
  <c r="HUD1" i="18" s="1"/>
  <c r="HUE1" i="18" s="1"/>
  <c r="HUF1" i="18" s="1"/>
  <c r="HUG1" i="18" s="1"/>
  <c r="HUH1" i="18" s="1"/>
  <c r="HUI1" i="18" s="1"/>
  <c r="HUJ1" i="18" s="1"/>
  <c r="HUK1" i="18" s="1"/>
  <c r="HUL1" i="18" s="1"/>
  <c r="HUM1" i="18" s="1"/>
  <c r="HUN1" i="18" s="1"/>
  <c r="HUO1" i="18" s="1"/>
  <c r="HUP1" i="18" s="1"/>
  <c r="HUQ1" i="18" s="1"/>
  <c r="HUR1" i="18" s="1"/>
  <c r="HUS1" i="18" s="1"/>
  <c r="HUT1" i="18" s="1"/>
  <c r="HUU1" i="18" s="1"/>
  <c r="HUV1" i="18" s="1"/>
  <c r="HUW1" i="18" s="1"/>
  <c r="HUX1" i="18" s="1"/>
  <c r="HUY1" i="18" s="1"/>
  <c r="HUZ1" i="18" s="1"/>
  <c r="HVA1" i="18" s="1"/>
  <c r="HVB1" i="18" s="1"/>
  <c r="HVC1" i="18" s="1"/>
  <c r="HVD1" i="18" s="1"/>
  <c r="HVE1" i="18" s="1"/>
  <c r="HVF1" i="18" s="1"/>
  <c r="HVG1" i="18" s="1"/>
  <c r="HVH1" i="18" s="1"/>
  <c r="HVI1" i="18" s="1"/>
  <c r="HVJ1" i="18" s="1"/>
  <c r="HVK1" i="18" s="1"/>
  <c r="HVL1" i="18" s="1"/>
  <c r="HVM1" i="18" s="1"/>
  <c r="HVN1" i="18" s="1"/>
  <c r="HVO1" i="18" s="1"/>
  <c r="HVP1" i="18" s="1"/>
  <c r="HVQ1" i="18" s="1"/>
  <c r="HVR1" i="18" s="1"/>
  <c r="HVS1" i="18" s="1"/>
  <c r="HVT1" i="18" s="1"/>
  <c r="HVU1" i="18" s="1"/>
  <c r="HVV1" i="18" s="1"/>
  <c r="HVW1" i="18" s="1"/>
  <c r="HVX1" i="18" s="1"/>
  <c r="HVY1" i="18" s="1"/>
  <c r="HVZ1" i="18" s="1"/>
  <c r="HWA1" i="18" s="1"/>
  <c r="HWB1" i="18" s="1"/>
  <c r="HWC1" i="18" s="1"/>
  <c r="HWD1" i="18" s="1"/>
  <c r="HWE1" i="18" s="1"/>
  <c r="HWF1" i="18" s="1"/>
  <c r="HWG1" i="18" s="1"/>
  <c r="HWH1" i="18" s="1"/>
  <c r="HWI1" i="18" s="1"/>
  <c r="HWJ1" i="18" s="1"/>
  <c r="HWK1" i="18" s="1"/>
  <c r="HWL1" i="18" s="1"/>
  <c r="HWM1" i="18" s="1"/>
  <c r="HWN1" i="18" s="1"/>
  <c r="HWO1" i="18" s="1"/>
  <c r="HWP1" i="18" s="1"/>
  <c r="HWQ1" i="18" s="1"/>
  <c r="HWR1" i="18" s="1"/>
  <c r="HWS1" i="18" s="1"/>
  <c r="HWT1" i="18" s="1"/>
  <c r="HWU1" i="18" s="1"/>
  <c r="HWV1" i="18" s="1"/>
  <c r="HWW1" i="18" s="1"/>
  <c r="HWX1" i="18" s="1"/>
  <c r="HWY1" i="18" s="1"/>
  <c r="HWZ1" i="18" s="1"/>
  <c r="HXA1" i="18" s="1"/>
  <c r="HXB1" i="18" s="1"/>
  <c r="HXC1" i="18" s="1"/>
  <c r="HXD1" i="18" s="1"/>
  <c r="HXE1" i="18" s="1"/>
  <c r="HXF1" i="18" s="1"/>
  <c r="HXG1" i="18" s="1"/>
  <c r="HXH1" i="18" s="1"/>
  <c r="HXI1" i="18" s="1"/>
  <c r="HXJ1" i="18" s="1"/>
  <c r="HXK1" i="18" s="1"/>
  <c r="HXL1" i="18" s="1"/>
  <c r="HXM1" i="18" s="1"/>
  <c r="HXN1" i="18" s="1"/>
  <c r="HXO1" i="18" s="1"/>
  <c r="HXP1" i="18" s="1"/>
  <c r="HXQ1" i="18" s="1"/>
  <c r="HXR1" i="18" s="1"/>
  <c r="HXS1" i="18" s="1"/>
  <c r="HXT1" i="18" s="1"/>
  <c r="HXU1" i="18" s="1"/>
  <c r="HXV1" i="18" s="1"/>
  <c r="HXW1" i="18" s="1"/>
  <c r="HXX1" i="18" s="1"/>
  <c r="HXY1" i="18" s="1"/>
  <c r="HXZ1" i="18" s="1"/>
  <c r="HYA1" i="18" s="1"/>
  <c r="HYB1" i="18" s="1"/>
  <c r="HYC1" i="18" s="1"/>
  <c r="HYD1" i="18" s="1"/>
  <c r="HYE1" i="18" s="1"/>
  <c r="HYF1" i="18" s="1"/>
  <c r="HYG1" i="18" s="1"/>
  <c r="HYH1" i="18" s="1"/>
  <c r="HYI1" i="18" s="1"/>
  <c r="HYJ1" i="18" s="1"/>
  <c r="HYK1" i="18" s="1"/>
  <c r="HYL1" i="18" s="1"/>
  <c r="HYM1" i="18" s="1"/>
  <c r="HYN1" i="18" s="1"/>
  <c r="HYO1" i="18" s="1"/>
  <c r="HYP1" i="18" s="1"/>
  <c r="HYQ1" i="18" s="1"/>
  <c r="HYR1" i="18" s="1"/>
  <c r="HYS1" i="18" s="1"/>
  <c r="HYT1" i="18" s="1"/>
  <c r="HYU1" i="18" s="1"/>
  <c r="HYV1" i="18" s="1"/>
  <c r="HYW1" i="18" s="1"/>
  <c r="HYX1" i="18" s="1"/>
  <c r="HYY1" i="18" s="1"/>
  <c r="HYZ1" i="18" s="1"/>
  <c r="HZA1" i="18" s="1"/>
  <c r="HZB1" i="18" s="1"/>
  <c r="HZC1" i="18" s="1"/>
  <c r="HZD1" i="18" s="1"/>
  <c r="HZE1" i="18" s="1"/>
  <c r="HZF1" i="18" s="1"/>
  <c r="HZG1" i="18" s="1"/>
  <c r="HZH1" i="18" s="1"/>
  <c r="HZI1" i="18" s="1"/>
  <c r="HZJ1" i="18" s="1"/>
  <c r="HZK1" i="18" s="1"/>
  <c r="HZL1" i="18" s="1"/>
  <c r="HZM1" i="18" s="1"/>
  <c r="HZN1" i="18" s="1"/>
  <c r="HZO1" i="18" s="1"/>
  <c r="HZP1" i="18" s="1"/>
  <c r="HZQ1" i="18" s="1"/>
  <c r="HZR1" i="18" s="1"/>
  <c r="HZS1" i="18" s="1"/>
  <c r="HZT1" i="18" s="1"/>
  <c r="HZU1" i="18" s="1"/>
  <c r="HZV1" i="18" s="1"/>
  <c r="HZW1" i="18" s="1"/>
  <c r="HZX1" i="18" s="1"/>
  <c r="HZY1" i="18" s="1"/>
  <c r="HZZ1" i="18" s="1"/>
  <c r="IAA1" i="18" s="1"/>
  <c r="IAB1" i="18" s="1"/>
  <c r="IAC1" i="18" s="1"/>
  <c r="IAD1" i="18" s="1"/>
  <c r="IAE1" i="18" s="1"/>
  <c r="IAF1" i="18" s="1"/>
  <c r="IAG1" i="18" s="1"/>
  <c r="IAH1" i="18" s="1"/>
  <c r="IAI1" i="18" s="1"/>
  <c r="IAJ1" i="18" s="1"/>
  <c r="IAK1" i="18" s="1"/>
  <c r="IAL1" i="18" s="1"/>
  <c r="IAM1" i="18" s="1"/>
  <c r="IAN1" i="18" s="1"/>
  <c r="IAO1" i="18" s="1"/>
  <c r="IAP1" i="18" s="1"/>
  <c r="IAQ1" i="18" s="1"/>
  <c r="IAR1" i="18" s="1"/>
  <c r="IAS1" i="18" s="1"/>
  <c r="IAT1" i="18" s="1"/>
  <c r="IAU1" i="18" s="1"/>
  <c r="IAV1" i="18" s="1"/>
  <c r="IAW1" i="18" s="1"/>
  <c r="IAX1" i="18" s="1"/>
  <c r="IAY1" i="18" s="1"/>
  <c r="IAZ1" i="18" s="1"/>
  <c r="IBA1" i="18" s="1"/>
  <c r="IBB1" i="18" s="1"/>
  <c r="IBC1" i="18" s="1"/>
  <c r="IBD1" i="18" s="1"/>
  <c r="IBE1" i="18" s="1"/>
  <c r="IBF1" i="18" s="1"/>
  <c r="IBG1" i="18" s="1"/>
  <c r="IBH1" i="18" s="1"/>
  <c r="IBI1" i="18" s="1"/>
  <c r="IBJ1" i="18" s="1"/>
  <c r="IBK1" i="18" s="1"/>
  <c r="IBL1" i="18" s="1"/>
  <c r="IBM1" i="18" s="1"/>
  <c r="IBN1" i="18" s="1"/>
  <c r="IBO1" i="18" s="1"/>
  <c r="IBP1" i="18" s="1"/>
  <c r="IBQ1" i="18" s="1"/>
  <c r="IBR1" i="18" s="1"/>
  <c r="IBS1" i="18" s="1"/>
  <c r="IBT1" i="18" s="1"/>
  <c r="IBU1" i="18" s="1"/>
  <c r="IBV1" i="18" s="1"/>
  <c r="IBW1" i="18" s="1"/>
  <c r="IBX1" i="18" s="1"/>
  <c r="IBY1" i="18" s="1"/>
  <c r="IBZ1" i="18" s="1"/>
  <c r="ICA1" i="18" s="1"/>
  <c r="ICB1" i="18" s="1"/>
  <c r="ICC1" i="18" s="1"/>
  <c r="ICD1" i="18" s="1"/>
  <c r="ICE1" i="18" s="1"/>
  <c r="ICF1" i="18" s="1"/>
  <c r="ICG1" i="18" s="1"/>
  <c r="ICH1" i="18" s="1"/>
  <c r="ICI1" i="18" s="1"/>
  <c r="ICJ1" i="18" s="1"/>
  <c r="ICK1" i="18" s="1"/>
  <c r="ICL1" i="18" s="1"/>
  <c r="ICM1" i="18" s="1"/>
  <c r="ICN1" i="18" s="1"/>
  <c r="ICO1" i="18" s="1"/>
  <c r="ICP1" i="18" s="1"/>
  <c r="ICQ1" i="18" s="1"/>
  <c r="ICR1" i="18" s="1"/>
  <c r="ICS1" i="18" s="1"/>
  <c r="ICT1" i="18" s="1"/>
  <c r="ICU1" i="18" s="1"/>
  <c r="ICV1" i="18" s="1"/>
  <c r="ICW1" i="18" s="1"/>
  <c r="ICX1" i="18" s="1"/>
  <c r="ICY1" i="18" s="1"/>
  <c r="ICZ1" i="18" s="1"/>
  <c r="IDA1" i="18" s="1"/>
  <c r="IDB1" i="18" s="1"/>
  <c r="IDC1" i="18" s="1"/>
  <c r="IDD1" i="18" s="1"/>
  <c r="IDE1" i="18" s="1"/>
  <c r="IDF1" i="18" s="1"/>
  <c r="IDG1" i="18" s="1"/>
  <c r="IDH1" i="18" s="1"/>
  <c r="IDI1" i="18" s="1"/>
  <c r="IDJ1" i="18" s="1"/>
  <c r="IDK1" i="18" s="1"/>
  <c r="IDL1" i="18" s="1"/>
  <c r="IDM1" i="18" s="1"/>
  <c r="IDN1" i="18" s="1"/>
  <c r="IDO1" i="18" s="1"/>
  <c r="IDP1" i="18" s="1"/>
  <c r="IDQ1" i="18" s="1"/>
  <c r="IDR1" i="18" s="1"/>
  <c r="IDS1" i="18" s="1"/>
  <c r="IDT1" i="18" s="1"/>
  <c r="IDU1" i="18" s="1"/>
  <c r="IDV1" i="18" s="1"/>
  <c r="IDW1" i="18" s="1"/>
  <c r="IDX1" i="18" s="1"/>
  <c r="IDY1" i="18" s="1"/>
  <c r="IDZ1" i="18" s="1"/>
  <c r="IEA1" i="18" s="1"/>
  <c r="IEB1" i="18" s="1"/>
  <c r="IEC1" i="18" s="1"/>
  <c r="IED1" i="18" s="1"/>
  <c r="IEE1" i="18" s="1"/>
  <c r="IEF1" i="18" s="1"/>
  <c r="IEG1" i="18" s="1"/>
  <c r="IEH1" i="18" s="1"/>
  <c r="IEI1" i="18" s="1"/>
  <c r="IEJ1" i="18" s="1"/>
  <c r="IEK1" i="18" s="1"/>
  <c r="IEL1" i="18" s="1"/>
  <c r="IEM1" i="18" s="1"/>
  <c r="IEN1" i="18" s="1"/>
  <c r="IEO1" i="18" s="1"/>
  <c r="IEP1" i="18" s="1"/>
  <c r="IEQ1" i="18" s="1"/>
  <c r="IER1" i="18" s="1"/>
  <c r="IES1" i="18" s="1"/>
  <c r="IET1" i="18" s="1"/>
  <c r="IEU1" i="18" s="1"/>
  <c r="IEV1" i="18" s="1"/>
  <c r="IEW1" i="18" s="1"/>
  <c r="IEX1" i="18" s="1"/>
  <c r="IEY1" i="18" s="1"/>
  <c r="IEZ1" i="18" s="1"/>
  <c r="IFA1" i="18" s="1"/>
  <c r="IFB1" i="18" s="1"/>
  <c r="IFC1" i="18" s="1"/>
  <c r="IFD1" i="18" s="1"/>
  <c r="IFE1" i="18" s="1"/>
  <c r="IFF1" i="18" s="1"/>
  <c r="IFG1" i="18" s="1"/>
  <c r="IFH1" i="18" s="1"/>
  <c r="IFI1" i="18" s="1"/>
  <c r="IFJ1" i="18" s="1"/>
  <c r="IFK1" i="18" s="1"/>
  <c r="IFL1" i="18" s="1"/>
  <c r="IFM1" i="18" s="1"/>
  <c r="IFN1" i="18" s="1"/>
  <c r="IFO1" i="18" s="1"/>
  <c r="IFP1" i="18" s="1"/>
  <c r="IFQ1" i="18" s="1"/>
  <c r="IFR1" i="18" s="1"/>
  <c r="IFS1" i="18" s="1"/>
  <c r="IFT1" i="18" s="1"/>
  <c r="IFU1" i="18" s="1"/>
  <c r="IFV1" i="18" s="1"/>
  <c r="IFW1" i="18" s="1"/>
  <c r="IFX1" i="18" s="1"/>
  <c r="IFY1" i="18" s="1"/>
  <c r="IFZ1" i="18" s="1"/>
  <c r="IGA1" i="18" s="1"/>
  <c r="IGB1" i="18" s="1"/>
  <c r="IGC1" i="18" s="1"/>
  <c r="IGD1" i="18" s="1"/>
  <c r="IGE1" i="18" s="1"/>
  <c r="IGF1" i="18" s="1"/>
  <c r="IGG1" i="18" s="1"/>
  <c r="IGH1" i="18" s="1"/>
  <c r="IGI1" i="18" s="1"/>
  <c r="IGJ1" i="18" s="1"/>
  <c r="IGK1" i="18" s="1"/>
  <c r="IGL1" i="18" s="1"/>
  <c r="IGM1" i="18" s="1"/>
  <c r="IGN1" i="18" s="1"/>
  <c r="IGO1" i="18" s="1"/>
  <c r="IGP1" i="18" s="1"/>
  <c r="IGQ1" i="18" s="1"/>
  <c r="IGR1" i="18" s="1"/>
  <c r="IGS1" i="18" s="1"/>
  <c r="IGT1" i="18" s="1"/>
  <c r="IGU1" i="18" s="1"/>
  <c r="IGV1" i="18" s="1"/>
  <c r="IGW1" i="18" s="1"/>
  <c r="IGX1" i="18" s="1"/>
  <c r="IGY1" i="18" s="1"/>
  <c r="IGZ1" i="18" s="1"/>
  <c r="IHA1" i="18" s="1"/>
  <c r="IHB1" i="18" s="1"/>
  <c r="IHC1" i="18" s="1"/>
  <c r="IHD1" i="18" s="1"/>
  <c r="IHE1" i="18" s="1"/>
  <c r="IHF1" i="18" s="1"/>
  <c r="IHG1" i="18" s="1"/>
  <c r="IHH1" i="18" s="1"/>
  <c r="IHI1" i="18" s="1"/>
  <c r="IHJ1" i="18" s="1"/>
  <c r="IHK1" i="18" s="1"/>
  <c r="IHL1" i="18" s="1"/>
  <c r="IHM1" i="18" s="1"/>
  <c r="IHN1" i="18" s="1"/>
  <c r="IHO1" i="18" s="1"/>
  <c r="IHP1" i="18" s="1"/>
  <c r="IHQ1" i="18" s="1"/>
  <c r="IHR1" i="18" s="1"/>
  <c r="IHS1" i="18" s="1"/>
  <c r="IHT1" i="18" s="1"/>
  <c r="IHU1" i="18" s="1"/>
  <c r="IHV1" i="18" s="1"/>
  <c r="IHW1" i="18" s="1"/>
  <c r="IHX1" i="18" s="1"/>
  <c r="IHY1" i="18" s="1"/>
  <c r="IHZ1" i="18" s="1"/>
  <c r="IIA1" i="18" s="1"/>
  <c r="IIB1" i="18" s="1"/>
  <c r="IIC1" i="18" s="1"/>
  <c r="IID1" i="18" s="1"/>
  <c r="IIE1" i="18" s="1"/>
  <c r="IIF1" i="18" s="1"/>
  <c r="IIG1" i="18" s="1"/>
  <c r="IIH1" i="18" s="1"/>
  <c r="III1" i="18" s="1"/>
  <c r="IIJ1" i="18" s="1"/>
  <c r="IIK1" i="18" s="1"/>
  <c r="IIL1" i="18" s="1"/>
  <c r="IIM1" i="18" s="1"/>
  <c r="IIN1" i="18" s="1"/>
  <c r="IIO1" i="18" s="1"/>
  <c r="IIP1" i="18" s="1"/>
  <c r="IIQ1" i="18" s="1"/>
  <c r="IIR1" i="18" s="1"/>
  <c r="IIS1" i="18" s="1"/>
  <c r="IIT1" i="18" s="1"/>
  <c r="IIU1" i="18" s="1"/>
  <c r="IIV1" i="18" s="1"/>
  <c r="IIW1" i="18" s="1"/>
  <c r="IIX1" i="18" s="1"/>
  <c r="IIY1" i="18" s="1"/>
  <c r="IIZ1" i="18" s="1"/>
  <c r="IJA1" i="18" s="1"/>
  <c r="IJB1" i="18" s="1"/>
  <c r="IJC1" i="18" s="1"/>
  <c r="IJD1" i="18" s="1"/>
  <c r="IJE1" i="18" s="1"/>
  <c r="IJF1" i="18" s="1"/>
  <c r="IJG1" i="18" s="1"/>
  <c r="IJH1" i="18" s="1"/>
  <c r="IJI1" i="18" s="1"/>
  <c r="IJJ1" i="18" s="1"/>
  <c r="IJK1" i="18" s="1"/>
  <c r="IJL1" i="18" s="1"/>
  <c r="IJM1" i="18" s="1"/>
  <c r="IJN1" i="18" s="1"/>
  <c r="IJO1" i="18" s="1"/>
  <c r="IJP1" i="18" s="1"/>
  <c r="IJQ1" i="18" s="1"/>
  <c r="IJR1" i="18" s="1"/>
  <c r="IJS1" i="18" s="1"/>
  <c r="IJT1" i="18" s="1"/>
  <c r="IJU1" i="18" s="1"/>
  <c r="IJV1" i="18" s="1"/>
  <c r="IJW1" i="18" s="1"/>
  <c r="IJX1" i="18" s="1"/>
  <c r="IJY1" i="18" s="1"/>
  <c r="IJZ1" i="18" s="1"/>
  <c r="IKA1" i="18" s="1"/>
  <c r="IKB1" i="18" s="1"/>
  <c r="IKC1" i="18" s="1"/>
  <c r="IKD1" i="18" s="1"/>
  <c r="IKE1" i="18" s="1"/>
  <c r="IKF1" i="18" s="1"/>
  <c r="IKG1" i="18" s="1"/>
  <c r="IKH1" i="18" s="1"/>
  <c r="IKI1" i="18" s="1"/>
  <c r="IKJ1" i="18" s="1"/>
  <c r="IKK1" i="18" s="1"/>
  <c r="IKL1" i="18" s="1"/>
  <c r="IKM1" i="18" s="1"/>
  <c r="IKN1" i="18" s="1"/>
  <c r="IKO1" i="18" s="1"/>
  <c r="IKP1" i="18" s="1"/>
  <c r="IKQ1" i="18" s="1"/>
  <c r="IKR1" i="18" s="1"/>
  <c r="IKS1" i="18" s="1"/>
  <c r="IKT1" i="18" s="1"/>
  <c r="IKU1" i="18" s="1"/>
  <c r="IKV1" i="18" s="1"/>
  <c r="IKW1" i="18" s="1"/>
  <c r="IKX1" i="18" s="1"/>
  <c r="IKY1" i="18" s="1"/>
  <c r="IKZ1" i="18" s="1"/>
  <c r="ILA1" i="18" s="1"/>
  <c r="ILB1" i="18" s="1"/>
  <c r="ILC1" i="18" s="1"/>
  <c r="ILD1" i="18" s="1"/>
  <c r="ILE1" i="18" s="1"/>
  <c r="ILF1" i="18" s="1"/>
  <c r="ILG1" i="18" s="1"/>
  <c r="ILH1" i="18" s="1"/>
  <c r="ILI1" i="18" s="1"/>
  <c r="ILJ1" i="18" s="1"/>
  <c r="ILK1" i="18" s="1"/>
  <c r="ILL1" i="18" s="1"/>
  <c r="ILM1" i="18" s="1"/>
  <c r="ILN1" i="18" s="1"/>
  <c r="ILO1" i="18" s="1"/>
  <c r="ILP1" i="18" s="1"/>
  <c r="ILQ1" i="18" s="1"/>
  <c r="ILR1" i="18" s="1"/>
  <c r="ILS1" i="18" s="1"/>
  <c r="ILT1" i="18" s="1"/>
  <c r="ILU1" i="18" s="1"/>
  <c r="ILV1" i="18" s="1"/>
  <c r="ILW1" i="18" s="1"/>
  <c r="ILX1" i="18" s="1"/>
  <c r="ILY1" i="18" s="1"/>
  <c r="ILZ1" i="18" s="1"/>
  <c r="IMA1" i="18" s="1"/>
  <c r="IMB1" i="18" s="1"/>
  <c r="IMC1" i="18" s="1"/>
  <c r="IMD1" i="18" s="1"/>
  <c r="IME1" i="18" s="1"/>
  <c r="IMF1" i="18" s="1"/>
  <c r="IMG1" i="18" s="1"/>
  <c r="IMH1" i="18" s="1"/>
  <c r="IMI1" i="18" s="1"/>
  <c r="IMJ1" i="18" s="1"/>
  <c r="IMK1" i="18" s="1"/>
  <c r="IML1" i="18" s="1"/>
  <c r="IMM1" i="18" s="1"/>
  <c r="IMN1" i="18" s="1"/>
  <c r="IMO1" i="18" s="1"/>
  <c r="IMP1" i="18" s="1"/>
  <c r="IMQ1" i="18" s="1"/>
  <c r="IMR1" i="18" s="1"/>
  <c r="IMS1" i="18" s="1"/>
  <c r="IMT1" i="18" s="1"/>
  <c r="IMU1" i="18" s="1"/>
  <c r="IMV1" i="18" s="1"/>
  <c r="IMW1" i="18" s="1"/>
  <c r="IMX1" i="18" s="1"/>
  <c r="IMY1" i="18" s="1"/>
  <c r="IMZ1" i="18" s="1"/>
  <c r="INA1" i="18" s="1"/>
  <c r="INB1" i="18" s="1"/>
  <c r="INC1" i="18" s="1"/>
  <c r="IND1" i="18" s="1"/>
  <c r="INE1" i="18" s="1"/>
  <c r="INF1" i="18" s="1"/>
  <c r="ING1" i="18" s="1"/>
  <c r="INH1" i="18" s="1"/>
  <c r="INI1" i="18" s="1"/>
  <c r="INJ1" i="18" s="1"/>
  <c r="INK1" i="18" s="1"/>
  <c r="INL1" i="18" s="1"/>
  <c r="INM1" i="18" s="1"/>
  <c r="INN1" i="18" s="1"/>
  <c r="INO1" i="18" s="1"/>
  <c r="INP1" i="18" s="1"/>
  <c r="INQ1" i="18" s="1"/>
  <c r="INR1" i="18" s="1"/>
  <c r="INS1" i="18" s="1"/>
  <c r="INT1" i="18" s="1"/>
  <c r="INU1" i="18" s="1"/>
  <c r="INV1" i="18" s="1"/>
  <c r="INW1" i="18" s="1"/>
  <c r="INX1" i="18" s="1"/>
  <c r="INY1" i="18" s="1"/>
  <c r="INZ1" i="18" s="1"/>
  <c r="IOA1" i="18" s="1"/>
  <c r="IOB1" i="18" s="1"/>
  <c r="IOC1" i="18" s="1"/>
  <c r="IOD1" i="18" s="1"/>
  <c r="IOE1" i="18" s="1"/>
  <c r="IOF1" i="18" s="1"/>
  <c r="IOG1" i="18" s="1"/>
  <c r="IOH1" i="18" s="1"/>
  <c r="IOI1" i="18" s="1"/>
  <c r="IOJ1" i="18" s="1"/>
  <c r="IOK1" i="18" s="1"/>
  <c r="IOL1" i="18" s="1"/>
  <c r="IOM1" i="18" s="1"/>
  <c r="ION1" i="18" s="1"/>
  <c r="IOO1" i="18" s="1"/>
  <c r="IOP1" i="18" s="1"/>
  <c r="IOQ1" i="18" s="1"/>
  <c r="IOR1" i="18" s="1"/>
  <c r="IOS1" i="18" s="1"/>
  <c r="IOT1" i="18" s="1"/>
  <c r="IOU1" i="18" s="1"/>
  <c r="IOV1" i="18" s="1"/>
  <c r="IOW1" i="18" s="1"/>
  <c r="IOX1" i="18" s="1"/>
  <c r="IOY1" i="18" s="1"/>
  <c r="IOZ1" i="18" s="1"/>
  <c r="IPA1" i="18" s="1"/>
  <c r="IPB1" i="18" s="1"/>
  <c r="IPC1" i="18" s="1"/>
  <c r="IPD1" i="18" s="1"/>
  <c r="IPE1" i="18" s="1"/>
  <c r="IPF1" i="18" s="1"/>
  <c r="IPG1" i="18" s="1"/>
  <c r="IPH1" i="18" s="1"/>
  <c r="IPI1" i="18" s="1"/>
  <c r="IPJ1" i="18" s="1"/>
  <c r="IPK1" i="18" s="1"/>
  <c r="IPL1" i="18" s="1"/>
  <c r="IPM1" i="18" s="1"/>
  <c r="IPN1" i="18" s="1"/>
  <c r="IPO1" i="18" s="1"/>
  <c r="IPP1" i="18" s="1"/>
  <c r="IPQ1" i="18" s="1"/>
  <c r="IPR1" i="18" s="1"/>
  <c r="IPS1" i="18" s="1"/>
  <c r="IPT1" i="18" s="1"/>
  <c r="IPU1" i="18" s="1"/>
  <c r="IPV1" i="18" s="1"/>
  <c r="IPW1" i="18" s="1"/>
  <c r="IPX1" i="18" s="1"/>
  <c r="IPY1" i="18" s="1"/>
  <c r="IPZ1" i="18" s="1"/>
  <c r="IQA1" i="18" s="1"/>
  <c r="IQB1" i="18" s="1"/>
  <c r="IQC1" i="18" s="1"/>
  <c r="IQD1" i="18" s="1"/>
  <c r="IQE1" i="18" s="1"/>
  <c r="IQF1" i="18" s="1"/>
  <c r="IQG1" i="18" s="1"/>
  <c r="IQH1" i="18" s="1"/>
  <c r="IQI1" i="18" s="1"/>
  <c r="IQJ1" i="18" s="1"/>
  <c r="IQK1" i="18" s="1"/>
  <c r="IQL1" i="18" s="1"/>
  <c r="IQM1" i="18" s="1"/>
  <c r="IQN1" i="18" s="1"/>
  <c r="IQO1" i="18" s="1"/>
  <c r="IQP1" i="18" s="1"/>
  <c r="IQQ1" i="18" s="1"/>
  <c r="IQR1" i="18" s="1"/>
  <c r="IQS1" i="18" s="1"/>
  <c r="IQT1" i="18" s="1"/>
  <c r="IQU1" i="18" s="1"/>
  <c r="IQV1" i="18" s="1"/>
  <c r="IQW1" i="18" s="1"/>
  <c r="IQX1" i="18" s="1"/>
  <c r="IQY1" i="18" s="1"/>
  <c r="IQZ1" i="18" s="1"/>
  <c r="IRA1" i="18" s="1"/>
  <c r="IRB1" i="18" s="1"/>
  <c r="IRC1" i="18" s="1"/>
  <c r="IRD1" i="18" s="1"/>
  <c r="IRE1" i="18" s="1"/>
  <c r="IRF1" i="18" s="1"/>
  <c r="IRG1" i="18" s="1"/>
  <c r="IRH1" i="18" s="1"/>
  <c r="IRI1" i="18" s="1"/>
  <c r="IRJ1" i="18" s="1"/>
  <c r="IRK1" i="18" s="1"/>
  <c r="IRL1" i="18" s="1"/>
  <c r="IRM1" i="18" s="1"/>
  <c r="IRN1" i="18" s="1"/>
  <c r="IRO1" i="18" s="1"/>
  <c r="IRP1" i="18" s="1"/>
  <c r="IRQ1" i="18" s="1"/>
  <c r="IRR1" i="18" s="1"/>
  <c r="IRS1" i="18" s="1"/>
  <c r="IRT1" i="18" s="1"/>
  <c r="IRU1" i="18" s="1"/>
  <c r="IRV1" i="18" s="1"/>
  <c r="IRW1" i="18" s="1"/>
  <c r="IRX1" i="18" s="1"/>
  <c r="IRY1" i="18" s="1"/>
  <c r="IRZ1" i="18" s="1"/>
  <c r="ISA1" i="18" s="1"/>
  <c r="ISB1" i="18" s="1"/>
  <c r="ISC1" i="18" s="1"/>
  <c r="ISD1" i="18" s="1"/>
  <c r="ISE1" i="18" s="1"/>
  <c r="ISF1" i="18" s="1"/>
  <c r="ISG1" i="18" s="1"/>
  <c r="ISH1" i="18" s="1"/>
  <c r="ISI1" i="18" s="1"/>
  <c r="ISJ1" i="18" s="1"/>
  <c r="ISK1" i="18" s="1"/>
  <c r="ISL1" i="18" s="1"/>
  <c r="ISM1" i="18" s="1"/>
  <c r="ISN1" i="18" s="1"/>
  <c r="ISO1" i="18" s="1"/>
  <c r="ISP1" i="18" s="1"/>
  <c r="ISQ1" i="18" s="1"/>
  <c r="ISR1" i="18" s="1"/>
  <c r="ISS1" i="18" s="1"/>
  <c r="IST1" i="18" s="1"/>
  <c r="ISU1" i="18" s="1"/>
  <c r="ISV1" i="18" s="1"/>
  <c r="ISW1" i="18" s="1"/>
  <c r="ISX1" i="18" s="1"/>
  <c r="ISY1" i="18" s="1"/>
  <c r="ISZ1" i="18" s="1"/>
  <c r="ITA1" i="18" s="1"/>
  <c r="ITB1" i="18" s="1"/>
  <c r="ITC1" i="18" s="1"/>
  <c r="ITD1" i="18" s="1"/>
  <c r="ITE1" i="18" s="1"/>
  <c r="ITF1" i="18" s="1"/>
  <c r="ITG1" i="18" s="1"/>
  <c r="ITH1" i="18" s="1"/>
  <c r="ITI1" i="18" s="1"/>
  <c r="ITJ1" i="18" s="1"/>
  <c r="ITK1" i="18" s="1"/>
  <c r="ITL1" i="18" s="1"/>
  <c r="ITM1" i="18" s="1"/>
  <c r="ITN1" i="18" s="1"/>
  <c r="ITO1" i="18" s="1"/>
  <c r="ITP1" i="18" s="1"/>
  <c r="ITQ1" i="18" s="1"/>
  <c r="ITR1" i="18" s="1"/>
  <c r="ITS1" i="18" s="1"/>
  <c r="ITT1" i="18" s="1"/>
  <c r="ITU1" i="18" s="1"/>
  <c r="ITV1" i="18" s="1"/>
  <c r="ITW1" i="18" s="1"/>
  <c r="ITX1" i="18" s="1"/>
  <c r="ITY1" i="18" s="1"/>
  <c r="ITZ1" i="18" s="1"/>
  <c r="IUA1" i="18" s="1"/>
  <c r="IUB1" i="18" s="1"/>
  <c r="IUC1" i="18" s="1"/>
  <c r="IUD1" i="18" s="1"/>
  <c r="IUE1" i="18" s="1"/>
  <c r="IUF1" i="18" s="1"/>
  <c r="IUG1" i="18" s="1"/>
  <c r="IUH1" i="18" s="1"/>
  <c r="IUI1" i="18" s="1"/>
  <c r="IUJ1" i="18" s="1"/>
  <c r="IUK1" i="18" s="1"/>
  <c r="IUL1" i="18" s="1"/>
  <c r="IUM1" i="18" s="1"/>
  <c r="IUN1" i="18" s="1"/>
  <c r="IUO1" i="18" s="1"/>
  <c r="IUP1" i="18" s="1"/>
  <c r="IUQ1" i="18" s="1"/>
  <c r="IUR1" i="18" s="1"/>
  <c r="IUS1" i="18" s="1"/>
  <c r="IUT1" i="18" s="1"/>
  <c r="IUU1" i="18" s="1"/>
  <c r="IUV1" i="18" s="1"/>
  <c r="IUW1" i="18" s="1"/>
  <c r="IUX1" i="18" s="1"/>
  <c r="IUY1" i="18" s="1"/>
  <c r="IUZ1" i="18" s="1"/>
  <c r="IVA1" i="18" s="1"/>
  <c r="IVB1" i="18" s="1"/>
  <c r="IVC1" i="18" s="1"/>
  <c r="IVD1" i="18" s="1"/>
  <c r="IVE1" i="18" s="1"/>
  <c r="IVF1" i="18" s="1"/>
  <c r="IVG1" i="18" s="1"/>
  <c r="IVH1" i="18" s="1"/>
  <c r="IVI1" i="18" s="1"/>
  <c r="IVJ1" i="18" s="1"/>
  <c r="IVK1" i="18" s="1"/>
  <c r="IVL1" i="18" s="1"/>
  <c r="IVM1" i="18" s="1"/>
  <c r="IVN1" i="18" s="1"/>
  <c r="IVO1" i="18" s="1"/>
  <c r="IVP1" i="18" s="1"/>
  <c r="IVQ1" i="18" s="1"/>
  <c r="IVR1" i="18" s="1"/>
  <c r="IVS1" i="18" s="1"/>
  <c r="IVT1" i="18" s="1"/>
  <c r="IVU1" i="18" s="1"/>
  <c r="IVV1" i="18" s="1"/>
  <c r="IVW1" i="18" s="1"/>
  <c r="IVX1" i="18" s="1"/>
  <c r="IVY1" i="18" s="1"/>
  <c r="IVZ1" i="18" s="1"/>
  <c r="IWA1" i="18" s="1"/>
  <c r="IWB1" i="18" s="1"/>
  <c r="IWC1" i="18" s="1"/>
  <c r="IWD1" i="18" s="1"/>
  <c r="IWE1" i="18" s="1"/>
  <c r="IWF1" i="18" s="1"/>
  <c r="IWG1" i="18" s="1"/>
  <c r="IWH1" i="18" s="1"/>
  <c r="IWI1" i="18" s="1"/>
  <c r="IWJ1" i="18" s="1"/>
  <c r="IWK1" i="18" s="1"/>
  <c r="IWL1" i="18" s="1"/>
  <c r="IWM1" i="18" s="1"/>
  <c r="IWN1" i="18" s="1"/>
  <c r="IWO1" i="18" s="1"/>
  <c r="IWP1" i="18" s="1"/>
  <c r="IWQ1" i="18" s="1"/>
  <c r="IWR1" i="18" s="1"/>
  <c r="IWS1" i="18" s="1"/>
  <c r="IWT1" i="18" s="1"/>
  <c r="IWU1" i="18" s="1"/>
  <c r="IWV1" i="18" s="1"/>
  <c r="IWW1" i="18" s="1"/>
  <c r="IWX1" i="18" s="1"/>
  <c r="IWY1" i="18" s="1"/>
  <c r="IWZ1" i="18" s="1"/>
  <c r="IXA1" i="18" s="1"/>
  <c r="IXB1" i="18" s="1"/>
  <c r="IXC1" i="18" s="1"/>
  <c r="IXD1" i="18" s="1"/>
  <c r="IXE1" i="18" s="1"/>
  <c r="IXF1" i="18" s="1"/>
  <c r="IXG1" i="18" s="1"/>
  <c r="IXH1" i="18" s="1"/>
  <c r="IXI1" i="18" s="1"/>
  <c r="IXJ1" i="18" s="1"/>
  <c r="IXK1" i="18" s="1"/>
  <c r="IXL1" i="18" s="1"/>
  <c r="IXM1" i="18" s="1"/>
  <c r="IXN1" i="18" s="1"/>
  <c r="IXO1" i="18" s="1"/>
  <c r="IXP1" i="18" s="1"/>
  <c r="IXQ1" i="18" s="1"/>
  <c r="IXR1" i="18" s="1"/>
  <c r="IXS1" i="18" s="1"/>
  <c r="IXT1" i="18" s="1"/>
  <c r="IXU1" i="18" s="1"/>
  <c r="IXV1" i="18" s="1"/>
  <c r="IXW1" i="18" s="1"/>
  <c r="IXX1" i="18" s="1"/>
  <c r="IXY1" i="18" s="1"/>
  <c r="IXZ1" i="18" s="1"/>
  <c r="IYA1" i="18" s="1"/>
  <c r="IYB1" i="18" s="1"/>
  <c r="IYC1" i="18" s="1"/>
  <c r="IYD1" i="18" s="1"/>
  <c r="IYE1" i="18" s="1"/>
  <c r="IYF1" i="18" s="1"/>
  <c r="IYG1" i="18" s="1"/>
  <c r="IYH1" i="18" s="1"/>
  <c r="IYI1" i="18" s="1"/>
  <c r="IYJ1" i="18" s="1"/>
  <c r="IYK1" i="18" s="1"/>
  <c r="IYL1" i="18" s="1"/>
  <c r="IYM1" i="18" s="1"/>
  <c r="IYN1" i="18" s="1"/>
  <c r="IYO1" i="18" s="1"/>
  <c r="IYP1" i="18" s="1"/>
  <c r="IYQ1" i="18" s="1"/>
  <c r="IYR1" i="18" s="1"/>
  <c r="IYS1" i="18" s="1"/>
  <c r="IYT1" i="18" s="1"/>
  <c r="IYU1" i="18" s="1"/>
  <c r="IYV1" i="18" s="1"/>
  <c r="IYW1" i="18" s="1"/>
  <c r="IYX1" i="18" s="1"/>
  <c r="IYY1" i="18" s="1"/>
  <c r="IYZ1" i="18" s="1"/>
  <c r="IZA1" i="18" s="1"/>
  <c r="IZB1" i="18" s="1"/>
  <c r="IZC1" i="18" s="1"/>
  <c r="IZD1" i="18" s="1"/>
  <c r="IZE1" i="18" s="1"/>
  <c r="IZF1" i="18" s="1"/>
  <c r="IZG1" i="18" s="1"/>
  <c r="IZH1" i="18" s="1"/>
  <c r="IZI1" i="18" s="1"/>
  <c r="IZJ1" i="18" s="1"/>
  <c r="IZK1" i="18" s="1"/>
  <c r="IZL1" i="18" s="1"/>
  <c r="IZM1" i="18" s="1"/>
  <c r="IZN1" i="18" s="1"/>
  <c r="IZO1" i="18" s="1"/>
  <c r="IZP1" i="18" s="1"/>
  <c r="IZQ1" i="18" s="1"/>
  <c r="IZR1" i="18" s="1"/>
  <c r="IZS1" i="18" s="1"/>
  <c r="IZT1" i="18" s="1"/>
  <c r="IZU1" i="18" s="1"/>
  <c r="IZV1" i="18" s="1"/>
  <c r="IZW1" i="18" s="1"/>
  <c r="IZX1" i="18" s="1"/>
  <c r="IZY1" i="18" s="1"/>
  <c r="IZZ1" i="18" s="1"/>
  <c r="JAA1" i="18" s="1"/>
  <c r="JAB1" i="18" s="1"/>
  <c r="JAC1" i="18" s="1"/>
  <c r="JAD1" i="18" s="1"/>
  <c r="JAE1" i="18" s="1"/>
  <c r="JAF1" i="18" s="1"/>
  <c r="JAG1" i="18" s="1"/>
  <c r="JAH1" i="18" s="1"/>
  <c r="JAI1" i="18" s="1"/>
  <c r="JAJ1" i="18" s="1"/>
  <c r="JAK1" i="18" s="1"/>
  <c r="JAL1" i="18" s="1"/>
  <c r="JAM1" i="18" s="1"/>
  <c r="JAN1" i="18" s="1"/>
  <c r="JAO1" i="18" s="1"/>
  <c r="JAP1" i="18" s="1"/>
  <c r="JAQ1" i="18" s="1"/>
  <c r="JAR1" i="18" s="1"/>
  <c r="JAS1" i="18" s="1"/>
  <c r="JAT1" i="18" s="1"/>
  <c r="JAU1" i="18" s="1"/>
  <c r="JAV1" i="18" s="1"/>
  <c r="JAW1" i="18" s="1"/>
  <c r="JAX1" i="18" s="1"/>
  <c r="JAY1" i="18" s="1"/>
  <c r="JAZ1" i="18" s="1"/>
  <c r="JBA1" i="18" s="1"/>
  <c r="JBB1" i="18" s="1"/>
  <c r="JBC1" i="18" s="1"/>
  <c r="JBD1" i="18" s="1"/>
  <c r="JBE1" i="18" s="1"/>
  <c r="JBF1" i="18" s="1"/>
  <c r="JBG1" i="18" s="1"/>
  <c r="JBH1" i="18" s="1"/>
  <c r="JBI1" i="18" s="1"/>
  <c r="JBJ1" i="18" s="1"/>
  <c r="JBK1" i="18" s="1"/>
  <c r="JBL1" i="18" s="1"/>
  <c r="JBM1" i="18" s="1"/>
  <c r="JBN1" i="18" s="1"/>
  <c r="JBO1" i="18" s="1"/>
  <c r="JBP1" i="18" s="1"/>
  <c r="JBQ1" i="18" s="1"/>
  <c r="JBR1" i="18" s="1"/>
  <c r="JBS1" i="18" s="1"/>
  <c r="JBT1" i="18" s="1"/>
  <c r="JBU1" i="18" s="1"/>
  <c r="JBV1" i="18" s="1"/>
  <c r="JBW1" i="18" s="1"/>
  <c r="JBX1" i="18" s="1"/>
  <c r="JBY1" i="18" s="1"/>
  <c r="JBZ1" i="18" s="1"/>
  <c r="JCA1" i="18" s="1"/>
  <c r="JCB1" i="18" s="1"/>
  <c r="JCC1" i="18" s="1"/>
  <c r="JCD1" i="18" s="1"/>
  <c r="JCE1" i="18" s="1"/>
  <c r="JCF1" i="18" s="1"/>
  <c r="JCG1" i="18" s="1"/>
  <c r="JCH1" i="18" s="1"/>
  <c r="JCI1" i="18" s="1"/>
  <c r="JCJ1" i="18" s="1"/>
  <c r="JCK1" i="18" s="1"/>
  <c r="JCL1" i="18" s="1"/>
  <c r="JCM1" i="18" s="1"/>
  <c r="JCN1" i="18" s="1"/>
  <c r="JCO1" i="18" s="1"/>
  <c r="JCP1" i="18" s="1"/>
  <c r="JCQ1" i="18" s="1"/>
  <c r="JCR1" i="18" s="1"/>
  <c r="JCS1" i="18" s="1"/>
  <c r="JCT1" i="18" s="1"/>
  <c r="JCU1" i="18" s="1"/>
  <c r="JCV1" i="18" s="1"/>
  <c r="JCW1" i="18" s="1"/>
  <c r="JCX1" i="18" s="1"/>
  <c r="JCY1" i="18" s="1"/>
  <c r="JCZ1" i="18" s="1"/>
  <c r="JDA1" i="18" s="1"/>
  <c r="JDB1" i="18" s="1"/>
  <c r="JDC1" i="18" s="1"/>
  <c r="JDD1" i="18" s="1"/>
  <c r="JDE1" i="18" s="1"/>
  <c r="JDF1" i="18" s="1"/>
  <c r="JDG1" i="18" s="1"/>
  <c r="JDH1" i="18" s="1"/>
  <c r="JDI1" i="18" s="1"/>
  <c r="JDJ1" i="18" s="1"/>
  <c r="JDK1" i="18" s="1"/>
  <c r="JDL1" i="18" s="1"/>
  <c r="JDM1" i="18" s="1"/>
  <c r="JDN1" i="18" s="1"/>
  <c r="JDO1" i="18" s="1"/>
  <c r="JDP1" i="18" s="1"/>
  <c r="JDQ1" i="18" s="1"/>
  <c r="JDR1" i="18" s="1"/>
  <c r="JDS1" i="18" s="1"/>
  <c r="JDT1" i="18" s="1"/>
  <c r="JDU1" i="18" s="1"/>
  <c r="JDV1" i="18" s="1"/>
  <c r="JDW1" i="18" s="1"/>
  <c r="JDX1" i="18" s="1"/>
  <c r="JDY1" i="18" s="1"/>
  <c r="JDZ1" i="18" s="1"/>
  <c r="JEA1" i="18" s="1"/>
  <c r="JEB1" i="18" s="1"/>
  <c r="JEC1" i="18" s="1"/>
  <c r="JED1" i="18" s="1"/>
  <c r="JEE1" i="18" s="1"/>
  <c r="JEF1" i="18" s="1"/>
  <c r="JEG1" i="18" s="1"/>
  <c r="JEH1" i="18" s="1"/>
  <c r="JEI1" i="18" s="1"/>
  <c r="JEJ1" i="18" s="1"/>
  <c r="JEK1" i="18" s="1"/>
  <c r="JEL1" i="18" s="1"/>
  <c r="JEM1" i="18" s="1"/>
  <c r="JEN1" i="18" s="1"/>
  <c r="JEO1" i="18" s="1"/>
  <c r="JEP1" i="18" s="1"/>
  <c r="JEQ1" i="18" s="1"/>
  <c r="JER1" i="18" s="1"/>
  <c r="JES1" i="18" s="1"/>
  <c r="JET1" i="18" s="1"/>
  <c r="JEU1" i="18" s="1"/>
  <c r="JEV1" i="18" s="1"/>
  <c r="JEW1" i="18" s="1"/>
  <c r="JEX1" i="18" s="1"/>
  <c r="JEY1" i="18" s="1"/>
  <c r="JEZ1" i="18" s="1"/>
  <c r="JFA1" i="18" s="1"/>
  <c r="JFB1" i="18" s="1"/>
  <c r="JFC1" i="18" s="1"/>
  <c r="JFD1" i="18" s="1"/>
  <c r="JFE1" i="18" s="1"/>
  <c r="JFF1" i="18" s="1"/>
  <c r="JFG1" i="18" s="1"/>
  <c r="JFH1" i="18" s="1"/>
  <c r="JFI1" i="18" s="1"/>
  <c r="JFJ1" i="18" s="1"/>
  <c r="JFK1" i="18" s="1"/>
  <c r="JFL1" i="18" s="1"/>
  <c r="JFM1" i="18" s="1"/>
  <c r="JFN1" i="18" s="1"/>
  <c r="JFO1" i="18" s="1"/>
  <c r="JFP1" i="18" s="1"/>
  <c r="JFQ1" i="18" s="1"/>
  <c r="JFR1" i="18" s="1"/>
  <c r="JFS1" i="18" s="1"/>
  <c r="JFT1" i="18" s="1"/>
  <c r="JFU1" i="18" s="1"/>
  <c r="JFV1" i="18" s="1"/>
  <c r="JFW1" i="18" s="1"/>
  <c r="JFX1" i="18" s="1"/>
  <c r="JFY1" i="18" s="1"/>
  <c r="JFZ1" i="18" s="1"/>
  <c r="JGA1" i="18" s="1"/>
  <c r="JGB1" i="18" s="1"/>
  <c r="JGC1" i="18" s="1"/>
  <c r="JGD1" i="18" s="1"/>
  <c r="JGE1" i="18" s="1"/>
  <c r="JGF1" i="18" s="1"/>
  <c r="JGG1" i="18" s="1"/>
  <c r="JGH1" i="18" s="1"/>
  <c r="JGI1" i="18" s="1"/>
  <c r="JGJ1" i="18" s="1"/>
  <c r="JGK1" i="18" s="1"/>
  <c r="JGL1" i="18" s="1"/>
  <c r="JGM1" i="18" s="1"/>
  <c r="JGN1" i="18" s="1"/>
  <c r="JGO1" i="18" s="1"/>
  <c r="JGP1" i="18" s="1"/>
  <c r="JGQ1" i="18" s="1"/>
  <c r="JGR1" i="18" s="1"/>
  <c r="JGS1" i="18" s="1"/>
  <c r="JGT1" i="18" s="1"/>
  <c r="JGU1" i="18" s="1"/>
  <c r="JGV1" i="18" s="1"/>
  <c r="JGW1" i="18" s="1"/>
  <c r="JGX1" i="18" s="1"/>
  <c r="JGY1" i="18" s="1"/>
  <c r="JGZ1" i="18" s="1"/>
  <c r="JHA1" i="18" s="1"/>
  <c r="JHB1" i="18" s="1"/>
  <c r="JHC1" i="18" s="1"/>
  <c r="JHD1" i="18" s="1"/>
  <c r="JHE1" i="18" s="1"/>
  <c r="JHF1" i="18" s="1"/>
  <c r="JHG1" i="18" s="1"/>
  <c r="JHH1" i="18" s="1"/>
  <c r="JHI1" i="18" s="1"/>
  <c r="JHJ1" i="18" s="1"/>
  <c r="JHK1" i="18" s="1"/>
  <c r="JHL1" i="18" s="1"/>
  <c r="JHM1" i="18" s="1"/>
  <c r="JHN1" i="18" s="1"/>
  <c r="JHO1" i="18" s="1"/>
  <c r="JHP1" i="18" s="1"/>
  <c r="JHQ1" i="18" s="1"/>
  <c r="JHR1" i="18" s="1"/>
  <c r="JHS1" i="18" s="1"/>
  <c r="JHT1" i="18" s="1"/>
  <c r="JHU1" i="18" s="1"/>
  <c r="JHV1" i="18" s="1"/>
  <c r="JHW1" i="18" s="1"/>
  <c r="JHX1" i="18" s="1"/>
  <c r="JHY1" i="18" s="1"/>
  <c r="JHZ1" i="18" s="1"/>
  <c r="JIA1" i="18" s="1"/>
  <c r="JIB1" i="18" s="1"/>
  <c r="JIC1" i="18" s="1"/>
  <c r="JID1" i="18" s="1"/>
  <c r="JIE1" i="18" s="1"/>
  <c r="JIF1" i="18" s="1"/>
  <c r="JIG1" i="18" s="1"/>
  <c r="JIH1" i="18" s="1"/>
  <c r="JII1" i="18" s="1"/>
  <c r="JIJ1" i="18" s="1"/>
  <c r="JIK1" i="18" s="1"/>
  <c r="JIL1" i="18" s="1"/>
  <c r="JIM1" i="18" s="1"/>
  <c r="JIN1" i="18" s="1"/>
  <c r="JIO1" i="18" s="1"/>
  <c r="JIP1" i="18" s="1"/>
  <c r="JIQ1" i="18" s="1"/>
  <c r="JIR1" i="18" s="1"/>
  <c r="JIS1" i="18" s="1"/>
  <c r="JIT1" i="18" s="1"/>
  <c r="JIU1" i="18" s="1"/>
  <c r="JIV1" i="18" s="1"/>
  <c r="JIW1" i="18" s="1"/>
  <c r="JIX1" i="18" s="1"/>
  <c r="JIY1" i="18" s="1"/>
  <c r="JIZ1" i="18" s="1"/>
  <c r="JJA1" i="18" s="1"/>
  <c r="JJB1" i="18" s="1"/>
  <c r="JJC1" i="18" s="1"/>
  <c r="JJD1" i="18" s="1"/>
  <c r="JJE1" i="18" s="1"/>
  <c r="JJF1" i="18" s="1"/>
  <c r="JJG1" i="18" s="1"/>
  <c r="JJH1" i="18" s="1"/>
  <c r="JJI1" i="18" s="1"/>
  <c r="JJJ1" i="18" s="1"/>
  <c r="JJK1" i="18" s="1"/>
  <c r="JJL1" i="18" s="1"/>
  <c r="JJM1" i="18" s="1"/>
  <c r="JJN1" i="18" s="1"/>
  <c r="JJO1" i="18" s="1"/>
  <c r="JJP1" i="18" s="1"/>
  <c r="JJQ1" i="18" s="1"/>
  <c r="JJR1" i="18" s="1"/>
  <c r="JJS1" i="18" s="1"/>
  <c r="JJT1" i="18" s="1"/>
  <c r="JJU1" i="18" s="1"/>
  <c r="JJV1" i="18" s="1"/>
  <c r="JJW1" i="18" s="1"/>
  <c r="JJX1" i="18" s="1"/>
  <c r="JJY1" i="18" s="1"/>
  <c r="JJZ1" i="18" s="1"/>
  <c r="JKA1" i="18" s="1"/>
  <c r="JKB1" i="18" s="1"/>
  <c r="JKC1" i="18" s="1"/>
  <c r="JKD1" i="18" s="1"/>
  <c r="JKE1" i="18" s="1"/>
  <c r="JKF1" i="18" s="1"/>
  <c r="JKG1" i="18" s="1"/>
  <c r="JKH1" i="18" s="1"/>
  <c r="JKI1" i="18" s="1"/>
  <c r="JKJ1" i="18" s="1"/>
  <c r="JKK1" i="18" s="1"/>
  <c r="JKL1" i="18" s="1"/>
  <c r="JKM1" i="18" s="1"/>
  <c r="JKN1" i="18" s="1"/>
  <c r="JKO1" i="18" s="1"/>
  <c r="JKP1" i="18" s="1"/>
  <c r="JKQ1" i="18" s="1"/>
  <c r="JKR1" i="18" s="1"/>
  <c r="JKS1" i="18" s="1"/>
  <c r="JKT1" i="18" s="1"/>
  <c r="JKU1" i="18" s="1"/>
  <c r="JKV1" i="18" s="1"/>
  <c r="JKW1" i="18" s="1"/>
  <c r="JKX1" i="18" s="1"/>
  <c r="JKY1" i="18" s="1"/>
  <c r="JKZ1" i="18" s="1"/>
  <c r="JLA1" i="18" s="1"/>
  <c r="JLB1" i="18" s="1"/>
  <c r="JLC1" i="18" s="1"/>
  <c r="JLD1" i="18" s="1"/>
  <c r="JLE1" i="18" s="1"/>
  <c r="JLF1" i="18" s="1"/>
  <c r="JLG1" i="18" s="1"/>
  <c r="JLH1" i="18" s="1"/>
  <c r="JLI1" i="18" s="1"/>
  <c r="JLJ1" i="18" s="1"/>
  <c r="JLK1" i="18" s="1"/>
  <c r="JLL1" i="18" s="1"/>
  <c r="JLM1" i="18" s="1"/>
  <c r="JLN1" i="18" s="1"/>
  <c r="JLO1" i="18" s="1"/>
  <c r="JLP1" i="18" s="1"/>
  <c r="JLQ1" i="18" s="1"/>
  <c r="JLR1" i="18" s="1"/>
  <c r="JLS1" i="18" s="1"/>
  <c r="JLT1" i="18" s="1"/>
  <c r="JLU1" i="18" s="1"/>
  <c r="JLV1" i="18" s="1"/>
  <c r="JLW1" i="18" s="1"/>
  <c r="JLX1" i="18" s="1"/>
  <c r="JLY1" i="18" s="1"/>
  <c r="JLZ1" i="18" s="1"/>
  <c r="JMA1" i="18" s="1"/>
  <c r="JMB1" i="18" s="1"/>
  <c r="JMC1" i="18" s="1"/>
  <c r="JMD1" i="18" s="1"/>
  <c r="JME1" i="18" s="1"/>
  <c r="JMF1" i="18" s="1"/>
  <c r="JMG1" i="18" s="1"/>
  <c r="JMH1" i="18" s="1"/>
  <c r="JMI1" i="18" s="1"/>
  <c r="JMJ1" i="18" s="1"/>
  <c r="JMK1" i="18" s="1"/>
  <c r="JML1" i="18" s="1"/>
  <c r="JMM1" i="18" s="1"/>
  <c r="JMN1" i="18" s="1"/>
  <c r="JMO1" i="18" s="1"/>
  <c r="JMP1" i="18" s="1"/>
  <c r="JMQ1" i="18" s="1"/>
  <c r="JMR1" i="18" s="1"/>
  <c r="JMS1" i="18" s="1"/>
  <c r="JMT1" i="18" s="1"/>
  <c r="JMU1" i="18" s="1"/>
  <c r="JMV1" i="18" s="1"/>
  <c r="JMW1" i="18" s="1"/>
  <c r="JMX1" i="18" s="1"/>
  <c r="JMY1" i="18" s="1"/>
  <c r="JMZ1" i="18" s="1"/>
  <c r="JNA1" i="18" s="1"/>
  <c r="JNB1" i="18" s="1"/>
  <c r="JNC1" i="18" s="1"/>
  <c r="JND1" i="18" s="1"/>
  <c r="JNE1" i="18" s="1"/>
  <c r="JNF1" i="18" s="1"/>
  <c r="JNG1" i="18" s="1"/>
  <c r="JNH1" i="18" s="1"/>
  <c r="JNI1" i="18" s="1"/>
  <c r="JNJ1" i="18" s="1"/>
  <c r="JNK1" i="18" s="1"/>
  <c r="JNL1" i="18" s="1"/>
  <c r="JNM1" i="18" s="1"/>
  <c r="JNN1" i="18" s="1"/>
  <c r="JNO1" i="18" s="1"/>
  <c r="JNP1" i="18" s="1"/>
  <c r="JNQ1" i="18" s="1"/>
  <c r="JNR1" i="18" s="1"/>
  <c r="JNS1" i="18" s="1"/>
  <c r="JNT1" i="18" s="1"/>
  <c r="JNU1" i="18" s="1"/>
  <c r="JNV1" i="18" s="1"/>
  <c r="JNW1" i="18" s="1"/>
  <c r="JNX1" i="18" s="1"/>
  <c r="JNY1" i="18" s="1"/>
  <c r="JNZ1" i="18" s="1"/>
  <c r="JOA1" i="18" s="1"/>
  <c r="JOB1" i="18" s="1"/>
  <c r="JOC1" i="18" s="1"/>
  <c r="JOD1" i="18" s="1"/>
  <c r="JOE1" i="18" s="1"/>
  <c r="JOF1" i="18" s="1"/>
  <c r="JOG1" i="18" s="1"/>
  <c r="JOH1" i="18" s="1"/>
  <c r="JOI1" i="18" s="1"/>
  <c r="JOJ1" i="18" s="1"/>
  <c r="JOK1" i="18" s="1"/>
  <c r="JOL1" i="18" s="1"/>
  <c r="JOM1" i="18" s="1"/>
  <c r="JON1" i="18" s="1"/>
  <c r="JOO1" i="18" s="1"/>
  <c r="JOP1" i="18" s="1"/>
  <c r="JOQ1" i="18" s="1"/>
  <c r="JOR1" i="18" s="1"/>
  <c r="JOS1" i="18" s="1"/>
  <c r="JOT1" i="18" s="1"/>
  <c r="JOU1" i="18" s="1"/>
  <c r="JOV1" i="18" s="1"/>
  <c r="JOW1" i="18" s="1"/>
  <c r="JOX1" i="18" s="1"/>
  <c r="JOY1" i="18" s="1"/>
  <c r="JOZ1" i="18" s="1"/>
  <c r="JPA1" i="18" s="1"/>
  <c r="JPB1" i="18" s="1"/>
  <c r="JPC1" i="18" s="1"/>
  <c r="JPD1" i="18" s="1"/>
  <c r="JPE1" i="18" s="1"/>
  <c r="JPF1" i="18" s="1"/>
  <c r="JPG1" i="18" s="1"/>
  <c r="JPH1" i="18" s="1"/>
  <c r="JPI1" i="18" s="1"/>
  <c r="JPJ1" i="18" s="1"/>
  <c r="JPK1" i="18" s="1"/>
  <c r="JPL1" i="18" s="1"/>
  <c r="JPM1" i="18" s="1"/>
  <c r="JPN1" i="18" s="1"/>
  <c r="JPO1" i="18" s="1"/>
  <c r="JPP1" i="18" s="1"/>
  <c r="JPQ1" i="18" s="1"/>
  <c r="JPR1" i="18" s="1"/>
  <c r="JPS1" i="18" s="1"/>
  <c r="JPT1" i="18" s="1"/>
  <c r="JPU1" i="18" s="1"/>
  <c r="JPV1" i="18" s="1"/>
  <c r="JPW1" i="18" s="1"/>
  <c r="JPX1" i="18" s="1"/>
  <c r="JPY1" i="18" s="1"/>
  <c r="JPZ1" i="18" s="1"/>
  <c r="JQA1" i="18" s="1"/>
  <c r="JQB1" i="18" s="1"/>
  <c r="JQC1" i="18" s="1"/>
  <c r="JQD1" i="18" s="1"/>
  <c r="JQE1" i="18" s="1"/>
  <c r="JQF1" i="18" s="1"/>
  <c r="JQG1" i="18" s="1"/>
  <c r="JQH1" i="18" s="1"/>
  <c r="JQI1" i="18" s="1"/>
  <c r="JQJ1" i="18" s="1"/>
  <c r="JQK1" i="18" s="1"/>
  <c r="JQL1" i="18" s="1"/>
  <c r="JQM1" i="18" s="1"/>
  <c r="JQN1" i="18" s="1"/>
  <c r="JQO1" i="18" s="1"/>
  <c r="JQP1" i="18" s="1"/>
  <c r="JQQ1" i="18" s="1"/>
  <c r="JQR1" i="18" s="1"/>
  <c r="JQS1" i="18" s="1"/>
  <c r="JQT1" i="18" s="1"/>
  <c r="JQU1" i="18" s="1"/>
  <c r="JQV1" i="18" s="1"/>
  <c r="JQW1" i="18" s="1"/>
  <c r="JQX1" i="18" s="1"/>
  <c r="JQY1" i="18" s="1"/>
  <c r="JQZ1" i="18" s="1"/>
  <c r="JRA1" i="18" s="1"/>
  <c r="JRB1" i="18" s="1"/>
  <c r="JRC1" i="18" s="1"/>
  <c r="JRD1" i="18" s="1"/>
  <c r="JRE1" i="18" s="1"/>
  <c r="JRF1" i="18" s="1"/>
  <c r="JRG1" i="18" s="1"/>
  <c r="JRH1" i="18" s="1"/>
  <c r="JRI1" i="18" s="1"/>
  <c r="JRJ1" i="18" s="1"/>
  <c r="JRK1" i="18" s="1"/>
  <c r="JRL1" i="18" s="1"/>
  <c r="JRM1" i="18" s="1"/>
  <c r="JRN1" i="18" s="1"/>
  <c r="JRO1" i="18" s="1"/>
  <c r="JRP1" i="18" s="1"/>
  <c r="JRQ1" i="18" s="1"/>
  <c r="JRR1" i="18" s="1"/>
  <c r="JRS1" i="18" s="1"/>
  <c r="JRT1" i="18" s="1"/>
  <c r="JRU1" i="18" s="1"/>
  <c r="JRV1" i="18" s="1"/>
  <c r="JRW1" i="18" s="1"/>
  <c r="JRX1" i="18" s="1"/>
  <c r="JRY1" i="18" s="1"/>
  <c r="JRZ1" i="18" s="1"/>
  <c r="JSA1" i="18" s="1"/>
  <c r="JSB1" i="18" s="1"/>
  <c r="JSC1" i="18" s="1"/>
  <c r="JSD1" i="18" s="1"/>
  <c r="JSE1" i="18" s="1"/>
  <c r="JSF1" i="18" s="1"/>
  <c r="JSG1" i="18" s="1"/>
  <c r="JSH1" i="18" s="1"/>
  <c r="JSI1" i="18" s="1"/>
  <c r="JSJ1" i="18" s="1"/>
  <c r="JSK1" i="18" s="1"/>
  <c r="JSL1" i="18" s="1"/>
  <c r="JSM1" i="18" s="1"/>
  <c r="JSN1" i="18" s="1"/>
  <c r="JSO1" i="18" s="1"/>
  <c r="JSP1" i="18" s="1"/>
  <c r="JSQ1" i="18" s="1"/>
  <c r="JSR1" i="18" s="1"/>
  <c r="JSS1" i="18" s="1"/>
  <c r="JST1" i="18" s="1"/>
  <c r="JSU1" i="18" s="1"/>
  <c r="JSV1" i="18" s="1"/>
  <c r="JSW1" i="18" s="1"/>
  <c r="JSX1" i="18" s="1"/>
  <c r="JSY1" i="18" s="1"/>
  <c r="JSZ1" i="18" s="1"/>
  <c r="JTA1" i="18" s="1"/>
  <c r="JTB1" i="18" s="1"/>
  <c r="JTC1" i="18" s="1"/>
  <c r="JTD1" i="18" s="1"/>
  <c r="JTE1" i="18" s="1"/>
  <c r="JTF1" i="18" s="1"/>
  <c r="JTG1" i="18" s="1"/>
  <c r="JTH1" i="18" s="1"/>
  <c r="JTI1" i="18" s="1"/>
  <c r="JTJ1" i="18" s="1"/>
  <c r="JTK1" i="18" s="1"/>
  <c r="JTL1" i="18" s="1"/>
  <c r="JTM1" i="18" s="1"/>
  <c r="JTN1" i="18" s="1"/>
  <c r="JTO1" i="18" s="1"/>
  <c r="JTP1" i="18" s="1"/>
  <c r="JTQ1" i="18" s="1"/>
  <c r="JTR1" i="18" s="1"/>
  <c r="JTS1" i="18" s="1"/>
  <c r="JTT1" i="18" s="1"/>
  <c r="JTU1" i="18" s="1"/>
  <c r="JTV1" i="18" s="1"/>
  <c r="JTW1" i="18" s="1"/>
  <c r="JTX1" i="18" s="1"/>
  <c r="JTY1" i="18" s="1"/>
  <c r="JTZ1" i="18" s="1"/>
  <c r="JUA1" i="18" s="1"/>
  <c r="JUB1" i="18" s="1"/>
  <c r="JUC1" i="18" s="1"/>
  <c r="JUD1" i="18" s="1"/>
  <c r="JUE1" i="18" s="1"/>
  <c r="JUF1" i="18" s="1"/>
  <c r="JUG1" i="18" s="1"/>
  <c r="JUH1" i="18" s="1"/>
  <c r="JUI1" i="18" s="1"/>
  <c r="JUJ1" i="18" s="1"/>
  <c r="JUK1" i="18" s="1"/>
  <c r="JUL1" i="18" s="1"/>
  <c r="JUM1" i="18" s="1"/>
  <c r="JUN1" i="18" s="1"/>
  <c r="JUO1" i="18" s="1"/>
  <c r="JUP1" i="18" s="1"/>
  <c r="JUQ1" i="18" s="1"/>
  <c r="JUR1" i="18" s="1"/>
  <c r="JUS1" i="18" s="1"/>
  <c r="JUT1" i="18" s="1"/>
  <c r="JUU1" i="18" s="1"/>
  <c r="JUV1" i="18" s="1"/>
  <c r="JUW1" i="18" s="1"/>
  <c r="JUX1" i="18" s="1"/>
  <c r="JUY1" i="18" s="1"/>
  <c r="JUZ1" i="18" s="1"/>
  <c r="JVA1" i="18" s="1"/>
  <c r="JVB1" i="18" s="1"/>
  <c r="JVC1" i="18" s="1"/>
  <c r="JVD1" i="18" s="1"/>
  <c r="JVE1" i="18" s="1"/>
  <c r="JVF1" i="18" s="1"/>
  <c r="JVG1" i="18" s="1"/>
  <c r="JVH1" i="18" s="1"/>
  <c r="JVI1" i="18" s="1"/>
  <c r="JVJ1" i="18" s="1"/>
  <c r="JVK1" i="18" s="1"/>
  <c r="JVL1" i="18" s="1"/>
  <c r="JVM1" i="18" s="1"/>
  <c r="JVN1" i="18" s="1"/>
  <c r="JVO1" i="18" s="1"/>
  <c r="JVP1" i="18" s="1"/>
  <c r="JVQ1" i="18" s="1"/>
  <c r="JVR1" i="18" s="1"/>
  <c r="JVS1" i="18" s="1"/>
  <c r="JVT1" i="18" s="1"/>
  <c r="JVU1" i="18" s="1"/>
  <c r="JVV1" i="18" s="1"/>
  <c r="JVW1" i="18" s="1"/>
  <c r="JVX1" i="18" s="1"/>
  <c r="JVY1" i="18" s="1"/>
  <c r="JVZ1" i="18" s="1"/>
  <c r="JWA1" i="18" s="1"/>
  <c r="JWB1" i="18" s="1"/>
  <c r="JWC1" i="18" s="1"/>
  <c r="JWD1" i="18" s="1"/>
  <c r="JWE1" i="18" s="1"/>
  <c r="JWF1" i="18" s="1"/>
  <c r="JWG1" i="18" s="1"/>
  <c r="JWH1" i="18" s="1"/>
  <c r="JWI1" i="18" s="1"/>
  <c r="JWJ1" i="18" s="1"/>
  <c r="JWK1" i="18" s="1"/>
  <c r="JWL1" i="18" s="1"/>
  <c r="JWM1" i="18" s="1"/>
  <c r="JWN1" i="18" s="1"/>
  <c r="JWO1" i="18" s="1"/>
  <c r="JWP1" i="18" s="1"/>
  <c r="JWQ1" i="18" s="1"/>
  <c r="JWR1" i="18" s="1"/>
  <c r="JWS1" i="18" s="1"/>
  <c r="JWT1" i="18" s="1"/>
  <c r="JWU1" i="18" s="1"/>
  <c r="JWV1" i="18" s="1"/>
  <c r="JWW1" i="18" s="1"/>
  <c r="JWX1" i="18" s="1"/>
  <c r="JWY1" i="18" s="1"/>
  <c r="JWZ1" i="18" s="1"/>
  <c r="JXA1" i="18" s="1"/>
  <c r="JXB1" i="18" s="1"/>
  <c r="JXC1" i="18" s="1"/>
  <c r="JXD1" i="18" s="1"/>
  <c r="JXE1" i="18" s="1"/>
  <c r="JXF1" i="18" s="1"/>
  <c r="JXG1" i="18" s="1"/>
  <c r="JXH1" i="18" s="1"/>
  <c r="JXI1" i="18" s="1"/>
  <c r="JXJ1" i="18" s="1"/>
  <c r="JXK1" i="18" s="1"/>
  <c r="JXL1" i="18" s="1"/>
  <c r="JXM1" i="18" s="1"/>
  <c r="JXN1" i="18" s="1"/>
  <c r="JXO1" i="18" s="1"/>
  <c r="JXP1" i="18" s="1"/>
  <c r="JXQ1" i="18" s="1"/>
  <c r="JXR1" i="18" s="1"/>
  <c r="JXS1" i="18" s="1"/>
  <c r="JXT1" i="18" s="1"/>
  <c r="JXU1" i="18" s="1"/>
  <c r="JXV1" i="18" s="1"/>
  <c r="JXW1" i="18" s="1"/>
  <c r="JXX1" i="18" s="1"/>
  <c r="JXY1" i="18" s="1"/>
  <c r="JXZ1" i="18" s="1"/>
  <c r="JYA1" i="18" s="1"/>
  <c r="JYB1" i="18" s="1"/>
  <c r="JYC1" i="18" s="1"/>
  <c r="JYD1" i="18" s="1"/>
  <c r="JYE1" i="18" s="1"/>
  <c r="JYF1" i="18" s="1"/>
  <c r="JYG1" i="18" s="1"/>
  <c r="JYH1" i="18" s="1"/>
  <c r="JYI1" i="18" s="1"/>
  <c r="JYJ1" i="18" s="1"/>
  <c r="JYK1" i="18" s="1"/>
  <c r="JYL1" i="18" s="1"/>
  <c r="JYM1" i="18" s="1"/>
  <c r="JYN1" i="18" s="1"/>
  <c r="JYO1" i="18" s="1"/>
  <c r="JYP1" i="18" s="1"/>
  <c r="JYQ1" i="18" s="1"/>
  <c r="JYR1" i="18" s="1"/>
  <c r="JYS1" i="18" s="1"/>
  <c r="JYT1" i="18" s="1"/>
  <c r="JYU1" i="18" s="1"/>
  <c r="JYV1" i="18" s="1"/>
  <c r="JYW1" i="18" s="1"/>
  <c r="JYX1" i="18" s="1"/>
  <c r="JYY1" i="18" s="1"/>
  <c r="JYZ1" i="18" s="1"/>
  <c r="JZA1" i="18" s="1"/>
  <c r="JZB1" i="18" s="1"/>
  <c r="JZC1" i="18" s="1"/>
  <c r="JZD1" i="18" s="1"/>
  <c r="JZE1" i="18" s="1"/>
  <c r="JZF1" i="18" s="1"/>
  <c r="JZG1" i="18" s="1"/>
  <c r="JZH1" i="18" s="1"/>
  <c r="JZI1" i="18" s="1"/>
  <c r="JZJ1" i="18" s="1"/>
  <c r="JZK1" i="18" s="1"/>
  <c r="JZL1" i="18" s="1"/>
  <c r="JZM1" i="18" s="1"/>
  <c r="JZN1" i="18" s="1"/>
  <c r="JZO1" i="18" s="1"/>
  <c r="JZP1" i="18" s="1"/>
  <c r="JZQ1" i="18" s="1"/>
  <c r="JZR1" i="18" s="1"/>
  <c r="JZS1" i="18" s="1"/>
  <c r="JZT1" i="18" s="1"/>
  <c r="JZU1" i="18" s="1"/>
  <c r="JZV1" i="18" s="1"/>
  <c r="JZW1" i="18" s="1"/>
  <c r="JZX1" i="18" s="1"/>
  <c r="JZY1" i="18" s="1"/>
  <c r="JZZ1" i="18" s="1"/>
  <c r="KAA1" i="18" s="1"/>
  <c r="KAB1" i="18" s="1"/>
  <c r="KAC1" i="18" s="1"/>
  <c r="KAD1" i="18" s="1"/>
  <c r="KAE1" i="18" s="1"/>
  <c r="KAF1" i="18" s="1"/>
  <c r="KAG1" i="18" s="1"/>
  <c r="KAH1" i="18" s="1"/>
  <c r="KAI1" i="18" s="1"/>
  <c r="KAJ1" i="18" s="1"/>
  <c r="KAK1" i="18" s="1"/>
  <c r="KAL1" i="18" s="1"/>
  <c r="KAM1" i="18" s="1"/>
  <c r="KAN1" i="18" s="1"/>
  <c r="KAO1" i="18" s="1"/>
  <c r="KAP1" i="18" s="1"/>
  <c r="KAQ1" i="18" s="1"/>
  <c r="KAR1" i="18" s="1"/>
  <c r="KAS1" i="18" s="1"/>
  <c r="KAT1" i="18" s="1"/>
  <c r="KAU1" i="18" s="1"/>
  <c r="KAV1" i="18" s="1"/>
  <c r="KAW1" i="18" s="1"/>
  <c r="KAX1" i="18" s="1"/>
  <c r="KAY1" i="18" s="1"/>
  <c r="KAZ1" i="18" s="1"/>
  <c r="KBA1" i="18" s="1"/>
  <c r="KBB1" i="18" s="1"/>
  <c r="KBC1" i="18" s="1"/>
  <c r="KBD1" i="18" s="1"/>
  <c r="KBE1" i="18" s="1"/>
  <c r="KBF1" i="18" s="1"/>
  <c r="KBG1" i="18" s="1"/>
  <c r="KBH1" i="18" s="1"/>
  <c r="KBI1" i="18" s="1"/>
  <c r="KBJ1" i="18" s="1"/>
  <c r="KBK1" i="18" s="1"/>
  <c r="KBL1" i="18" s="1"/>
  <c r="KBM1" i="18" s="1"/>
  <c r="KBN1" i="18" s="1"/>
  <c r="KBO1" i="18" s="1"/>
  <c r="KBP1" i="18" s="1"/>
  <c r="KBQ1" i="18" s="1"/>
  <c r="KBR1" i="18" s="1"/>
  <c r="KBS1" i="18" s="1"/>
  <c r="KBT1" i="18" s="1"/>
  <c r="KBU1" i="18" s="1"/>
  <c r="KBV1" i="18" s="1"/>
  <c r="KBW1" i="18" s="1"/>
  <c r="KBX1" i="18" s="1"/>
  <c r="KBY1" i="18" s="1"/>
  <c r="KBZ1" i="18" s="1"/>
  <c r="KCA1" i="18" s="1"/>
  <c r="KCB1" i="18" s="1"/>
  <c r="KCC1" i="18" s="1"/>
  <c r="KCD1" i="18" s="1"/>
  <c r="KCE1" i="18" s="1"/>
  <c r="KCF1" i="18" s="1"/>
  <c r="KCG1" i="18" s="1"/>
  <c r="KCH1" i="18" s="1"/>
  <c r="KCI1" i="18" s="1"/>
  <c r="KCJ1" i="18" s="1"/>
  <c r="KCK1" i="18" s="1"/>
  <c r="KCL1" i="18" s="1"/>
  <c r="KCM1" i="18" s="1"/>
  <c r="KCN1" i="18" s="1"/>
  <c r="KCO1" i="18" s="1"/>
  <c r="KCP1" i="18" s="1"/>
  <c r="KCQ1" i="18" s="1"/>
  <c r="KCR1" i="18" s="1"/>
  <c r="KCS1" i="18" s="1"/>
  <c r="KCT1" i="18" s="1"/>
  <c r="KCU1" i="18" s="1"/>
  <c r="KCV1" i="18" s="1"/>
  <c r="KCW1" i="18" s="1"/>
  <c r="KCX1" i="18" s="1"/>
  <c r="KCY1" i="18" s="1"/>
  <c r="KCZ1" i="18" s="1"/>
  <c r="KDA1" i="18" s="1"/>
  <c r="KDB1" i="18" s="1"/>
  <c r="KDC1" i="18" s="1"/>
  <c r="KDD1" i="18" s="1"/>
  <c r="KDE1" i="18" s="1"/>
  <c r="KDF1" i="18" s="1"/>
  <c r="KDG1" i="18" s="1"/>
  <c r="KDH1" i="18" s="1"/>
  <c r="KDI1" i="18" s="1"/>
  <c r="KDJ1" i="18" s="1"/>
  <c r="KDK1" i="18" s="1"/>
  <c r="KDL1" i="18" s="1"/>
  <c r="KDM1" i="18" s="1"/>
  <c r="KDN1" i="18" s="1"/>
  <c r="KDO1" i="18" s="1"/>
  <c r="KDP1" i="18" s="1"/>
  <c r="KDQ1" i="18" s="1"/>
  <c r="KDR1" i="18" s="1"/>
  <c r="KDS1" i="18" s="1"/>
  <c r="KDT1" i="18" s="1"/>
  <c r="KDU1" i="18" s="1"/>
  <c r="KDV1" i="18" s="1"/>
  <c r="KDW1" i="18" s="1"/>
  <c r="KDX1" i="18" s="1"/>
  <c r="KDY1" i="18" s="1"/>
  <c r="KDZ1" i="18" s="1"/>
  <c r="KEA1" i="18" s="1"/>
  <c r="KEB1" i="18" s="1"/>
  <c r="KEC1" i="18" s="1"/>
  <c r="KED1" i="18" s="1"/>
  <c r="KEE1" i="18" s="1"/>
  <c r="KEF1" i="18" s="1"/>
  <c r="KEG1" i="18" s="1"/>
  <c r="KEH1" i="18" s="1"/>
  <c r="KEI1" i="18" s="1"/>
  <c r="KEJ1" i="18" s="1"/>
  <c r="KEK1" i="18" s="1"/>
  <c r="KEL1" i="18" s="1"/>
  <c r="KEM1" i="18" s="1"/>
  <c r="KEN1" i="18" s="1"/>
  <c r="KEO1" i="18" s="1"/>
  <c r="KEP1" i="18" s="1"/>
  <c r="KEQ1" i="18" s="1"/>
  <c r="KER1" i="18" s="1"/>
  <c r="KES1" i="18" s="1"/>
  <c r="KET1" i="18" s="1"/>
  <c r="KEU1" i="18" s="1"/>
  <c r="KEV1" i="18" s="1"/>
  <c r="KEW1" i="18" s="1"/>
  <c r="KEX1" i="18" s="1"/>
  <c r="KEY1" i="18" s="1"/>
  <c r="KEZ1" i="18" s="1"/>
  <c r="KFA1" i="18" s="1"/>
  <c r="KFB1" i="18" s="1"/>
  <c r="KFC1" i="18" s="1"/>
  <c r="KFD1" i="18" s="1"/>
  <c r="KFE1" i="18" s="1"/>
  <c r="KFF1" i="18" s="1"/>
  <c r="KFG1" i="18" s="1"/>
  <c r="KFH1" i="18" s="1"/>
  <c r="KFI1" i="18" s="1"/>
  <c r="KFJ1" i="18" s="1"/>
  <c r="KFK1" i="18" s="1"/>
  <c r="KFL1" i="18" s="1"/>
  <c r="KFM1" i="18" s="1"/>
  <c r="KFN1" i="18" s="1"/>
  <c r="KFO1" i="18" s="1"/>
  <c r="KFP1" i="18" s="1"/>
  <c r="KFQ1" i="18" s="1"/>
  <c r="KFR1" i="18" s="1"/>
  <c r="KFS1" i="18" s="1"/>
  <c r="KFT1" i="18" s="1"/>
  <c r="KFU1" i="18" s="1"/>
  <c r="KFV1" i="18" s="1"/>
  <c r="KFW1" i="18" s="1"/>
  <c r="KFX1" i="18" s="1"/>
  <c r="KFY1" i="18" s="1"/>
  <c r="KFZ1" i="18" s="1"/>
  <c r="KGA1" i="18" s="1"/>
  <c r="KGB1" i="18" s="1"/>
  <c r="KGC1" i="18" s="1"/>
  <c r="KGD1" i="18" s="1"/>
  <c r="KGE1" i="18" s="1"/>
  <c r="KGF1" i="18" s="1"/>
  <c r="KGG1" i="18" s="1"/>
  <c r="KGH1" i="18" s="1"/>
  <c r="KGI1" i="18" s="1"/>
  <c r="KGJ1" i="18" s="1"/>
  <c r="KGK1" i="18" s="1"/>
  <c r="KGL1" i="18" s="1"/>
  <c r="KGM1" i="18" s="1"/>
  <c r="KGN1" i="18" s="1"/>
  <c r="KGO1" i="18" s="1"/>
  <c r="KGP1" i="18" s="1"/>
  <c r="KGQ1" i="18" s="1"/>
  <c r="KGR1" i="18" s="1"/>
  <c r="KGS1" i="18" s="1"/>
  <c r="KGT1" i="18" s="1"/>
  <c r="KGU1" i="18" s="1"/>
  <c r="KGV1" i="18" s="1"/>
  <c r="KGW1" i="18" s="1"/>
  <c r="KGX1" i="18" s="1"/>
  <c r="KGY1" i="18" s="1"/>
  <c r="KGZ1" i="18" s="1"/>
  <c r="KHA1" i="18" s="1"/>
  <c r="KHB1" i="18" s="1"/>
  <c r="KHC1" i="18" s="1"/>
  <c r="KHD1" i="18" s="1"/>
  <c r="KHE1" i="18" s="1"/>
  <c r="KHF1" i="18" s="1"/>
  <c r="KHG1" i="18" s="1"/>
  <c r="KHH1" i="18" s="1"/>
  <c r="KHI1" i="18" s="1"/>
  <c r="KHJ1" i="18" s="1"/>
  <c r="KHK1" i="18" s="1"/>
  <c r="KHL1" i="18" s="1"/>
  <c r="KHM1" i="18" s="1"/>
  <c r="KHN1" i="18" s="1"/>
  <c r="KHO1" i="18" s="1"/>
  <c r="KHP1" i="18" s="1"/>
  <c r="KHQ1" i="18" s="1"/>
  <c r="KHR1" i="18" s="1"/>
  <c r="KHS1" i="18" s="1"/>
  <c r="KHT1" i="18" s="1"/>
  <c r="KHU1" i="18" s="1"/>
  <c r="KHV1" i="18" s="1"/>
  <c r="KHW1" i="18" s="1"/>
  <c r="KHX1" i="18" s="1"/>
  <c r="KHY1" i="18" s="1"/>
  <c r="KHZ1" i="18" s="1"/>
  <c r="KIA1" i="18" s="1"/>
  <c r="KIB1" i="18" s="1"/>
  <c r="KIC1" i="18" s="1"/>
  <c r="KID1" i="18" s="1"/>
  <c r="KIE1" i="18" s="1"/>
  <c r="KIF1" i="18" s="1"/>
  <c r="KIG1" i="18" s="1"/>
  <c r="KIH1" i="18" s="1"/>
  <c r="KII1" i="18" s="1"/>
  <c r="KIJ1" i="18" s="1"/>
  <c r="KIK1" i="18" s="1"/>
  <c r="KIL1" i="18" s="1"/>
  <c r="KIM1" i="18" s="1"/>
  <c r="KIN1" i="18" s="1"/>
  <c r="KIO1" i="18" s="1"/>
  <c r="KIP1" i="18" s="1"/>
  <c r="KIQ1" i="18" s="1"/>
  <c r="KIR1" i="18" s="1"/>
  <c r="KIS1" i="18" s="1"/>
  <c r="KIT1" i="18" s="1"/>
  <c r="KIU1" i="18" s="1"/>
  <c r="KIV1" i="18" s="1"/>
  <c r="KIW1" i="18" s="1"/>
  <c r="KIX1" i="18" s="1"/>
  <c r="KIY1" i="18" s="1"/>
  <c r="KIZ1" i="18" s="1"/>
  <c r="KJA1" i="18" s="1"/>
  <c r="KJB1" i="18" s="1"/>
  <c r="KJC1" i="18" s="1"/>
  <c r="KJD1" i="18" s="1"/>
  <c r="KJE1" i="18" s="1"/>
  <c r="KJF1" i="18" s="1"/>
  <c r="KJG1" i="18" s="1"/>
  <c r="KJH1" i="18" s="1"/>
  <c r="KJI1" i="18" s="1"/>
  <c r="KJJ1" i="18" s="1"/>
  <c r="KJK1" i="18" s="1"/>
  <c r="KJL1" i="18" s="1"/>
  <c r="KJM1" i="18" s="1"/>
  <c r="KJN1" i="18" s="1"/>
  <c r="KJO1" i="18" s="1"/>
  <c r="KJP1" i="18" s="1"/>
  <c r="KJQ1" i="18" s="1"/>
  <c r="KJR1" i="18" s="1"/>
  <c r="KJS1" i="18" s="1"/>
  <c r="KJT1" i="18" s="1"/>
  <c r="KJU1" i="18" s="1"/>
  <c r="KJV1" i="18" s="1"/>
  <c r="KJW1" i="18" s="1"/>
  <c r="KJX1" i="18" s="1"/>
  <c r="KJY1" i="18" s="1"/>
  <c r="KJZ1" i="18" s="1"/>
  <c r="KKA1" i="18" s="1"/>
  <c r="KKB1" i="18" s="1"/>
  <c r="KKC1" i="18" s="1"/>
  <c r="KKD1" i="18" s="1"/>
  <c r="KKE1" i="18" s="1"/>
  <c r="KKF1" i="18" s="1"/>
  <c r="KKG1" i="18" s="1"/>
  <c r="KKH1" i="18" s="1"/>
  <c r="KKI1" i="18" s="1"/>
  <c r="KKJ1" i="18" s="1"/>
  <c r="KKK1" i="18" s="1"/>
  <c r="KKL1" i="18" s="1"/>
  <c r="KKM1" i="18" s="1"/>
  <c r="KKN1" i="18" s="1"/>
  <c r="KKO1" i="18" s="1"/>
  <c r="KKP1" i="18" s="1"/>
  <c r="KKQ1" i="18" s="1"/>
  <c r="KKR1" i="18" s="1"/>
  <c r="KKS1" i="18" s="1"/>
  <c r="KKT1" i="18" s="1"/>
  <c r="KKU1" i="18" s="1"/>
  <c r="KKV1" i="18" s="1"/>
  <c r="KKW1" i="18" s="1"/>
  <c r="KKX1" i="18" s="1"/>
  <c r="KKY1" i="18" s="1"/>
  <c r="KKZ1" i="18" s="1"/>
  <c r="KLA1" i="18" s="1"/>
  <c r="KLB1" i="18" s="1"/>
  <c r="KLC1" i="18" s="1"/>
  <c r="KLD1" i="18" s="1"/>
  <c r="KLE1" i="18" s="1"/>
  <c r="KLF1" i="18" s="1"/>
  <c r="KLG1" i="18" s="1"/>
  <c r="KLH1" i="18" s="1"/>
  <c r="KLI1" i="18" s="1"/>
  <c r="KLJ1" i="18" s="1"/>
  <c r="KLK1" i="18" s="1"/>
  <c r="KLL1" i="18" s="1"/>
  <c r="KLM1" i="18" s="1"/>
  <c r="KLN1" i="18" s="1"/>
  <c r="KLO1" i="18" s="1"/>
  <c r="KLP1" i="18" s="1"/>
  <c r="KLQ1" i="18" s="1"/>
  <c r="KLR1" i="18" s="1"/>
  <c r="KLS1" i="18" s="1"/>
  <c r="KLT1" i="18" s="1"/>
  <c r="KLU1" i="18" s="1"/>
  <c r="KLV1" i="18" s="1"/>
  <c r="KLW1" i="18" s="1"/>
  <c r="KLX1" i="18" s="1"/>
  <c r="KLY1" i="18" s="1"/>
  <c r="KLZ1" i="18" s="1"/>
  <c r="KMA1" i="18" s="1"/>
  <c r="KMB1" i="18" s="1"/>
  <c r="KMC1" i="18" s="1"/>
  <c r="KMD1" i="18" s="1"/>
  <c r="KME1" i="18" s="1"/>
  <c r="KMF1" i="18" s="1"/>
  <c r="KMG1" i="18" s="1"/>
  <c r="KMH1" i="18" s="1"/>
  <c r="KMI1" i="18" s="1"/>
  <c r="KMJ1" i="18" s="1"/>
  <c r="KMK1" i="18" s="1"/>
  <c r="KML1" i="18" s="1"/>
  <c r="KMM1" i="18" s="1"/>
  <c r="KMN1" i="18" s="1"/>
  <c r="KMO1" i="18" s="1"/>
  <c r="KMP1" i="18" s="1"/>
  <c r="KMQ1" i="18" s="1"/>
  <c r="KMR1" i="18" s="1"/>
  <c r="KMS1" i="18" s="1"/>
  <c r="KMT1" i="18" s="1"/>
  <c r="KMU1" i="18" s="1"/>
  <c r="KMV1" i="18" s="1"/>
  <c r="KMW1" i="18" s="1"/>
  <c r="KMX1" i="18" s="1"/>
  <c r="KMY1" i="18" s="1"/>
  <c r="KMZ1" i="18" s="1"/>
  <c r="KNA1" i="18" s="1"/>
  <c r="KNB1" i="18" s="1"/>
  <c r="KNC1" i="18" s="1"/>
  <c r="KND1" i="18" s="1"/>
  <c r="KNE1" i="18" s="1"/>
  <c r="KNF1" i="18" s="1"/>
  <c r="KNG1" i="18" s="1"/>
  <c r="KNH1" i="18" s="1"/>
  <c r="KNI1" i="18" s="1"/>
  <c r="KNJ1" i="18" s="1"/>
  <c r="KNK1" i="18" s="1"/>
  <c r="KNL1" i="18" s="1"/>
  <c r="KNM1" i="18" s="1"/>
  <c r="KNN1" i="18" s="1"/>
  <c r="KNO1" i="18" s="1"/>
  <c r="KNP1" i="18" s="1"/>
  <c r="KNQ1" i="18" s="1"/>
  <c r="KNR1" i="18" s="1"/>
  <c r="KNS1" i="18" s="1"/>
  <c r="KNT1" i="18" s="1"/>
  <c r="KNU1" i="18" s="1"/>
  <c r="KNV1" i="18" s="1"/>
  <c r="KNW1" i="18" s="1"/>
  <c r="KNX1" i="18" s="1"/>
  <c r="KNY1" i="18" s="1"/>
  <c r="KNZ1" i="18" s="1"/>
  <c r="KOA1" i="18" s="1"/>
  <c r="KOB1" i="18" s="1"/>
  <c r="KOC1" i="18" s="1"/>
  <c r="KOD1" i="18" s="1"/>
  <c r="KOE1" i="18" s="1"/>
  <c r="KOF1" i="18" s="1"/>
  <c r="KOG1" i="18" s="1"/>
  <c r="KOH1" i="18" s="1"/>
  <c r="KOI1" i="18" s="1"/>
  <c r="KOJ1" i="18" s="1"/>
  <c r="KOK1" i="18" s="1"/>
  <c r="KOL1" i="18" s="1"/>
  <c r="KOM1" i="18" s="1"/>
  <c r="KON1" i="18" s="1"/>
  <c r="KOO1" i="18" s="1"/>
  <c r="KOP1" i="18" s="1"/>
  <c r="KOQ1" i="18" s="1"/>
  <c r="KOR1" i="18" s="1"/>
  <c r="KOS1" i="18" s="1"/>
  <c r="KOT1" i="18" s="1"/>
  <c r="KOU1" i="18" s="1"/>
  <c r="KOV1" i="18" s="1"/>
  <c r="KOW1" i="18" s="1"/>
  <c r="KOX1" i="18" s="1"/>
  <c r="KOY1" i="18" s="1"/>
  <c r="KOZ1" i="18" s="1"/>
  <c r="KPA1" i="18" s="1"/>
  <c r="KPB1" i="18" s="1"/>
  <c r="KPC1" i="18" s="1"/>
  <c r="KPD1" i="18" s="1"/>
  <c r="KPE1" i="18" s="1"/>
  <c r="KPF1" i="18" s="1"/>
  <c r="KPG1" i="18" s="1"/>
  <c r="KPH1" i="18" s="1"/>
  <c r="KPI1" i="18" s="1"/>
  <c r="KPJ1" i="18" s="1"/>
  <c r="KPK1" i="18" s="1"/>
  <c r="KPL1" i="18" s="1"/>
  <c r="KPM1" i="18" s="1"/>
  <c r="KPN1" i="18" s="1"/>
  <c r="KPO1" i="18" s="1"/>
  <c r="KPP1" i="18" s="1"/>
  <c r="KPQ1" i="18" s="1"/>
  <c r="KPR1" i="18" s="1"/>
  <c r="KPS1" i="18" s="1"/>
  <c r="KPT1" i="18" s="1"/>
  <c r="KPU1" i="18" s="1"/>
  <c r="KPV1" i="18" s="1"/>
  <c r="KPW1" i="18" s="1"/>
  <c r="KPX1" i="18" s="1"/>
  <c r="KPY1" i="18" s="1"/>
  <c r="KPZ1" i="18" s="1"/>
  <c r="KQA1" i="18" s="1"/>
  <c r="KQB1" i="18" s="1"/>
  <c r="KQC1" i="18" s="1"/>
  <c r="KQD1" i="18" s="1"/>
  <c r="KQE1" i="18" s="1"/>
  <c r="KQF1" i="18" s="1"/>
  <c r="KQG1" i="18" s="1"/>
  <c r="KQH1" i="18" s="1"/>
  <c r="KQI1" i="18" s="1"/>
  <c r="KQJ1" i="18" s="1"/>
  <c r="KQK1" i="18" s="1"/>
  <c r="KQL1" i="18" s="1"/>
  <c r="KQM1" i="18" s="1"/>
  <c r="KQN1" i="18" s="1"/>
  <c r="KQO1" i="18" s="1"/>
  <c r="KQP1" i="18" s="1"/>
  <c r="KQQ1" i="18" s="1"/>
  <c r="KQR1" i="18" s="1"/>
  <c r="KQS1" i="18" s="1"/>
  <c r="KQT1" i="18" s="1"/>
  <c r="KQU1" i="18" s="1"/>
  <c r="KQV1" i="18" s="1"/>
  <c r="KQW1" i="18" s="1"/>
  <c r="KQX1" i="18" s="1"/>
  <c r="KQY1" i="18" s="1"/>
  <c r="KQZ1" i="18" s="1"/>
  <c r="KRA1" i="18" s="1"/>
  <c r="KRB1" i="18" s="1"/>
  <c r="KRC1" i="18" s="1"/>
  <c r="KRD1" i="18" s="1"/>
  <c r="KRE1" i="18" s="1"/>
  <c r="KRF1" i="18" s="1"/>
  <c r="KRG1" i="18" s="1"/>
  <c r="KRH1" i="18" s="1"/>
  <c r="KRI1" i="18" s="1"/>
  <c r="KRJ1" i="18" s="1"/>
  <c r="KRK1" i="18" s="1"/>
  <c r="KRL1" i="18" s="1"/>
  <c r="KRM1" i="18" s="1"/>
  <c r="KRN1" i="18" s="1"/>
  <c r="KRO1" i="18" s="1"/>
  <c r="KRP1" i="18" s="1"/>
  <c r="KRQ1" i="18" s="1"/>
  <c r="KRR1" i="18" s="1"/>
  <c r="KRS1" i="18" s="1"/>
  <c r="KRT1" i="18" s="1"/>
  <c r="KRU1" i="18" s="1"/>
  <c r="KRV1" i="18" s="1"/>
  <c r="KRW1" i="18" s="1"/>
  <c r="KRX1" i="18" s="1"/>
  <c r="KRY1" i="18" s="1"/>
  <c r="KRZ1" i="18" s="1"/>
  <c r="KSA1" i="18" s="1"/>
  <c r="KSB1" i="18" s="1"/>
  <c r="KSC1" i="18" s="1"/>
  <c r="KSD1" i="18" s="1"/>
  <c r="KSE1" i="18" s="1"/>
  <c r="KSF1" i="18" s="1"/>
  <c r="KSG1" i="18" s="1"/>
  <c r="KSH1" i="18" s="1"/>
  <c r="KSI1" i="18" s="1"/>
  <c r="KSJ1" i="18" s="1"/>
  <c r="KSK1" i="18" s="1"/>
  <c r="KSL1" i="18" s="1"/>
  <c r="KSM1" i="18" s="1"/>
  <c r="KSN1" i="18" s="1"/>
  <c r="KSO1" i="18" s="1"/>
  <c r="KSP1" i="18" s="1"/>
  <c r="KSQ1" i="18" s="1"/>
  <c r="KSR1" i="18" s="1"/>
  <c r="KSS1" i="18" s="1"/>
  <c r="KST1" i="18" s="1"/>
  <c r="KSU1" i="18" s="1"/>
  <c r="KSV1" i="18" s="1"/>
  <c r="KSW1" i="18" s="1"/>
  <c r="KSX1" i="18" s="1"/>
  <c r="KSY1" i="18" s="1"/>
  <c r="KSZ1" i="18" s="1"/>
  <c r="KTA1" i="18" s="1"/>
  <c r="KTB1" i="18" s="1"/>
  <c r="KTC1" i="18" s="1"/>
  <c r="KTD1" i="18" s="1"/>
  <c r="KTE1" i="18" s="1"/>
  <c r="KTF1" i="18" s="1"/>
  <c r="KTG1" i="18" s="1"/>
  <c r="KTH1" i="18" s="1"/>
  <c r="KTI1" i="18" s="1"/>
  <c r="KTJ1" i="18" s="1"/>
  <c r="KTK1" i="18" s="1"/>
  <c r="KTL1" i="18" s="1"/>
  <c r="KTM1" i="18" s="1"/>
  <c r="KTN1" i="18" s="1"/>
  <c r="KTO1" i="18" s="1"/>
  <c r="KTP1" i="18" s="1"/>
  <c r="KTQ1" i="18" s="1"/>
  <c r="KTR1" i="18" s="1"/>
  <c r="KTS1" i="18" s="1"/>
  <c r="KTT1" i="18" s="1"/>
  <c r="KTU1" i="18" s="1"/>
  <c r="KTV1" i="18" s="1"/>
  <c r="KTW1" i="18" s="1"/>
  <c r="KTX1" i="18" s="1"/>
  <c r="KTY1" i="18" s="1"/>
  <c r="KTZ1" i="18" s="1"/>
  <c r="KUA1" i="18" s="1"/>
  <c r="KUB1" i="18" s="1"/>
  <c r="KUC1" i="18" s="1"/>
  <c r="KUD1" i="18" s="1"/>
  <c r="KUE1" i="18" s="1"/>
  <c r="KUF1" i="18" s="1"/>
  <c r="KUG1" i="18" s="1"/>
  <c r="KUH1" i="18" s="1"/>
  <c r="KUI1" i="18" s="1"/>
  <c r="KUJ1" i="18" s="1"/>
  <c r="KUK1" i="18" s="1"/>
  <c r="KUL1" i="18" s="1"/>
  <c r="KUM1" i="18" s="1"/>
  <c r="KUN1" i="18" s="1"/>
  <c r="KUO1" i="18" s="1"/>
  <c r="KUP1" i="18" s="1"/>
  <c r="KUQ1" i="18" s="1"/>
  <c r="KUR1" i="18" s="1"/>
  <c r="KUS1" i="18" s="1"/>
  <c r="KUT1" i="18" s="1"/>
  <c r="KUU1" i="18" s="1"/>
  <c r="KUV1" i="18" s="1"/>
  <c r="KUW1" i="18" s="1"/>
  <c r="KUX1" i="18" s="1"/>
  <c r="KUY1" i="18" s="1"/>
  <c r="KUZ1" i="18" s="1"/>
  <c r="KVA1" i="18" s="1"/>
  <c r="KVB1" i="18" s="1"/>
  <c r="KVC1" i="18" s="1"/>
  <c r="KVD1" i="18" s="1"/>
  <c r="KVE1" i="18" s="1"/>
  <c r="KVF1" i="18" s="1"/>
  <c r="KVG1" i="18" s="1"/>
  <c r="KVH1" i="18" s="1"/>
  <c r="KVI1" i="18" s="1"/>
  <c r="KVJ1" i="18" s="1"/>
  <c r="KVK1" i="18" s="1"/>
  <c r="KVL1" i="18" s="1"/>
  <c r="KVM1" i="18" s="1"/>
  <c r="KVN1" i="18" s="1"/>
  <c r="KVO1" i="18" s="1"/>
  <c r="KVP1" i="18" s="1"/>
  <c r="KVQ1" i="18" s="1"/>
  <c r="KVR1" i="18" s="1"/>
  <c r="KVS1" i="18" s="1"/>
  <c r="KVT1" i="18" s="1"/>
  <c r="KVU1" i="18" s="1"/>
  <c r="KVV1" i="18" s="1"/>
  <c r="KVW1" i="18" s="1"/>
  <c r="KVX1" i="18" s="1"/>
  <c r="KVY1" i="18" s="1"/>
  <c r="KVZ1" i="18" s="1"/>
  <c r="KWA1" i="18" s="1"/>
  <c r="KWB1" i="18" s="1"/>
  <c r="KWC1" i="18" s="1"/>
  <c r="KWD1" i="18" s="1"/>
  <c r="KWE1" i="18" s="1"/>
  <c r="KWF1" i="18" s="1"/>
  <c r="KWG1" i="18" s="1"/>
  <c r="KWH1" i="18" s="1"/>
  <c r="KWI1" i="18" s="1"/>
  <c r="KWJ1" i="18" s="1"/>
  <c r="KWK1" i="18" s="1"/>
  <c r="KWL1" i="18" s="1"/>
  <c r="KWM1" i="18" s="1"/>
  <c r="KWN1" i="18" s="1"/>
  <c r="KWO1" i="18" s="1"/>
  <c r="KWP1" i="18" s="1"/>
  <c r="KWQ1" i="18" s="1"/>
  <c r="KWR1" i="18" s="1"/>
  <c r="KWS1" i="18" s="1"/>
  <c r="KWT1" i="18" s="1"/>
  <c r="KWU1" i="18" s="1"/>
  <c r="KWV1" i="18" s="1"/>
  <c r="KWW1" i="18" s="1"/>
  <c r="KWX1" i="18" s="1"/>
  <c r="KWY1" i="18" s="1"/>
  <c r="KWZ1" i="18" s="1"/>
  <c r="KXA1" i="18" s="1"/>
  <c r="KXB1" i="18" s="1"/>
  <c r="KXC1" i="18" s="1"/>
  <c r="KXD1" i="18" s="1"/>
  <c r="KXE1" i="18" s="1"/>
  <c r="KXF1" i="18" s="1"/>
  <c r="KXG1" i="18" s="1"/>
  <c r="KXH1" i="18" s="1"/>
  <c r="KXI1" i="18" s="1"/>
  <c r="KXJ1" i="18" s="1"/>
  <c r="KXK1" i="18" s="1"/>
  <c r="KXL1" i="18" s="1"/>
  <c r="KXM1" i="18" s="1"/>
  <c r="KXN1" i="18" s="1"/>
  <c r="KXO1" i="18" s="1"/>
  <c r="KXP1" i="18" s="1"/>
  <c r="KXQ1" i="18" s="1"/>
  <c r="KXR1" i="18" s="1"/>
  <c r="KXS1" i="18" s="1"/>
  <c r="KXT1" i="18" s="1"/>
  <c r="KXU1" i="18" s="1"/>
  <c r="KXV1" i="18" s="1"/>
  <c r="KXW1" i="18" s="1"/>
  <c r="KXX1" i="18" s="1"/>
  <c r="KXY1" i="18" s="1"/>
  <c r="KXZ1" i="18" s="1"/>
  <c r="KYA1" i="18" s="1"/>
  <c r="KYB1" i="18" s="1"/>
  <c r="KYC1" i="18" s="1"/>
  <c r="KYD1" i="18" s="1"/>
  <c r="KYE1" i="18" s="1"/>
  <c r="KYF1" i="18" s="1"/>
  <c r="KYG1" i="18" s="1"/>
  <c r="KYH1" i="18" s="1"/>
  <c r="KYI1" i="18" s="1"/>
  <c r="KYJ1" i="18" s="1"/>
  <c r="KYK1" i="18" s="1"/>
  <c r="KYL1" i="18" s="1"/>
  <c r="KYM1" i="18" s="1"/>
  <c r="KYN1" i="18" s="1"/>
  <c r="KYO1" i="18" s="1"/>
  <c r="KYP1" i="18" s="1"/>
  <c r="KYQ1" i="18" s="1"/>
  <c r="KYR1" i="18" s="1"/>
  <c r="KYS1" i="18" s="1"/>
  <c r="KYT1" i="18" s="1"/>
  <c r="KYU1" i="18" s="1"/>
  <c r="KYV1" i="18" s="1"/>
  <c r="KYW1" i="18" s="1"/>
  <c r="KYX1" i="18" s="1"/>
  <c r="KYY1" i="18" s="1"/>
  <c r="KYZ1" i="18" s="1"/>
  <c r="KZA1" i="18" s="1"/>
  <c r="KZB1" i="18" s="1"/>
  <c r="KZC1" i="18" s="1"/>
  <c r="KZD1" i="18" s="1"/>
  <c r="KZE1" i="18" s="1"/>
  <c r="KZF1" i="18" s="1"/>
  <c r="KZG1" i="18" s="1"/>
  <c r="KZH1" i="18" s="1"/>
  <c r="KZI1" i="18" s="1"/>
  <c r="KZJ1" i="18" s="1"/>
  <c r="KZK1" i="18" s="1"/>
  <c r="KZL1" i="18" s="1"/>
  <c r="KZM1" i="18" s="1"/>
  <c r="KZN1" i="18" s="1"/>
  <c r="KZO1" i="18" s="1"/>
  <c r="KZP1" i="18" s="1"/>
  <c r="KZQ1" i="18" s="1"/>
  <c r="KZR1" i="18" s="1"/>
  <c r="KZS1" i="18" s="1"/>
  <c r="KZT1" i="18" s="1"/>
  <c r="KZU1" i="18" s="1"/>
  <c r="KZV1" i="18" s="1"/>
  <c r="KZW1" i="18" s="1"/>
  <c r="KZX1" i="18" s="1"/>
  <c r="KZY1" i="18" s="1"/>
  <c r="KZZ1" i="18" s="1"/>
  <c r="LAA1" i="18" s="1"/>
  <c r="LAB1" i="18" s="1"/>
  <c r="LAC1" i="18" s="1"/>
  <c r="LAD1" i="18" s="1"/>
  <c r="LAE1" i="18" s="1"/>
  <c r="LAF1" i="18" s="1"/>
  <c r="LAG1" i="18" s="1"/>
  <c r="LAH1" i="18" s="1"/>
  <c r="LAI1" i="18" s="1"/>
  <c r="LAJ1" i="18" s="1"/>
  <c r="LAK1" i="18" s="1"/>
  <c r="LAL1" i="18" s="1"/>
  <c r="LAM1" i="18" s="1"/>
  <c r="LAN1" i="18" s="1"/>
  <c r="LAO1" i="18" s="1"/>
  <c r="LAP1" i="18" s="1"/>
  <c r="LAQ1" i="18" s="1"/>
  <c r="LAR1" i="18" s="1"/>
  <c r="LAS1" i="18" s="1"/>
  <c r="LAT1" i="18" s="1"/>
  <c r="LAU1" i="18" s="1"/>
  <c r="LAV1" i="18" s="1"/>
  <c r="LAW1" i="18" s="1"/>
  <c r="LAX1" i="18" s="1"/>
  <c r="LAY1" i="18" s="1"/>
  <c r="LAZ1" i="18" s="1"/>
  <c r="LBA1" i="18" s="1"/>
  <c r="LBB1" i="18" s="1"/>
  <c r="LBC1" i="18" s="1"/>
  <c r="LBD1" i="18" s="1"/>
  <c r="LBE1" i="18" s="1"/>
  <c r="LBF1" i="18" s="1"/>
  <c r="LBG1" i="18" s="1"/>
  <c r="LBH1" i="18" s="1"/>
  <c r="LBI1" i="18" s="1"/>
  <c r="LBJ1" i="18" s="1"/>
  <c r="LBK1" i="18" s="1"/>
  <c r="LBL1" i="18" s="1"/>
  <c r="LBM1" i="18" s="1"/>
  <c r="LBN1" i="18" s="1"/>
  <c r="LBO1" i="18" s="1"/>
  <c r="LBP1" i="18" s="1"/>
  <c r="LBQ1" i="18" s="1"/>
  <c r="LBR1" i="18" s="1"/>
  <c r="LBS1" i="18" s="1"/>
  <c r="LBT1" i="18" s="1"/>
  <c r="LBU1" i="18" s="1"/>
  <c r="LBV1" i="18" s="1"/>
  <c r="LBW1" i="18" s="1"/>
  <c r="LBX1" i="18" s="1"/>
  <c r="LBY1" i="18" s="1"/>
  <c r="LBZ1" i="18" s="1"/>
  <c r="LCA1" i="18" s="1"/>
  <c r="LCB1" i="18" s="1"/>
  <c r="LCC1" i="18" s="1"/>
  <c r="LCD1" i="18" s="1"/>
  <c r="LCE1" i="18" s="1"/>
  <c r="LCF1" i="18" s="1"/>
  <c r="LCG1" i="18" s="1"/>
  <c r="LCH1" i="18" s="1"/>
  <c r="LCI1" i="18" s="1"/>
  <c r="LCJ1" i="18" s="1"/>
  <c r="LCK1" i="18" s="1"/>
  <c r="LCL1" i="18" s="1"/>
  <c r="LCM1" i="18" s="1"/>
  <c r="LCN1" i="18" s="1"/>
  <c r="LCO1" i="18" s="1"/>
  <c r="LCP1" i="18" s="1"/>
  <c r="LCQ1" i="18" s="1"/>
  <c r="LCR1" i="18" s="1"/>
  <c r="LCS1" i="18" s="1"/>
  <c r="LCT1" i="18" s="1"/>
  <c r="LCU1" i="18" s="1"/>
  <c r="LCV1" i="18" s="1"/>
  <c r="LCW1" i="18" s="1"/>
  <c r="LCX1" i="18" s="1"/>
  <c r="LCY1" i="18" s="1"/>
  <c r="LCZ1" i="18" s="1"/>
  <c r="LDA1" i="18" s="1"/>
  <c r="LDB1" i="18" s="1"/>
  <c r="LDC1" i="18" s="1"/>
  <c r="LDD1" i="18" s="1"/>
  <c r="LDE1" i="18" s="1"/>
  <c r="LDF1" i="18" s="1"/>
  <c r="LDG1" i="18" s="1"/>
  <c r="LDH1" i="18" s="1"/>
  <c r="LDI1" i="18" s="1"/>
  <c r="LDJ1" i="18" s="1"/>
  <c r="LDK1" i="18" s="1"/>
  <c r="LDL1" i="18" s="1"/>
  <c r="LDM1" i="18" s="1"/>
  <c r="LDN1" i="18" s="1"/>
  <c r="LDO1" i="18" s="1"/>
  <c r="LDP1" i="18" s="1"/>
  <c r="LDQ1" i="18" s="1"/>
  <c r="LDR1" i="18" s="1"/>
  <c r="LDS1" i="18" s="1"/>
  <c r="LDT1" i="18" s="1"/>
  <c r="LDU1" i="18" s="1"/>
  <c r="LDV1" i="18" s="1"/>
  <c r="LDW1" i="18" s="1"/>
  <c r="LDX1" i="18" s="1"/>
  <c r="LDY1" i="18" s="1"/>
  <c r="LDZ1" i="18" s="1"/>
  <c r="LEA1" i="18" s="1"/>
  <c r="LEB1" i="18" s="1"/>
  <c r="LEC1" i="18" s="1"/>
  <c r="LED1" i="18" s="1"/>
  <c r="LEE1" i="18" s="1"/>
  <c r="LEF1" i="18" s="1"/>
  <c r="LEG1" i="18" s="1"/>
  <c r="LEH1" i="18" s="1"/>
  <c r="LEI1" i="18" s="1"/>
  <c r="LEJ1" i="18" s="1"/>
  <c r="LEK1" i="18" s="1"/>
  <c r="LEL1" i="18" s="1"/>
  <c r="LEM1" i="18" s="1"/>
  <c r="LEN1" i="18" s="1"/>
  <c r="LEO1" i="18" s="1"/>
  <c r="LEP1" i="18" s="1"/>
  <c r="LEQ1" i="18" s="1"/>
  <c r="LER1" i="18" s="1"/>
  <c r="LES1" i="18" s="1"/>
  <c r="LET1" i="18" s="1"/>
  <c r="LEU1" i="18" s="1"/>
  <c r="LEV1" i="18" s="1"/>
  <c r="LEW1" i="18" s="1"/>
  <c r="LEX1" i="18" s="1"/>
  <c r="LEY1" i="18" s="1"/>
  <c r="LEZ1" i="18" s="1"/>
  <c r="LFA1" i="18" s="1"/>
  <c r="LFB1" i="18" s="1"/>
  <c r="LFC1" i="18" s="1"/>
  <c r="LFD1" i="18" s="1"/>
  <c r="LFE1" i="18" s="1"/>
  <c r="LFF1" i="18" s="1"/>
  <c r="LFG1" i="18" s="1"/>
  <c r="LFH1" i="18" s="1"/>
  <c r="LFI1" i="18" s="1"/>
  <c r="LFJ1" i="18" s="1"/>
  <c r="LFK1" i="18" s="1"/>
  <c r="LFL1" i="18" s="1"/>
  <c r="LFM1" i="18" s="1"/>
  <c r="LFN1" i="18" s="1"/>
  <c r="LFO1" i="18" s="1"/>
  <c r="LFP1" i="18" s="1"/>
  <c r="LFQ1" i="18" s="1"/>
  <c r="LFR1" i="18" s="1"/>
  <c r="LFS1" i="18" s="1"/>
  <c r="LFT1" i="18" s="1"/>
  <c r="LFU1" i="18" s="1"/>
  <c r="LFV1" i="18" s="1"/>
  <c r="LFW1" i="18" s="1"/>
  <c r="LFX1" i="18" s="1"/>
  <c r="LFY1" i="18" s="1"/>
  <c r="LFZ1" i="18" s="1"/>
  <c r="LGA1" i="18" s="1"/>
  <c r="LGB1" i="18" s="1"/>
  <c r="LGC1" i="18" s="1"/>
  <c r="LGD1" i="18" s="1"/>
  <c r="LGE1" i="18" s="1"/>
  <c r="LGF1" i="18" s="1"/>
  <c r="LGG1" i="18" s="1"/>
  <c r="LGH1" i="18" s="1"/>
  <c r="LGI1" i="18" s="1"/>
  <c r="LGJ1" i="18" s="1"/>
  <c r="LGK1" i="18" s="1"/>
  <c r="LGL1" i="18" s="1"/>
  <c r="LGM1" i="18" s="1"/>
  <c r="LGN1" i="18" s="1"/>
  <c r="LGO1" i="18" s="1"/>
  <c r="LGP1" i="18" s="1"/>
  <c r="LGQ1" i="18" s="1"/>
  <c r="LGR1" i="18" s="1"/>
  <c r="LGS1" i="18" s="1"/>
  <c r="LGT1" i="18" s="1"/>
  <c r="LGU1" i="18" s="1"/>
  <c r="LGV1" i="18" s="1"/>
  <c r="LGW1" i="18" s="1"/>
  <c r="LGX1" i="18" s="1"/>
  <c r="LGY1" i="18" s="1"/>
  <c r="LGZ1" i="18" s="1"/>
  <c r="LHA1" i="18" s="1"/>
  <c r="LHB1" i="18" s="1"/>
  <c r="LHC1" i="18" s="1"/>
  <c r="LHD1" i="18" s="1"/>
  <c r="LHE1" i="18" s="1"/>
  <c r="LHF1" i="18" s="1"/>
  <c r="LHG1" i="18" s="1"/>
  <c r="LHH1" i="18" s="1"/>
  <c r="LHI1" i="18" s="1"/>
  <c r="LHJ1" i="18" s="1"/>
  <c r="LHK1" i="18" s="1"/>
  <c r="LHL1" i="18" s="1"/>
  <c r="LHM1" i="18" s="1"/>
  <c r="LHN1" i="18" s="1"/>
  <c r="LHO1" i="18" s="1"/>
  <c r="LHP1" i="18" s="1"/>
  <c r="LHQ1" i="18" s="1"/>
  <c r="LHR1" i="18" s="1"/>
  <c r="LHS1" i="18" s="1"/>
  <c r="LHT1" i="18" s="1"/>
  <c r="LHU1" i="18" s="1"/>
  <c r="LHV1" i="18" s="1"/>
  <c r="LHW1" i="18" s="1"/>
  <c r="LHX1" i="18" s="1"/>
  <c r="LHY1" i="18" s="1"/>
  <c r="LHZ1" i="18" s="1"/>
  <c r="LIA1" i="18" s="1"/>
  <c r="LIB1" i="18" s="1"/>
  <c r="LIC1" i="18" s="1"/>
  <c r="LID1" i="18" s="1"/>
  <c r="LIE1" i="18" s="1"/>
  <c r="LIF1" i="18" s="1"/>
  <c r="LIG1" i="18" s="1"/>
  <c r="LIH1" i="18" s="1"/>
  <c r="LII1" i="18" s="1"/>
  <c r="LIJ1" i="18" s="1"/>
  <c r="LIK1" i="18" s="1"/>
  <c r="LIL1" i="18" s="1"/>
  <c r="LIM1" i="18" s="1"/>
  <c r="LIN1" i="18" s="1"/>
  <c r="LIO1" i="18" s="1"/>
  <c r="LIP1" i="18" s="1"/>
  <c r="LIQ1" i="18" s="1"/>
  <c r="LIR1" i="18" s="1"/>
  <c r="LIS1" i="18" s="1"/>
  <c r="LIT1" i="18" s="1"/>
  <c r="LIU1" i="18" s="1"/>
  <c r="LIV1" i="18" s="1"/>
  <c r="LIW1" i="18" s="1"/>
  <c r="LIX1" i="18" s="1"/>
  <c r="LIY1" i="18" s="1"/>
  <c r="LIZ1" i="18" s="1"/>
  <c r="LJA1" i="18" s="1"/>
  <c r="LJB1" i="18" s="1"/>
  <c r="LJC1" i="18" s="1"/>
  <c r="LJD1" i="18" s="1"/>
  <c r="LJE1" i="18" s="1"/>
  <c r="LJF1" i="18" s="1"/>
  <c r="LJG1" i="18" s="1"/>
  <c r="LJH1" i="18" s="1"/>
  <c r="LJI1" i="18" s="1"/>
  <c r="LJJ1" i="18" s="1"/>
  <c r="LJK1" i="18" s="1"/>
  <c r="LJL1" i="18" s="1"/>
  <c r="LJM1" i="18" s="1"/>
  <c r="LJN1" i="18" s="1"/>
  <c r="LJO1" i="18" s="1"/>
  <c r="LJP1" i="18" s="1"/>
  <c r="LJQ1" i="18" s="1"/>
  <c r="LJR1" i="18" s="1"/>
  <c r="LJS1" i="18" s="1"/>
  <c r="LJT1" i="18" s="1"/>
  <c r="LJU1" i="18" s="1"/>
  <c r="LJV1" i="18" s="1"/>
  <c r="LJW1" i="18" s="1"/>
  <c r="LJX1" i="18" s="1"/>
  <c r="LJY1" i="18" s="1"/>
  <c r="LJZ1" i="18" s="1"/>
  <c r="LKA1" i="18" s="1"/>
  <c r="LKB1" i="18" s="1"/>
  <c r="LKC1" i="18" s="1"/>
  <c r="LKD1" i="18" s="1"/>
  <c r="LKE1" i="18" s="1"/>
  <c r="LKF1" i="18" s="1"/>
  <c r="LKG1" i="18" s="1"/>
  <c r="LKH1" i="18" s="1"/>
  <c r="LKI1" i="18" s="1"/>
  <c r="LKJ1" i="18" s="1"/>
  <c r="LKK1" i="18" s="1"/>
  <c r="LKL1" i="18" s="1"/>
  <c r="LKM1" i="18" s="1"/>
  <c r="LKN1" i="18" s="1"/>
  <c r="LKO1" i="18" s="1"/>
  <c r="LKP1" i="18" s="1"/>
  <c r="LKQ1" i="18" s="1"/>
  <c r="LKR1" i="18" s="1"/>
  <c r="LKS1" i="18" s="1"/>
  <c r="LKT1" i="18" s="1"/>
  <c r="LKU1" i="18" s="1"/>
  <c r="LKV1" i="18" s="1"/>
  <c r="LKW1" i="18" s="1"/>
  <c r="LKX1" i="18" s="1"/>
  <c r="LKY1" i="18" s="1"/>
  <c r="LKZ1" i="18" s="1"/>
  <c r="LLA1" i="18" s="1"/>
  <c r="LLB1" i="18" s="1"/>
  <c r="LLC1" i="18" s="1"/>
  <c r="LLD1" i="18" s="1"/>
  <c r="LLE1" i="18" s="1"/>
  <c r="LLF1" i="18" s="1"/>
  <c r="LLG1" i="18" s="1"/>
  <c r="LLH1" i="18" s="1"/>
  <c r="LLI1" i="18" s="1"/>
  <c r="LLJ1" i="18" s="1"/>
  <c r="LLK1" i="18" s="1"/>
  <c r="LLL1" i="18" s="1"/>
  <c r="LLM1" i="18" s="1"/>
  <c r="LLN1" i="18" s="1"/>
  <c r="LLO1" i="18" s="1"/>
  <c r="LLP1" i="18" s="1"/>
  <c r="LLQ1" i="18" s="1"/>
  <c r="LLR1" i="18" s="1"/>
  <c r="LLS1" i="18" s="1"/>
  <c r="LLT1" i="18" s="1"/>
  <c r="LLU1" i="18" s="1"/>
  <c r="LLV1" i="18" s="1"/>
  <c r="LLW1" i="18" s="1"/>
  <c r="LLX1" i="18" s="1"/>
  <c r="LLY1" i="18" s="1"/>
  <c r="LLZ1" i="18" s="1"/>
  <c r="LMA1" i="18" s="1"/>
  <c r="LMB1" i="18" s="1"/>
  <c r="LMC1" i="18" s="1"/>
  <c r="LMD1" i="18" s="1"/>
  <c r="LME1" i="18" s="1"/>
  <c r="LMF1" i="18" s="1"/>
  <c r="LMG1" i="18" s="1"/>
  <c r="LMH1" i="18" s="1"/>
  <c r="LMI1" i="18" s="1"/>
  <c r="LMJ1" i="18" s="1"/>
  <c r="LMK1" i="18" s="1"/>
  <c r="LML1" i="18" s="1"/>
  <c r="LMM1" i="18" s="1"/>
  <c r="LMN1" i="18" s="1"/>
  <c r="LMO1" i="18" s="1"/>
  <c r="LMP1" i="18" s="1"/>
  <c r="LMQ1" i="18" s="1"/>
  <c r="LMR1" i="18" s="1"/>
  <c r="LMS1" i="18" s="1"/>
  <c r="LMT1" i="18" s="1"/>
  <c r="LMU1" i="18" s="1"/>
  <c r="LMV1" i="18" s="1"/>
  <c r="LMW1" i="18" s="1"/>
  <c r="LMX1" i="18" s="1"/>
  <c r="LMY1" i="18" s="1"/>
  <c r="LMZ1" i="18" s="1"/>
  <c r="LNA1" i="18" s="1"/>
  <c r="LNB1" i="18" s="1"/>
  <c r="LNC1" i="18" s="1"/>
  <c r="LND1" i="18" s="1"/>
  <c r="LNE1" i="18" s="1"/>
  <c r="LNF1" i="18" s="1"/>
  <c r="LNG1" i="18" s="1"/>
  <c r="LNH1" i="18" s="1"/>
  <c r="LNI1" i="18" s="1"/>
  <c r="LNJ1" i="18" s="1"/>
  <c r="LNK1" i="18" s="1"/>
  <c r="LNL1" i="18" s="1"/>
  <c r="LNM1" i="18" s="1"/>
  <c r="LNN1" i="18" s="1"/>
  <c r="LNO1" i="18" s="1"/>
  <c r="LNP1" i="18" s="1"/>
  <c r="LNQ1" i="18" s="1"/>
  <c r="LNR1" i="18" s="1"/>
  <c r="LNS1" i="18" s="1"/>
  <c r="LNT1" i="18" s="1"/>
  <c r="LNU1" i="18" s="1"/>
  <c r="LNV1" i="18" s="1"/>
  <c r="LNW1" i="18" s="1"/>
  <c r="LNX1" i="18" s="1"/>
  <c r="LNY1" i="18" s="1"/>
  <c r="LNZ1" i="18" s="1"/>
  <c r="LOA1" i="18" s="1"/>
  <c r="LOB1" i="18" s="1"/>
  <c r="LOC1" i="18" s="1"/>
  <c r="LOD1" i="18" s="1"/>
  <c r="LOE1" i="18" s="1"/>
  <c r="LOF1" i="18" s="1"/>
  <c r="LOG1" i="18" s="1"/>
  <c r="LOH1" i="18" s="1"/>
  <c r="LOI1" i="18" s="1"/>
  <c r="LOJ1" i="18" s="1"/>
  <c r="LOK1" i="18" s="1"/>
  <c r="LOL1" i="18" s="1"/>
  <c r="LOM1" i="18" s="1"/>
  <c r="LON1" i="18" s="1"/>
  <c r="LOO1" i="18" s="1"/>
  <c r="LOP1" i="18" s="1"/>
  <c r="LOQ1" i="18" s="1"/>
  <c r="LOR1" i="18" s="1"/>
  <c r="LOS1" i="18" s="1"/>
  <c r="LOT1" i="18" s="1"/>
  <c r="LOU1" i="18" s="1"/>
  <c r="LOV1" i="18" s="1"/>
  <c r="LOW1" i="18" s="1"/>
  <c r="LOX1" i="18" s="1"/>
  <c r="LOY1" i="18" s="1"/>
  <c r="LOZ1" i="18" s="1"/>
  <c r="LPA1" i="18" s="1"/>
  <c r="LPB1" i="18" s="1"/>
  <c r="LPC1" i="18" s="1"/>
  <c r="LPD1" i="18" s="1"/>
  <c r="LPE1" i="18" s="1"/>
  <c r="LPF1" i="18" s="1"/>
  <c r="LPG1" i="18" s="1"/>
  <c r="LPH1" i="18" s="1"/>
  <c r="LPI1" i="18" s="1"/>
  <c r="LPJ1" i="18" s="1"/>
  <c r="LPK1" i="18" s="1"/>
  <c r="LPL1" i="18" s="1"/>
  <c r="LPM1" i="18" s="1"/>
  <c r="LPN1" i="18" s="1"/>
  <c r="LPO1" i="18" s="1"/>
  <c r="LPP1" i="18" s="1"/>
  <c r="LPQ1" i="18" s="1"/>
  <c r="LPR1" i="18" s="1"/>
  <c r="LPS1" i="18" s="1"/>
  <c r="LPT1" i="18" s="1"/>
  <c r="LPU1" i="18" s="1"/>
  <c r="LPV1" i="18" s="1"/>
  <c r="LPW1" i="18" s="1"/>
  <c r="LPX1" i="18" s="1"/>
  <c r="LPY1" i="18" s="1"/>
  <c r="LPZ1" i="18" s="1"/>
  <c r="LQA1" i="18" s="1"/>
  <c r="LQB1" i="18" s="1"/>
  <c r="LQC1" i="18" s="1"/>
  <c r="LQD1" i="18" s="1"/>
  <c r="LQE1" i="18" s="1"/>
  <c r="LQF1" i="18" s="1"/>
  <c r="LQG1" i="18" s="1"/>
  <c r="LQH1" i="18" s="1"/>
  <c r="LQI1" i="18" s="1"/>
  <c r="LQJ1" i="18" s="1"/>
  <c r="LQK1" i="18" s="1"/>
  <c r="LQL1" i="18" s="1"/>
  <c r="LQM1" i="18" s="1"/>
  <c r="LQN1" i="18" s="1"/>
  <c r="LQO1" i="18" s="1"/>
  <c r="LQP1" i="18" s="1"/>
  <c r="LQQ1" i="18" s="1"/>
  <c r="LQR1" i="18" s="1"/>
  <c r="LQS1" i="18" s="1"/>
  <c r="LQT1" i="18" s="1"/>
  <c r="LQU1" i="18" s="1"/>
  <c r="LQV1" i="18" s="1"/>
  <c r="LQW1" i="18" s="1"/>
  <c r="LQX1" i="18" s="1"/>
  <c r="LQY1" i="18" s="1"/>
  <c r="LQZ1" i="18" s="1"/>
  <c r="LRA1" i="18" s="1"/>
  <c r="LRB1" i="18" s="1"/>
  <c r="LRC1" i="18" s="1"/>
  <c r="LRD1" i="18" s="1"/>
  <c r="LRE1" i="18" s="1"/>
  <c r="LRF1" i="18" s="1"/>
  <c r="LRG1" i="18" s="1"/>
  <c r="LRH1" i="18" s="1"/>
  <c r="LRI1" i="18" s="1"/>
  <c r="LRJ1" i="18" s="1"/>
  <c r="LRK1" i="18" s="1"/>
  <c r="LRL1" i="18" s="1"/>
  <c r="LRM1" i="18" s="1"/>
  <c r="LRN1" i="18" s="1"/>
  <c r="LRO1" i="18" s="1"/>
  <c r="LRP1" i="18" s="1"/>
  <c r="LRQ1" i="18" s="1"/>
  <c r="LRR1" i="18" s="1"/>
  <c r="LRS1" i="18" s="1"/>
  <c r="LRT1" i="18" s="1"/>
  <c r="LRU1" i="18" s="1"/>
  <c r="LRV1" i="18" s="1"/>
  <c r="LRW1" i="18" s="1"/>
  <c r="LRX1" i="18" s="1"/>
  <c r="LRY1" i="18" s="1"/>
  <c r="LRZ1" i="18" s="1"/>
  <c r="LSA1" i="18" s="1"/>
  <c r="LSB1" i="18" s="1"/>
  <c r="LSC1" i="18" s="1"/>
  <c r="LSD1" i="18" s="1"/>
  <c r="LSE1" i="18" s="1"/>
  <c r="LSF1" i="18" s="1"/>
  <c r="LSG1" i="18" s="1"/>
  <c r="LSH1" i="18" s="1"/>
  <c r="LSI1" i="18" s="1"/>
  <c r="LSJ1" i="18" s="1"/>
  <c r="LSK1" i="18" s="1"/>
  <c r="LSL1" i="18" s="1"/>
  <c r="LSM1" i="18" s="1"/>
  <c r="LSN1" i="18" s="1"/>
  <c r="LSO1" i="18" s="1"/>
  <c r="LSP1" i="18" s="1"/>
  <c r="LSQ1" i="18" s="1"/>
  <c r="LSR1" i="18" s="1"/>
  <c r="LSS1" i="18" s="1"/>
  <c r="LST1" i="18" s="1"/>
  <c r="LSU1" i="18" s="1"/>
  <c r="LSV1" i="18" s="1"/>
  <c r="LSW1" i="18" s="1"/>
  <c r="LSX1" i="18" s="1"/>
  <c r="LSY1" i="18" s="1"/>
  <c r="LSZ1" i="18" s="1"/>
  <c r="LTA1" i="18" s="1"/>
  <c r="LTB1" i="18" s="1"/>
  <c r="LTC1" i="18" s="1"/>
  <c r="LTD1" i="18" s="1"/>
  <c r="LTE1" i="18" s="1"/>
  <c r="LTF1" i="18" s="1"/>
  <c r="LTG1" i="18" s="1"/>
  <c r="LTH1" i="18" s="1"/>
  <c r="LTI1" i="18" s="1"/>
  <c r="LTJ1" i="18" s="1"/>
  <c r="LTK1" i="18" s="1"/>
  <c r="LTL1" i="18" s="1"/>
  <c r="LTM1" i="18" s="1"/>
  <c r="LTN1" i="18" s="1"/>
  <c r="LTO1" i="18" s="1"/>
  <c r="LTP1" i="18" s="1"/>
  <c r="LTQ1" i="18" s="1"/>
  <c r="LTR1" i="18" s="1"/>
  <c r="LTS1" i="18" s="1"/>
  <c r="LTT1" i="18" s="1"/>
  <c r="LTU1" i="18" s="1"/>
  <c r="LTV1" i="18" s="1"/>
  <c r="LTW1" i="18" s="1"/>
  <c r="LTX1" i="18" s="1"/>
  <c r="LTY1" i="18" s="1"/>
  <c r="LTZ1" i="18" s="1"/>
  <c r="LUA1" i="18" s="1"/>
  <c r="LUB1" i="18" s="1"/>
  <c r="LUC1" i="18" s="1"/>
  <c r="LUD1" i="18" s="1"/>
  <c r="LUE1" i="18" s="1"/>
  <c r="LUF1" i="18" s="1"/>
  <c r="LUG1" i="18" s="1"/>
  <c r="LUH1" i="18" s="1"/>
  <c r="LUI1" i="18" s="1"/>
  <c r="LUJ1" i="18" s="1"/>
  <c r="LUK1" i="18" s="1"/>
  <c r="LUL1" i="18" s="1"/>
  <c r="LUM1" i="18" s="1"/>
  <c r="LUN1" i="18" s="1"/>
  <c r="LUO1" i="18" s="1"/>
  <c r="LUP1" i="18" s="1"/>
  <c r="LUQ1" i="18" s="1"/>
  <c r="LUR1" i="18" s="1"/>
  <c r="LUS1" i="18" s="1"/>
  <c r="LUT1" i="18" s="1"/>
  <c r="LUU1" i="18" s="1"/>
  <c r="LUV1" i="18" s="1"/>
  <c r="LUW1" i="18" s="1"/>
  <c r="LUX1" i="18" s="1"/>
  <c r="LUY1" i="18" s="1"/>
  <c r="LUZ1" i="18" s="1"/>
  <c r="LVA1" i="18" s="1"/>
  <c r="LVB1" i="18" s="1"/>
  <c r="LVC1" i="18" s="1"/>
  <c r="LVD1" i="18" s="1"/>
  <c r="LVE1" i="18" s="1"/>
  <c r="LVF1" i="18" s="1"/>
  <c r="LVG1" i="18" s="1"/>
  <c r="LVH1" i="18" s="1"/>
  <c r="LVI1" i="18" s="1"/>
  <c r="LVJ1" i="18" s="1"/>
  <c r="LVK1" i="18" s="1"/>
  <c r="LVL1" i="18" s="1"/>
  <c r="LVM1" i="18" s="1"/>
  <c r="LVN1" i="18" s="1"/>
  <c r="LVO1" i="18" s="1"/>
  <c r="LVP1" i="18" s="1"/>
  <c r="LVQ1" i="18" s="1"/>
  <c r="LVR1" i="18" s="1"/>
  <c r="LVS1" i="18" s="1"/>
  <c r="LVT1" i="18" s="1"/>
  <c r="LVU1" i="18" s="1"/>
  <c r="LVV1" i="18" s="1"/>
  <c r="LVW1" i="18" s="1"/>
  <c r="LVX1" i="18" s="1"/>
  <c r="LVY1" i="18" s="1"/>
  <c r="LVZ1" i="18" s="1"/>
  <c r="LWA1" i="18" s="1"/>
  <c r="LWB1" i="18" s="1"/>
  <c r="LWC1" i="18" s="1"/>
  <c r="LWD1" i="18" s="1"/>
  <c r="LWE1" i="18" s="1"/>
  <c r="LWF1" i="18" s="1"/>
  <c r="LWG1" i="18" s="1"/>
  <c r="LWH1" i="18" s="1"/>
  <c r="LWI1" i="18" s="1"/>
  <c r="LWJ1" i="18" s="1"/>
  <c r="LWK1" i="18" s="1"/>
  <c r="LWL1" i="18" s="1"/>
  <c r="LWM1" i="18" s="1"/>
  <c r="LWN1" i="18" s="1"/>
  <c r="LWO1" i="18" s="1"/>
  <c r="LWP1" i="18" s="1"/>
  <c r="LWQ1" i="18" s="1"/>
  <c r="LWR1" i="18" s="1"/>
  <c r="LWS1" i="18" s="1"/>
  <c r="LWT1" i="18" s="1"/>
  <c r="LWU1" i="18" s="1"/>
  <c r="LWV1" i="18" s="1"/>
  <c r="LWW1" i="18" s="1"/>
  <c r="LWX1" i="18" s="1"/>
  <c r="LWY1" i="18" s="1"/>
  <c r="LWZ1" i="18" s="1"/>
  <c r="LXA1" i="18" s="1"/>
  <c r="LXB1" i="18" s="1"/>
  <c r="LXC1" i="18" s="1"/>
  <c r="LXD1" i="18" s="1"/>
  <c r="LXE1" i="18" s="1"/>
  <c r="LXF1" i="18" s="1"/>
  <c r="LXG1" i="18" s="1"/>
  <c r="LXH1" i="18" s="1"/>
  <c r="LXI1" i="18" s="1"/>
  <c r="LXJ1" i="18" s="1"/>
  <c r="LXK1" i="18" s="1"/>
  <c r="LXL1" i="18" s="1"/>
  <c r="LXM1" i="18" s="1"/>
  <c r="LXN1" i="18" s="1"/>
  <c r="LXO1" i="18" s="1"/>
  <c r="LXP1" i="18" s="1"/>
  <c r="LXQ1" i="18" s="1"/>
  <c r="LXR1" i="18" s="1"/>
  <c r="LXS1" i="18" s="1"/>
  <c r="LXT1" i="18" s="1"/>
  <c r="LXU1" i="18" s="1"/>
  <c r="LXV1" i="18" s="1"/>
  <c r="LXW1" i="18" s="1"/>
  <c r="LXX1" i="18" s="1"/>
  <c r="LXY1" i="18" s="1"/>
  <c r="LXZ1" i="18" s="1"/>
  <c r="LYA1" i="18" s="1"/>
  <c r="LYB1" i="18" s="1"/>
  <c r="LYC1" i="18" s="1"/>
  <c r="LYD1" i="18" s="1"/>
  <c r="LYE1" i="18" s="1"/>
  <c r="LYF1" i="18" s="1"/>
  <c r="LYG1" i="18" s="1"/>
  <c r="LYH1" i="18" s="1"/>
  <c r="LYI1" i="18" s="1"/>
  <c r="LYJ1" i="18" s="1"/>
  <c r="LYK1" i="18" s="1"/>
  <c r="LYL1" i="18" s="1"/>
  <c r="LYM1" i="18" s="1"/>
  <c r="LYN1" i="18" s="1"/>
  <c r="LYO1" i="18" s="1"/>
  <c r="LYP1" i="18" s="1"/>
  <c r="LYQ1" i="18" s="1"/>
  <c r="LYR1" i="18" s="1"/>
  <c r="LYS1" i="18" s="1"/>
  <c r="LYT1" i="18" s="1"/>
  <c r="LYU1" i="18" s="1"/>
  <c r="LYV1" i="18" s="1"/>
  <c r="LYW1" i="18" s="1"/>
  <c r="LYX1" i="18" s="1"/>
  <c r="LYY1" i="18" s="1"/>
  <c r="LYZ1" i="18" s="1"/>
  <c r="LZA1" i="18" s="1"/>
  <c r="LZB1" i="18" s="1"/>
  <c r="LZC1" i="18" s="1"/>
  <c r="LZD1" i="18" s="1"/>
  <c r="LZE1" i="18" s="1"/>
  <c r="LZF1" i="18" s="1"/>
  <c r="LZG1" i="18" s="1"/>
  <c r="LZH1" i="18" s="1"/>
  <c r="LZI1" i="18" s="1"/>
  <c r="LZJ1" i="18" s="1"/>
  <c r="LZK1" i="18" s="1"/>
  <c r="LZL1" i="18" s="1"/>
  <c r="LZM1" i="18" s="1"/>
  <c r="LZN1" i="18" s="1"/>
  <c r="LZO1" i="18" s="1"/>
  <c r="LZP1" i="18" s="1"/>
  <c r="LZQ1" i="18" s="1"/>
  <c r="LZR1" i="18" s="1"/>
  <c r="LZS1" i="18" s="1"/>
  <c r="LZT1" i="18" s="1"/>
  <c r="LZU1" i="18" s="1"/>
  <c r="LZV1" i="18" s="1"/>
  <c r="LZW1" i="18" s="1"/>
  <c r="LZX1" i="18" s="1"/>
  <c r="LZY1" i="18" s="1"/>
  <c r="LZZ1" i="18" s="1"/>
  <c r="MAA1" i="18" s="1"/>
  <c r="MAB1" i="18" s="1"/>
  <c r="MAC1" i="18" s="1"/>
  <c r="MAD1" i="18" s="1"/>
  <c r="MAE1" i="18" s="1"/>
  <c r="MAF1" i="18" s="1"/>
  <c r="MAG1" i="18" s="1"/>
  <c r="MAH1" i="18" s="1"/>
  <c r="MAI1" i="18" s="1"/>
  <c r="MAJ1" i="18" s="1"/>
  <c r="MAK1" i="18" s="1"/>
  <c r="MAL1" i="18" s="1"/>
  <c r="MAM1" i="18" s="1"/>
  <c r="MAN1" i="18" s="1"/>
  <c r="MAO1" i="18" s="1"/>
  <c r="MAP1" i="18" s="1"/>
  <c r="MAQ1" i="18" s="1"/>
  <c r="MAR1" i="18" s="1"/>
  <c r="MAS1" i="18" s="1"/>
  <c r="MAT1" i="18" s="1"/>
  <c r="MAU1" i="18" s="1"/>
  <c r="MAV1" i="18" s="1"/>
  <c r="MAW1" i="18" s="1"/>
  <c r="MAX1" i="18" s="1"/>
  <c r="MAY1" i="18" s="1"/>
  <c r="MAZ1" i="18" s="1"/>
  <c r="MBA1" i="18" s="1"/>
  <c r="MBB1" i="18" s="1"/>
  <c r="MBC1" i="18" s="1"/>
  <c r="MBD1" i="18" s="1"/>
  <c r="MBE1" i="18" s="1"/>
  <c r="MBF1" i="18" s="1"/>
  <c r="MBG1" i="18" s="1"/>
  <c r="MBH1" i="18" s="1"/>
  <c r="MBI1" i="18" s="1"/>
  <c r="MBJ1" i="18" s="1"/>
  <c r="MBK1" i="18" s="1"/>
  <c r="MBL1" i="18" s="1"/>
  <c r="MBM1" i="18" s="1"/>
  <c r="MBN1" i="18" s="1"/>
  <c r="MBO1" i="18" s="1"/>
  <c r="MBP1" i="18" s="1"/>
  <c r="MBQ1" i="18" s="1"/>
  <c r="MBR1" i="18" s="1"/>
  <c r="MBS1" i="18" s="1"/>
  <c r="MBT1" i="18" s="1"/>
  <c r="MBU1" i="18" s="1"/>
  <c r="MBV1" i="18" s="1"/>
  <c r="MBW1" i="18" s="1"/>
  <c r="MBX1" i="18" s="1"/>
  <c r="MBY1" i="18" s="1"/>
  <c r="MBZ1" i="18" s="1"/>
  <c r="MCA1" i="18" s="1"/>
  <c r="MCB1" i="18" s="1"/>
  <c r="MCC1" i="18" s="1"/>
  <c r="MCD1" i="18" s="1"/>
  <c r="MCE1" i="18" s="1"/>
  <c r="MCF1" i="18" s="1"/>
  <c r="MCG1" i="18" s="1"/>
  <c r="MCH1" i="18" s="1"/>
  <c r="MCI1" i="18" s="1"/>
  <c r="MCJ1" i="18" s="1"/>
  <c r="MCK1" i="18" s="1"/>
  <c r="MCL1" i="18" s="1"/>
  <c r="MCM1" i="18" s="1"/>
  <c r="MCN1" i="18" s="1"/>
  <c r="MCO1" i="18" s="1"/>
  <c r="MCP1" i="18" s="1"/>
  <c r="MCQ1" i="18" s="1"/>
  <c r="MCR1" i="18" s="1"/>
  <c r="MCS1" i="18" s="1"/>
  <c r="MCT1" i="18" s="1"/>
  <c r="MCU1" i="18" s="1"/>
  <c r="MCV1" i="18" s="1"/>
  <c r="MCW1" i="18" s="1"/>
  <c r="MCX1" i="18" s="1"/>
  <c r="MCY1" i="18" s="1"/>
  <c r="MCZ1" i="18" s="1"/>
  <c r="MDA1" i="18" s="1"/>
  <c r="MDB1" i="18" s="1"/>
  <c r="MDC1" i="18" s="1"/>
  <c r="MDD1" i="18" s="1"/>
  <c r="MDE1" i="18" s="1"/>
  <c r="MDF1" i="18" s="1"/>
  <c r="MDG1" i="18" s="1"/>
  <c r="MDH1" i="18" s="1"/>
  <c r="MDI1" i="18" s="1"/>
  <c r="MDJ1" i="18" s="1"/>
  <c r="MDK1" i="18" s="1"/>
  <c r="MDL1" i="18" s="1"/>
  <c r="MDM1" i="18" s="1"/>
  <c r="MDN1" i="18" s="1"/>
  <c r="MDO1" i="18" s="1"/>
  <c r="MDP1" i="18" s="1"/>
  <c r="MDQ1" i="18" s="1"/>
  <c r="MDR1" i="18" s="1"/>
  <c r="MDS1" i="18" s="1"/>
  <c r="MDT1" i="18" s="1"/>
  <c r="MDU1" i="18" s="1"/>
  <c r="MDV1" i="18" s="1"/>
  <c r="MDW1" i="18" s="1"/>
  <c r="MDX1" i="18" s="1"/>
  <c r="MDY1" i="18" s="1"/>
  <c r="MDZ1" i="18" s="1"/>
  <c r="MEA1" i="18" s="1"/>
  <c r="MEB1" i="18" s="1"/>
  <c r="MEC1" i="18" s="1"/>
  <c r="MED1" i="18" s="1"/>
  <c r="MEE1" i="18" s="1"/>
  <c r="MEF1" i="18" s="1"/>
  <c r="MEG1" i="18" s="1"/>
  <c r="MEH1" i="18" s="1"/>
  <c r="MEI1" i="18" s="1"/>
  <c r="MEJ1" i="18" s="1"/>
  <c r="MEK1" i="18" s="1"/>
  <c r="MEL1" i="18" s="1"/>
  <c r="MEM1" i="18" s="1"/>
  <c r="MEN1" i="18" s="1"/>
  <c r="MEO1" i="18" s="1"/>
  <c r="MEP1" i="18" s="1"/>
  <c r="MEQ1" i="18" s="1"/>
  <c r="MER1" i="18" s="1"/>
  <c r="MES1" i="18" s="1"/>
  <c r="MET1" i="18" s="1"/>
  <c r="MEU1" i="18" s="1"/>
  <c r="MEV1" i="18" s="1"/>
  <c r="MEW1" i="18" s="1"/>
  <c r="MEX1" i="18" s="1"/>
  <c r="MEY1" i="18" s="1"/>
  <c r="MEZ1" i="18" s="1"/>
  <c r="MFA1" i="18" s="1"/>
  <c r="MFB1" i="18" s="1"/>
  <c r="MFC1" i="18" s="1"/>
  <c r="MFD1" i="18" s="1"/>
  <c r="MFE1" i="18" s="1"/>
  <c r="MFF1" i="18" s="1"/>
  <c r="MFG1" i="18" s="1"/>
  <c r="MFH1" i="18" s="1"/>
  <c r="MFI1" i="18" s="1"/>
  <c r="MFJ1" i="18" s="1"/>
  <c r="MFK1" i="18" s="1"/>
  <c r="MFL1" i="18" s="1"/>
  <c r="MFM1" i="18" s="1"/>
  <c r="MFN1" i="18" s="1"/>
  <c r="MFO1" i="18" s="1"/>
  <c r="MFP1" i="18" s="1"/>
  <c r="MFQ1" i="18" s="1"/>
  <c r="MFR1" i="18" s="1"/>
  <c r="MFS1" i="18" s="1"/>
  <c r="MFT1" i="18" s="1"/>
  <c r="MFU1" i="18" s="1"/>
  <c r="MFV1" i="18" s="1"/>
  <c r="MFW1" i="18" s="1"/>
  <c r="MFX1" i="18" s="1"/>
  <c r="MFY1" i="18" s="1"/>
  <c r="MFZ1" i="18" s="1"/>
  <c r="MGA1" i="18" s="1"/>
  <c r="MGB1" i="18" s="1"/>
  <c r="MGC1" i="18" s="1"/>
  <c r="MGD1" i="18" s="1"/>
  <c r="MGE1" i="18" s="1"/>
  <c r="MGF1" i="18" s="1"/>
  <c r="MGG1" i="18" s="1"/>
  <c r="MGH1" i="18" s="1"/>
  <c r="MGI1" i="18" s="1"/>
  <c r="MGJ1" i="18" s="1"/>
  <c r="MGK1" i="18" s="1"/>
  <c r="MGL1" i="18" s="1"/>
  <c r="MGM1" i="18" s="1"/>
  <c r="MGN1" i="18" s="1"/>
  <c r="MGO1" i="18" s="1"/>
  <c r="MGP1" i="18" s="1"/>
  <c r="MGQ1" i="18" s="1"/>
  <c r="MGR1" i="18" s="1"/>
  <c r="MGS1" i="18" s="1"/>
  <c r="MGT1" i="18" s="1"/>
  <c r="MGU1" i="18" s="1"/>
  <c r="MGV1" i="18" s="1"/>
  <c r="MGW1" i="18" s="1"/>
  <c r="MGX1" i="18" s="1"/>
  <c r="MGY1" i="18" s="1"/>
  <c r="MGZ1" i="18" s="1"/>
  <c r="MHA1" i="18" s="1"/>
  <c r="MHB1" i="18" s="1"/>
  <c r="MHC1" i="18" s="1"/>
  <c r="MHD1" i="18" s="1"/>
  <c r="MHE1" i="18" s="1"/>
  <c r="MHF1" i="18" s="1"/>
  <c r="MHG1" i="18" s="1"/>
  <c r="MHH1" i="18" s="1"/>
  <c r="MHI1" i="18" s="1"/>
  <c r="MHJ1" i="18" s="1"/>
  <c r="MHK1" i="18" s="1"/>
  <c r="MHL1" i="18" s="1"/>
  <c r="MHM1" i="18" s="1"/>
  <c r="MHN1" i="18" s="1"/>
  <c r="MHO1" i="18" s="1"/>
  <c r="MHP1" i="18" s="1"/>
  <c r="MHQ1" i="18" s="1"/>
  <c r="MHR1" i="18" s="1"/>
  <c r="MHS1" i="18" s="1"/>
  <c r="MHT1" i="18" s="1"/>
  <c r="MHU1" i="18" s="1"/>
  <c r="MHV1" i="18" s="1"/>
  <c r="MHW1" i="18" s="1"/>
  <c r="MHX1" i="18" s="1"/>
  <c r="MHY1" i="18" s="1"/>
  <c r="MHZ1" i="18" s="1"/>
  <c r="MIA1" i="18" s="1"/>
  <c r="MIB1" i="18" s="1"/>
  <c r="MIC1" i="18" s="1"/>
  <c r="MID1" i="18" s="1"/>
  <c r="MIE1" i="18" s="1"/>
  <c r="MIF1" i="18" s="1"/>
  <c r="MIG1" i="18" s="1"/>
  <c r="MIH1" i="18" s="1"/>
  <c r="MII1" i="18" s="1"/>
  <c r="MIJ1" i="18" s="1"/>
  <c r="MIK1" i="18" s="1"/>
  <c r="MIL1" i="18" s="1"/>
  <c r="MIM1" i="18" s="1"/>
  <c r="MIN1" i="18" s="1"/>
  <c r="MIO1" i="18" s="1"/>
  <c r="MIP1" i="18" s="1"/>
  <c r="MIQ1" i="18" s="1"/>
  <c r="MIR1" i="18" s="1"/>
  <c r="MIS1" i="18" s="1"/>
  <c r="MIT1" i="18" s="1"/>
  <c r="MIU1" i="18" s="1"/>
  <c r="MIV1" i="18" s="1"/>
  <c r="MIW1" i="18" s="1"/>
  <c r="MIX1" i="18" s="1"/>
  <c r="MIY1" i="18" s="1"/>
  <c r="MIZ1" i="18" s="1"/>
  <c r="MJA1" i="18" s="1"/>
  <c r="MJB1" i="18" s="1"/>
  <c r="MJC1" i="18" s="1"/>
  <c r="MJD1" i="18" s="1"/>
  <c r="MJE1" i="18" s="1"/>
  <c r="MJF1" i="18" s="1"/>
  <c r="MJG1" i="18" s="1"/>
  <c r="MJH1" i="18" s="1"/>
  <c r="MJI1" i="18" s="1"/>
  <c r="MJJ1" i="18" s="1"/>
  <c r="MJK1" i="18" s="1"/>
  <c r="MJL1" i="18" s="1"/>
  <c r="MJM1" i="18" s="1"/>
  <c r="MJN1" i="18" s="1"/>
  <c r="MJO1" i="18" s="1"/>
  <c r="MJP1" i="18" s="1"/>
  <c r="MJQ1" i="18" s="1"/>
  <c r="MJR1" i="18" s="1"/>
  <c r="MJS1" i="18" s="1"/>
  <c r="MJT1" i="18" s="1"/>
  <c r="MJU1" i="18" s="1"/>
  <c r="MJV1" i="18" s="1"/>
  <c r="MJW1" i="18" s="1"/>
  <c r="MJX1" i="18" s="1"/>
  <c r="MJY1" i="18" s="1"/>
  <c r="MJZ1" i="18" s="1"/>
  <c r="MKA1" i="18" s="1"/>
  <c r="MKB1" i="18" s="1"/>
  <c r="MKC1" i="18" s="1"/>
  <c r="MKD1" i="18" s="1"/>
  <c r="MKE1" i="18" s="1"/>
  <c r="MKF1" i="18" s="1"/>
  <c r="MKG1" i="18" s="1"/>
  <c r="MKH1" i="18" s="1"/>
  <c r="MKI1" i="18" s="1"/>
  <c r="MKJ1" i="18" s="1"/>
  <c r="MKK1" i="18" s="1"/>
  <c r="MKL1" i="18" s="1"/>
  <c r="MKM1" i="18" s="1"/>
  <c r="MKN1" i="18" s="1"/>
  <c r="MKO1" i="18" s="1"/>
  <c r="MKP1" i="18" s="1"/>
  <c r="MKQ1" i="18" s="1"/>
  <c r="MKR1" i="18" s="1"/>
  <c r="MKS1" i="18" s="1"/>
  <c r="MKT1" i="18" s="1"/>
  <c r="MKU1" i="18" s="1"/>
  <c r="MKV1" i="18" s="1"/>
  <c r="MKW1" i="18" s="1"/>
  <c r="MKX1" i="18" s="1"/>
  <c r="MKY1" i="18" s="1"/>
  <c r="MKZ1" i="18" s="1"/>
  <c r="MLA1" i="18" s="1"/>
  <c r="MLB1" i="18" s="1"/>
  <c r="MLC1" i="18" s="1"/>
  <c r="MLD1" i="18" s="1"/>
  <c r="MLE1" i="18" s="1"/>
  <c r="MLF1" i="18" s="1"/>
  <c r="MLG1" i="18" s="1"/>
  <c r="MLH1" i="18" s="1"/>
  <c r="MLI1" i="18" s="1"/>
  <c r="MLJ1" i="18" s="1"/>
  <c r="MLK1" i="18" s="1"/>
  <c r="MLL1" i="18" s="1"/>
  <c r="MLM1" i="18" s="1"/>
  <c r="MLN1" i="18" s="1"/>
  <c r="MLO1" i="18" s="1"/>
  <c r="MLP1" i="18" s="1"/>
  <c r="MLQ1" i="18" s="1"/>
  <c r="MLR1" i="18" s="1"/>
  <c r="MLS1" i="18" s="1"/>
  <c r="MLT1" i="18" s="1"/>
  <c r="MLU1" i="18" s="1"/>
  <c r="MLV1" i="18" s="1"/>
  <c r="MLW1" i="18" s="1"/>
  <c r="MLX1" i="18" s="1"/>
  <c r="MLY1" i="18" s="1"/>
  <c r="MLZ1" i="18" s="1"/>
  <c r="MMA1" i="18" s="1"/>
  <c r="MMB1" i="18" s="1"/>
  <c r="MMC1" i="18" s="1"/>
  <c r="MMD1" i="18" s="1"/>
  <c r="MME1" i="18" s="1"/>
  <c r="MMF1" i="18" s="1"/>
  <c r="MMG1" i="18" s="1"/>
  <c r="MMH1" i="18" s="1"/>
  <c r="MMI1" i="18" s="1"/>
  <c r="MMJ1" i="18" s="1"/>
  <c r="MMK1" i="18" s="1"/>
  <c r="MML1" i="18" s="1"/>
  <c r="MMM1" i="18" s="1"/>
  <c r="MMN1" i="18" s="1"/>
  <c r="MMO1" i="18" s="1"/>
  <c r="MMP1" i="18" s="1"/>
  <c r="MMQ1" i="18" s="1"/>
  <c r="MMR1" i="18" s="1"/>
  <c r="MMS1" i="18" s="1"/>
  <c r="MMT1" i="18" s="1"/>
  <c r="MMU1" i="18" s="1"/>
  <c r="MMV1" i="18" s="1"/>
  <c r="MMW1" i="18" s="1"/>
  <c r="MMX1" i="18" s="1"/>
  <c r="MMY1" i="18" s="1"/>
  <c r="MMZ1" i="18" s="1"/>
  <c r="MNA1" i="18" s="1"/>
  <c r="MNB1" i="18" s="1"/>
  <c r="MNC1" i="18" s="1"/>
  <c r="MND1" i="18" s="1"/>
  <c r="MNE1" i="18" s="1"/>
  <c r="MNF1" i="18" s="1"/>
  <c r="MNG1" i="18" s="1"/>
  <c r="MNH1" i="18" s="1"/>
  <c r="MNI1" i="18" s="1"/>
  <c r="MNJ1" i="18" s="1"/>
  <c r="MNK1" i="18" s="1"/>
  <c r="MNL1" i="18" s="1"/>
  <c r="MNM1" i="18" s="1"/>
  <c r="MNN1" i="18" s="1"/>
  <c r="MNO1" i="18" s="1"/>
  <c r="MNP1" i="18" s="1"/>
  <c r="MNQ1" i="18" s="1"/>
  <c r="MNR1" i="18" s="1"/>
  <c r="MNS1" i="18" s="1"/>
  <c r="MNT1" i="18" s="1"/>
  <c r="MNU1" i="18" s="1"/>
  <c r="MNV1" i="18" s="1"/>
  <c r="MNW1" i="18" s="1"/>
  <c r="MNX1" i="18" s="1"/>
  <c r="MNY1" i="18" s="1"/>
  <c r="MNZ1" i="18" s="1"/>
  <c r="MOA1" i="18" s="1"/>
  <c r="MOB1" i="18" s="1"/>
  <c r="MOC1" i="18" s="1"/>
  <c r="MOD1" i="18" s="1"/>
  <c r="MOE1" i="18" s="1"/>
  <c r="MOF1" i="18" s="1"/>
  <c r="MOG1" i="18" s="1"/>
  <c r="MOH1" i="18" s="1"/>
  <c r="MOI1" i="18" s="1"/>
  <c r="MOJ1" i="18" s="1"/>
  <c r="MOK1" i="18" s="1"/>
  <c r="MOL1" i="18" s="1"/>
  <c r="MOM1" i="18" s="1"/>
  <c r="MON1" i="18" s="1"/>
  <c r="MOO1" i="18" s="1"/>
  <c r="MOP1" i="18" s="1"/>
  <c r="MOQ1" i="18" s="1"/>
  <c r="MOR1" i="18" s="1"/>
  <c r="MOS1" i="18" s="1"/>
  <c r="MOT1" i="18" s="1"/>
  <c r="MOU1" i="18" s="1"/>
  <c r="MOV1" i="18" s="1"/>
  <c r="MOW1" i="18" s="1"/>
  <c r="MOX1" i="18" s="1"/>
  <c r="MOY1" i="18" s="1"/>
  <c r="MOZ1" i="18" s="1"/>
  <c r="MPA1" i="18" s="1"/>
  <c r="MPB1" i="18" s="1"/>
  <c r="MPC1" i="18" s="1"/>
  <c r="MPD1" i="18" s="1"/>
  <c r="MPE1" i="18" s="1"/>
  <c r="MPF1" i="18" s="1"/>
  <c r="MPG1" i="18" s="1"/>
  <c r="MPH1" i="18" s="1"/>
  <c r="MPI1" i="18" s="1"/>
  <c r="MPJ1" i="18" s="1"/>
  <c r="MPK1" i="18" s="1"/>
  <c r="MPL1" i="18" s="1"/>
  <c r="MPM1" i="18" s="1"/>
  <c r="MPN1" i="18" s="1"/>
  <c r="MPO1" i="18" s="1"/>
  <c r="MPP1" i="18" s="1"/>
  <c r="MPQ1" i="18" s="1"/>
  <c r="MPR1" i="18" s="1"/>
  <c r="MPS1" i="18" s="1"/>
  <c r="MPT1" i="18" s="1"/>
  <c r="MPU1" i="18" s="1"/>
  <c r="MPV1" i="18" s="1"/>
  <c r="MPW1" i="18" s="1"/>
  <c r="MPX1" i="18" s="1"/>
  <c r="MPY1" i="18" s="1"/>
  <c r="MPZ1" i="18" s="1"/>
  <c r="MQA1" i="18" s="1"/>
  <c r="MQB1" i="18" s="1"/>
  <c r="MQC1" i="18" s="1"/>
  <c r="MQD1" i="18" s="1"/>
  <c r="MQE1" i="18" s="1"/>
  <c r="MQF1" i="18" s="1"/>
  <c r="MQG1" i="18" s="1"/>
  <c r="MQH1" i="18" s="1"/>
  <c r="MQI1" i="18" s="1"/>
  <c r="MQJ1" i="18" s="1"/>
  <c r="MQK1" i="18" s="1"/>
  <c r="MQL1" i="18" s="1"/>
  <c r="MQM1" i="18" s="1"/>
  <c r="MQN1" i="18" s="1"/>
  <c r="MQO1" i="18" s="1"/>
  <c r="MQP1" i="18" s="1"/>
  <c r="MQQ1" i="18" s="1"/>
  <c r="MQR1" i="18" s="1"/>
  <c r="MQS1" i="18" s="1"/>
  <c r="MQT1" i="18" s="1"/>
  <c r="MQU1" i="18" s="1"/>
  <c r="MQV1" i="18" s="1"/>
  <c r="MQW1" i="18" s="1"/>
  <c r="MQX1" i="18" s="1"/>
  <c r="MQY1" i="18" s="1"/>
  <c r="MQZ1" i="18" s="1"/>
  <c r="MRA1" i="18" s="1"/>
  <c r="MRB1" i="18" s="1"/>
  <c r="MRC1" i="18" s="1"/>
  <c r="MRD1" i="18" s="1"/>
  <c r="MRE1" i="18" s="1"/>
  <c r="MRF1" i="18" s="1"/>
  <c r="MRG1" i="18" s="1"/>
  <c r="MRH1" i="18" s="1"/>
  <c r="MRI1" i="18" s="1"/>
  <c r="MRJ1" i="18" s="1"/>
  <c r="MRK1" i="18" s="1"/>
  <c r="MRL1" i="18" s="1"/>
  <c r="MRM1" i="18" s="1"/>
  <c r="MRN1" i="18" s="1"/>
  <c r="MRO1" i="18" s="1"/>
  <c r="MRP1" i="18" s="1"/>
  <c r="MRQ1" i="18" s="1"/>
  <c r="MRR1" i="18" s="1"/>
  <c r="MRS1" i="18" s="1"/>
  <c r="MRT1" i="18" s="1"/>
  <c r="MRU1" i="18" s="1"/>
  <c r="MRV1" i="18" s="1"/>
  <c r="MRW1" i="18" s="1"/>
  <c r="MRX1" i="18" s="1"/>
  <c r="MRY1" i="18" s="1"/>
  <c r="MRZ1" i="18" s="1"/>
  <c r="MSA1" i="18" s="1"/>
  <c r="MSB1" i="18" s="1"/>
  <c r="MSC1" i="18" s="1"/>
  <c r="MSD1" i="18" s="1"/>
  <c r="MSE1" i="18" s="1"/>
  <c r="MSF1" i="18" s="1"/>
  <c r="MSG1" i="18" s="1"/>
  <c r="MSH1" i="18" s="1"/>
  <c r="MSI1" i="18" s="1"/>
  <c r="MSJ1" i="18" s="1"/>
  <c r="MSK1" i="18" s="1"/>
  <c r="MSL1" i="18" s="1"/>
  <c r="MSM1" i="18" s="1"/>
  <c r="MSN1" i="18" s="1"/>
  <c r="MSO1" i="18" s="1"/>
  <c r="MSP1" i="18" s="1"/>
  <c r="MSQ1" i="18" s="1"/>
  <c r="MSR1" i="18" s="1"/>
  <c r="MSS1" i="18" s="1"/>
  <c r="MST1" i="18" s="1"/>
  <c r="MSU1" i="18" s="1"/>
  <c r="MSV1" i="18" s="1"/>
  <c r="MSW1" i="18" s="1"/>
  <c r="MSX1" i="18" s="1"/>
  <c r="MSY1" i="18" s="1"/>
  <c r="MSZ1" i="18" s="1"/>
  <c r="MTA1" i="18" s="1"/>
  <c r="MTB1" i="18" s="1"/>
  <c r="MTC1" i="18" s="1"/>
  <c r="MTD1" i="18" s="1"/>
  <c r="MTE1" i="18" s="1"/>
  <c r="MTF1" i="18" s="1"/>
  <c r="MTG1" i="18" s="1"/>
  <c r="MTH1" i="18" s="1"/>
  <c r="MTI1" i="18" s="1"/>
  <c r="MTJ1" i="18" s="1"/>
  <c r="MTK1" i="18" s="1"/>
  <c r="MTL1" i="18" s="1"/>
  <c r="MTM1" i="18" s="1"/>
  <c r="MTN1" i="18" s="1"/>
  <c r="MTO1" i="18" s="1"/>
  <c r="MTP1" i="18" s="1"/>
  <c r="MTQ1" i="18" s="1"/>
  <c r="MTR1" i="18" s="1"/>
  <c r="MTS1" i="18" s="1"/>
  <c r="MTT1" i="18" s="1"/>
  <c r="MTU1" i="18" s="1"/>
  <c r="MTV1" i="18" s="1"/>
  <c r="MTW1" i="18" s="1"/>
  <c r="MTX1" i="18" s="1"/>
  <c r="MTY1" i="18" s="1"/>
  <c r="MTZ1" i="18" s="1"/>
  <c r="MUA1" i="18" s="1"/>
  <c r="MUB1" i="18" s="1"/>
  <c r="MUC1" i="18" s="1"/>
  <c r="MUD1" i="18" s="1"/>
  <c r="MUE1" i="18" s="1"/>
  <c r="MUF1" i="18" s="1"/>
  <c r="MUG1" i="18" s="1"/>
  <c r="MUH1" i="18" s="1"/>
  <c r="MUI1" i="18" s="1"/>
  <c r="MUJ1" i="18" s="1"/>
  <c r="MUK1" i="18" s="1"/>
  <c r="MUL1" i="18" s="1"/>
  <c r="MUM1" i="18" s="1"/>
  <c r="MUN1" i="18" s="1"/>
  <c r="MUO1" i="18" s="1"/>
  <c r="MUP1" i="18" s="1"/>
  <c r="MUQ1" i="18" s="1"/>
  <c r="MUR1" i="18" s="1"/>
  <c r="MUS1" i="18" s="1"/>
  <c r="MUT1" i="18" s="1"/>
  <c r="MUU1" i="18" s="1"/>
  <c r="MUV1" i="18" s="1"/>
  <c r="MUW1" i="18" s="1"/>
  <c r="MUX1" i="18" s="1"/>
  <c r="MUY1" i="18" s="1"/>
  <c r="MUZ1" i="18" s="1"/>
  <c r="MVA1" i="18" s="1"/>
  <c r="MVB1" i="18" s="1"/>
  <c r="MVC1" i="18" s="1"/>
  <c r="MVD1" i="18" s="1"/>
  <c r="MVE1" i="18" s="1"/>
  <c r="MVF1" i="18" s="1"/>
  <c r="MVG1" i="18" s="1"/>
  <c r="MVH1" i="18" s="1"/>
  <c r="MVI1" i="18" s="1"/>
  <c r="MVJ1" i="18" s="1"/>
  <c r="MVK1" i="18" s="1"/>
  <c r="MVL1" i="18" s="1"/>
  <c r="MVM1" i="18" s="1"/>
  <c r="MVN1" i="18" s="1"/>
  <c r="MVO1" i="18" s="1"/>
  <c r="MVP1" i="18" s="1"/>
  <c r="MVQ1" i="18" s="1"/>
  <c r="MVR1" i="18" s="1"/>
  <c r="MVS1" i="18" s="1"/>
  <c r="MVT1" i="18" s="1"/>
  <c r="MVU1" i="18" s="1"/>
  <c r="MVV1" i="18" s="1"/>
  <c r="MVW1" i="18" s="1"/>
  <c r="MVX1" i="18" s="1"/>
  <c r="MVY1" i="18" s="1"/>
  <c r="MVZ1" i="18" s="1"/>
  <c r="MWA1" i="18" s="1"/>
  <c r="MWB1" i="18" s="1"/>
  <c r="MWC1" i="18" s="1"/>
  <c r="MWD1" i="18" s="1"/>
  <c r="MWE1" i="18" s="1"/>
  <c r="MWF1" i="18" s="1"/>
  <c r="MWG1" i="18" s="1"/>
  <c r="MWH1" i="18" s="1"/>
  <c r="MWI1" i="18" s="1"/>
  <c r="MWJ1" i="18" s="1"/>
  <c r="MWK1" i="18" s="1"/>
  <c r="MWL1" i="18" s="1"/>
  <c r="MWM1" i="18" s="1"/>
  <c r="MWN1" i="18" s="1"/>
  <c r="MWO1" i="18" s="1"/>
  <c r="MWP1" i="18" s="1"/>
  <c r="MWQ1" i="18" s="1"/>
  <c r="MWR1" i="18" s="1"/>
  <c r="MWS1" i="18" s="1"/>
  <c r="MWT1" i="18" s="1"/>
  <c r="MWU1" i="18" s="1"/>
  <c r="MWV1" i="18" s="1"/>
  <c r="MWW1" i="18" s="1"/>
  <c r="MWX1" i="18" s="1"/>
  <c r="MWY1" i="18" s="1"/>
  <c r="MWZ1" i="18" s="1"/>
  <c r="MXA1" i="18" s="1"/>
  <c r="MXB1" i="18" s="1"/>
  <c r="MXC1" i="18" s="1"/>
  <c r="MXD1" i="18" s="1"/>
  <c r="MXE1" i="18" s="1"/>
  <c r="MXF1" i="18" s="1"/>
  <c r="MXG1" i="18" s="1"/>
  <c r="MXH1" i="18" s="1"/>
  <c r="MXI1" i="18" s="1"/>
  <c r="MXJ1" i="18" s="1"/>
  <c r="MXK1" i="18" s="1"/>
  <c r="MXL1" i="18" s="1"/>
  <c r="MXM1" i="18" s="1"/>
  <c r="MXN1" i="18" s="1"/>
  <c r="MXO1" i="18" s="1"/>
  <c r="MXP1" i="18" s="1"/>
  <c r="MXQ1" i="18" s="1"/>
  <c r="MXR1" i="18" s="1"/>
  <c r="MXS1" i="18" s="1"/>
  <c r="MXT1" i="18" s="1"/>
  <c r="MXU1" i="18" s="1"/>
  <c r="MXV1" i="18" s="1"/>
  <c r="MXW1" i="18" s="1"/>
  <c r="MXX1" i="18" s="1"/>
  <c r="MXY1" i="18" s="1"/>
  <c r="MXZ1" i="18" s="1"/>
  <c r="MYA1" i="18" s="1"/>
  <c r="MYB1" i="18" s="1"/>
  <c r="MYC1" i="18" s="1"/>
  <c r="MYD1" i="18" s="1"/>
  <c r="MYE1" i="18" s="1"/>
  <c r="MYF1" i="18" s="1"/>
  <c r="MYG1" i="18" s="1"/>
  <c r="MYH1" i="18" s="1"/>
  <c r="MYI1" i="18" s="1"/>
  <c r="MYJ1" i="18" s="1"/>
  <c r="MYK1" i="18" s="1"/>
  <c r="MYL1" i="18" s="1"/>
  <c r="MYM1" i="18" s="1"/>
  <c r="MYN1" i="18" s="1"/>
  <c r="MYO1" i="18" s="1"/>
  <c r="MYP1" i="18" s="1"/>
  <c r="MYQ1" i="18" s="1"/>
  <c r="MYR1" i="18" s="1"/>
  <c r="MYS1" i="18" s="1"/>
  <c r="MYT1" i="18" s="1"/>
  <c r="MYU1" i="18" s="1"/>
  <c r="MYV1" i="18" s="1"/>
  <c r="MYW1" i="18" s="1"/>
  <c r="MYX1" i="18" s="1"/>
  <c r="MYY1" i="18" s="1"/>
  <c r="MYZ1" i="18" s="1"/>
  <c r="MZA1" i="18" s="1"/>
  <c r="MZB1" i="18" s="1"/>
  <c r="MZC1" i="18" s="1"/>
  <c r="MZD1" i="18" s="1"/>
  <c r="MZE1" i="18" s="1"/>
  <c r="MZF1" i="18" s="1"/>
  <c r="MZG1" i="18" s="1"/>
  <c r="MZH1" i="18" s="1"/>
  <c r="MZI1" i="18" s="1"/>
  <c r="MZJ1" i="18" s="1"/>
  <c r="MZK1" i="18" s="1"/>
  <c r="MZL1" i="18" s="1"/>
  <c r="MZM1" i="18" s="1"/>
  <c r="MZN1" i="18" s="1"/>
  <c r="MZO1" i="18" s="1"/>
  <c r="MZP1" i="18" s="1"/>
  <c r="MZQ1" i="18" s="1"/>
  <c r="MZR1" i="18" s="1"/>
  <c r="MZS1" i="18" s="1"/>
  <c r="MZT1" i="18" s="1"/>
  <c r="MZU1" i="18" s="1"/>
  <c r="MZV1" i="18" s="1"/>
  <c r="MZW1" i="18" s="1"/>
  <c r="MZX1" i="18" s="1"/>
  <c r="MZY1" i="18" s="1"/>
  <c r="MZZ1" i="18" s="1"/>
  <c r="NAA1" i="18" s="1"/>
  <c r="NAB1" i="18" s="1"/>
  <c r="NAC1" i="18" s="1"/>
  <c r="NAD1" i="18" s="1"/>
  <c r="NAE1" i="18" s="1"/>
  <c r="NAF1" i="18" s="1"/>
  <c r="NAG1" i="18" s="1"/>
  <c r="NAH1" i="18" s="1"/>
  <c r="NAI1" i="18" s="1"/>
  <c r="NAJ1" i="18" s="1"/>
  <c r="NAK1" i="18" s="1"/>
  <c r="NAL1" i="18" s="1"/>
  <c r="NAM1" i="18" s="1"/>
  <c r="NAN1" i="18" s="1"/>
  <c r="NAO1" i="18" s="1"/>
  <c r="NAP1" i="18" s="1"/>
  <c r="NAQ1" i="18" s="1"/>
  <c r="NAR1" i="18" s="1"/>
  <c r="NAS1" i="18" s="1"/>
  <c r="NAT1" i="18" s="1"/>
  <c r="NAU1" i="18" s="1"/>
  <c r="NAV1" i="18" s="1"/>
  <c r="NAW1" i="18" s="1"/>
  <c r="NAX1" i="18" s="1"/>
  <c r="NAY1" i="18" s="1"/>
  <c r="NAZ1" i="18" s="1"/>
  <c r="NBA1" i="18" s="1"/>
  <c r="NBB1" i="18" s="1"/>
  <c r="NBC1" i="18" s="1"/>
  <c r="NBD1" i="18" s="1"/>
  <c r="NBE1" i="18" s="1"/>
  <c r="NBF1" i="18" s="1"/>
  <c r="NBG1" i="18" s="1"/>
  <c r="NBH1" i="18" s="1"/>
  <c r="NBI1" i="18" s="1"/>
  <c r="NBJ1" i="18" s="1"/>
  <c r="NBK1" i="18" s="1"/>
  <c r="NBL1" i="18" s="1"/>
  <c r="NBM1" i="18" s="1"/>
  <c r="NBN1" i="18" s="1"/>
  <c r="NBO1" i="18" s="1"/>
  <c r="NBP1" i="18" s="1"/>
  <c r="NBQ1" i="18" s="1"/>
  <c r="NBR1" i="18" s="1"/>
  <c r="NBS1" i="18" s="1"/>
  <c r="NBT1" i="18" s="1"/>
  <c r="NBU1" i="18" s="1"/>
  <c r="NBV1" i="18" s="1"/>
  <c r="NBW1" i="18" s="1"/>
  <c r="NBX1" i="18" s="1"/>
  <c r="NBY1" i="18" s="1"/>
  <c r="NBZ1" i="18" s="1"/>
  <c r="NCA1" i="18" s="1"/>
  <c r="NCB1" i="18" s="1"/>
  <c r="NCC1" i="18" s="1"/>
  <c r="NCD1" i="18" s="1"/>
  <c r="NCE1" i="18" s="1"/>
  <c r="NCF1" i="18" s="1"/>
  <c r="NCG1" i="18" s="1"/>
  <c r="NCH1" i="18" s="1"/>
  <c r="NCI1" i="18" s="1"/>
  <c r="NCJ1" i="18" s="1"/>
  <c r="NCK1" i="18" s="1"/>
  <c r="NCL1" i="18" s="1"/>
  <c r="NCM1" i="18" s="1"/>
  <c r="NCN1" i="18" s="1"/>
  <c r="NCO1" i="18" s="1"/>
  <c r="NCP1" i="18" s="1"/>
  <c r="NCQ1" i="18" s="1"/>
  <c r="NCR1" i="18" s="1"/>
  <c r="NCS1" i="18" s="1"/>
  <c r="NCT1" i="18" s="1"/>
  <c r="NCU1" i="18" s="1"/>
  <c r="NCV1" i="18" s="1"/>
  <c r="NCW1" i="18" s="1"/>
  <c r="NCX1" i="18" s="1"/>
  <c r="NCY1" i="18" s="1"/>
  <c r="NCZ1" i="18" s="1"/>
  <c r="NDA1" i="18" s="1"/>
  <c r="NDB1" i="18" s="1"/>
  <c r="NDC1" i="18" s="1"/>
  <c r="NDD1" i="18" s="1"/>
  <c r="NDE1" i="18" s="1"/>
  <c r="NDF1" i="18" s="1"/>
  <c r="NDG1" i="18" s="1"/>
  <c r="NDH1" i="18" s="1"/>
  <c r="NDI1" i="18" s="1"/>
  <c r="NDJ1" i="18" s="1"/>
  <c r="NDK1" i="18" s="1"/>
  <c r="NDL1" i="18" s="1"/>
  <c r="NDM1" i="18" s="1"/>
  <c r="NDN1" i="18" s="1"/>
  <c r="NDO1" i="18" s="1"/>
  <c r="NDP1" i="18" s="1"/>
  <c r="NDQ1" i="18" s="1"/>
  <c r="NDR1" i="18" s="1"/>
  <c r="NDS1" i="18" s="1"/>
  <c r="NDT1" i="18" s="1"/>
  <c r="NDU1" i="18" s="1"/>
  <c r="NDV1" i="18" s="1"/>
  <c r="NDW1" i="18" s="1"/>
  <c r="NDX1" i="18" s="1"/>
  <c r="NDY1" i="18" s="1"/>
  <c r="NDZ1" i="18" s="1"/>
  <c r="NEA1" i="18" s="1"/>
  <c r="NEB1" i="18" s="1"/>
  <c r="NEC1" i="18" s="1"/>
  <c r="NED1" i="18" s="1"/>
  <c r="NEE1" i="18" s="1"/>
  <c r="NEF1" i="18" s="1"/>
  <c r="NEG1" i="18" s="1"/>
  <c r="NEH1" i="18" s="1"/>
  <c r="NEI1" i="18" s="1"/>
  <c r="NEJ1" i="18" s="1"/>
  <c r="NEK1" i="18" s="1"/>
  <c r="NEL1" i="18" s="1"/>
  <c r="NEM1" i="18" s="1"/>
  <c r="NEN1" i="18" s="1"/>
  <c r="NEO1" i="18" s="1"/>
  <c r="NEP1" i="18" s="1"/>
  <c r="NEQ1" i="18" s="1"/>
  <c r="NER1" i="18" s="1"/>
  <c r="NES1" i="18" s="1"/>
  <c r="NET1" i="18" s="1"/>
  <c r="NEU1" i="18" s="1"/>
  <c r="NEV1" i="18" s="1"/>
  <c r="NEW1" i="18" s="1"/>
  <c r="NEX1" i="18" s="1"/>
  <c r="NEY1" i="18" s="1"/>
  <c r="NEZ1" i="18" s="1"/>
  <c r="NFA1" i="18" s="1"/>
  <c r="NFB1" i="18" s="1"/>
  <c r="NFC1" i="18" s="1"/>
  <c r="NFD1" i="18" s="1"/>
  <c r="NFE1" i="18" s="1"/>
  <c r="NFF1" i="18" s="1"/>
  <c r="NFG1" i="18" s="1"/>
  <c r="NFH1" i="18" s="1"/>
  <c r="NFI1" i="18" s="1"/>
  <c r="NFJ1" i="18" s="1"/>
  <c r="NFK1" i="18" s="1"/>
  <c r="NFL1" i="18" s="1"/>
  <c r="NFM1" i="18" s="1"/>
  <c r="NFN1" i="18" s="1"/>
  <c r="NFO1" i="18" s="1"/>
  <c r="NFP1" i="18" s="1"/>
  <c r="NFQ1" i="18" s="1"/>
  <c r="NFR1" i="18" s="1"/>
  <c r="NFS1" i="18" s="1"/>
  <c r="NFT1" i="18" s="1"/>
  <c r="NFU1" i="18" s="1"/>
  <c r="NFV1" i="18" s="1"/>
  <c r="NFW1" i="18" s="1"/>
  <c r="NFX1" i="18" s="1"/>
  <c r="NFY1" i="18" s="1"/>
  <c r="NFZ1" i="18" s="1"/>
  <c r="NGA1" i="18" s="1"/>
  <c r="NGB1" i="18" s="1"/>
  <c r="NGC1" i="18" s="1"/>
  <c r="NGD1" i="18" s="1"/>
  <c r="NGE1" i="18" s="1"/>
  <c r="NGF1" i="18" s="1"/>
  <c r="NGG1" i="18" s="1"/>
  <c r="NGH1" i="18" s="1"/>
  <c r="NGI1" i="18" s="1"/>
  <c r="NGJ1" i="18" s="1"/>
  <c r="NGK1" i="18" s="1"/>
  <c r="NGL1" i="18" s="1"/>
  <c r="NGM1" i="18" s="1"/>
  <c r="NGN1" i="18" s="1"/>
  <c r="NGO1" i="18" s="1"/>
  <c r="NGP1" i="18" s="1"/>
  <c r="NGQ1" i="18" s="1"/>
  <c r="NGR1" i="18" s="1"/>
  <c r="NGS1" i="18" s="1"/>
  <c r="NGT1" i="18" s="1"/>
  <c r="NGU1" i="18" s="1"/>
  <c r="NGV1" i="18" s="1"/>
  <c r="NGW1" i="18" s="1"/>
  <c r="NGX1" i="18" s="1"/>
  <c r="NGY1" i="18" s="1"/>
  <c r="NGZ1" i="18" s="1"/>
  <c r="NHA1" i="18" s="1"/>
  <c r="NHB1" i="18" s="1"/>
  <c r="NHC1" i="18" s="1"/>
  <c r="NHD1" i="18" s="1"/>
  <c r="NHE1" i="18" s="1"/>
  <c r="NHF1" i="18" s="1"/>
  <c r="NHG1" i="18" s="1"/>
  <c r="NHH1" i="18" s="1"/>
  <c r="NHI1" i="18" s="1"/>
  <c r="NHJ1" i="18" s="1"/>
  <c r="NHK1" i="18" s="1"/>
  <c r="NHL1" i="18" s="1"/>
  <c r="NHM1" i="18" s="1"/>
  <c r="NHN1" i="18" s="1"/>
  <c r="NHO1" i="18" s="1"/>
  <c r="NHP1" i="18" s="1"/>
  <c r="NHQ1" i="18" s="1"/>
  <c r="NHR1" i="18" s="1"/>
  <c r="NHS1" i="18" s="1"/>
  <c r="NHT1" i="18" s="1"/>
  <c r="NHU1" i="18" s="1"/>
  <c r="NHV1" i="18" s="1"/>
  <c r="NHW1" i="18" s="1"/>
  <c r="NHX1" i="18" s="1"/>
  <c r="NHY1" i="18" s="1"/>
  <c r="NHZ1" i="18" s="1"/>
  <c r="NIA1" i="18" s="1"/>
  <c r="NIB1" i="18" s="1"/>
  <c r="NIC1" i="18" s="1"/>
  <c r="NID1" i="18" s="1"/>
  <c r="NIE1" i="18" s="1"/>
  <c r="NIF1" i="18" s="1"/>
  <c r="NIG1" i="18" s="1"/>
  <c r="NIH1" i="18" s="1"/>
  <c r="NII1" i="18" s="1"/>
  <c r="NIJ1" i="18" s="1"/>
  <c r="NIK1" i="18" s="1"/>
  <c r="NIL1" i="18" s="1"/>
  <c r="NIM1" i="18" s="1"/>
  <c r="NIN1" i="18" s="1"/>
  <c r="NIO1" i="18" s="1"/>
  <c r="NIP1" i="18" s="1"/>
  <c r="NIQ1" i="18" s="1"/>
  <c r="NIR1" i="18" s="1"/>
  <c r="NIS1" i="18" s="1"/>
  <c r="NIT1" i="18" s="1"/>
  <c r="NIU1" i="18" s="1"/>
  <c r="NIV1" i="18" s="1"/>
  <c r="NIW1" i="18" s="1"/>
  <c r="NIX1" i="18" s="1"/>
  <c r="NIY1" i="18" s="1"/>
  <c r="NIZ1" i="18" s="1"/>
  <c r="NJA1" i="18" s="1"/>
  <c r="NJB1" i="18" s="1"/>
  <c r="NJC1" i="18" s="1"/>
  <c r="NJD1" i="18" s="1"/>
  <c r="NJE1" i="18" s="1"/>
  <c r="NJF1" i="18" s="1"/>
  <c r="NJG1" i="18" s="1"/>
  <c r="NJH1" i="18" s="1"/>
  <c r="NJI1" i="18" s="1"/>
  <c r="NJJ1" i="18" s="1"/>
  <c r="NJK1" i="18" s="1"/>
  <c r="NJL1" i="18" s="1"/>
  <c r="NJM1" i="18" s="1"/>
  <c r="NJN1" i="18" s="1"/>
  <c r="NJO1" i="18" s="1"/>
  <c r="NJP1" i="18" s="1"/>
  <c r="NJQ1" i="18" s="1"/>
  <c r="NJR1" i="18" s="1"/>
  <c r="NJS1" i="18" s="1"/>
  <c r="NJT1" i="18" s="1"/>
  <c r="NJU1" i="18" s="1"/>
  <c r="NJV1" i="18" s="1"/>
  <c r="NJW1" i="18" s="1"/>
  <c r="NJX1" i="18" s="1"/>
  <c r="NJY1" i="18" s="1"/>
  <c r="NJZ1" i="18" s="1"/>
  <c r="NKA1" i="18" s="1"/>
  <c r="NKB1" i="18" s="1"/>
  <c r="NKC1" i="18" s="1"/>
  <c r="NKD1" i="18" s="1"/>
  <c r="NKE1" i="18" s="1"/>
  <c r="NKF1" i="18" s="1"/>
  <c r="NKG1" i="18" s="1"/>
  <c r="NKH1" i="18" s="1"/>
  <c r="NKI1" i="18" s="1"/>
  <c r="NKJ1" i="18" s="1"/>
  <c r="NKK1" i="18" s="1"/>
  <c r="NKL1" i="18" s="1"/>
  <c r="NKM1" i="18" s="1"/>
  <c r="NKN1" i="18" s="1"/>
  <c r="NKO1" i="18" s="1"/>
  <c r="NKP1" i="18" s="1"/>
  <c r="NKQ1" i="18" s="1"/>
  <c r="NKR1" i="18" s="1"/>
  <c r="NKS1" i="18" s="1"/>
  <c r="NKT1" i="18" s="1"/>
  <c r="NKU1" i="18" s="1"/>
  <c r="NKV1" i="18" s="1"/>
  <c r="NKW1" i="18" s="1"/>
  <c r="NKX1" i="18" s="1"/>
  <c r="NKY1" i="18" s="1"/>
  <c r="NKZ1" i="18" s="1"/>
  <c r="NLA1" i="18" s="1"/>
  <c r="NLB1" i="18" s="1"/>
  <c r="NLC1" i="18" s="1"/>
  <c r="NLD1" i="18" s="1"/>
  <c r="NLE1" i="18" s="1"/>
  <c r="NLF1" i="18" s="1"/>
  <c r="NLG1" i="18" s="1"/>
  <c r="NLH1" i="18" s="1"/>
  <c r="NLI1" i="18" s="1"/>
  <c r="NLJ1" i="18" s="1"/>
  <c r="NLK1" i="18" s="1"/>
  <c r="NLL1" i="18" s="1"/>
  <c r="NLM1" i="18" s="1"/>
  <c r="NLN1" i="18" s="1"/>
  <c r="NLO1" i="18" s="1"/>
  <c r="NLP1" i="18" s="1"/>
  <c r="NLQ1" i="18" s="1"/>
  <c r="NLR1" i="18" s="1"/>
  <c r="NLS1" i="18" s="1"/>
  <c r="NLT1" i="18" s="1"/>
  <c r="NLU1" i="18" s="1"/>
  <c r="NLV1" i="18" s="1"/>
  <c r="NLW1" i="18" s="1"/>
  <c r="NLX1" i="18" s="1"/>
  <c r="NLY1" i="18" s="1"/>
  <c r="NLZ1" i="18" s="1"/>
  <c r="NMA1" i="18" s="1"/>
  <c r="NMB1" i="18" s="1"/>
  <c r="NMC1" i="18" s="1"/>
  <c r="NMD1" i="18" s="1"/>
  <c r="NME1" i="18" s="1"/>
  <c r="NMF1" i="18" s="1"/>
  <c r="NMG1" i="18" s="1"/>
  <c r="NMH1" i="18" s="1"/>
  <c r="NMI1" i="18" s="1"/>
  <c r="NMJ1" i="18" s="1"/>
  <c r="NMK1" i="18" s="1"/>
  <c r="NML1" i="18" s="1"/>
  <c r="NMM1" i="18" s="1"/>
  <c r="NMN1" i="18" s="1"/>
  <c r="NMO1" i="18" s="1"/>
  <c r="NMP1" i="18" s="1"/>
  <c r="NMQ1" i="18" s="1"/>
  <c r="NMR1" i="18" s="1"/>
  <c r="NMS1" i="18" s="1"/>
  <c r="NMT1" i="18" s="1"/>
  <c r="NMU1" i="18" s="1"/>
  <c r="NMV1" i="18" s="1"/>
  <c r="NMW1" i="18" s="1"/>
  <c r="NMX1" i="18" s="1"/>
  <c r="NMY1" i="18" s="1"/>
  <c r="NMZ1" i="18" s="1"/>
  <c r="NNA1" i="18" s="1"/>
  <c r="NNB1" i="18" s="1"/>
  <c r="NNC1" i="18" s="1"/>
  <c r="NND1" i="18" s="1"/>
  <c r="NNE1" i="18" s="1"/>
  <c r="NNF1" i="18" s="1"/>
  <c r="NNG1" i="18" s="1"/>
  <c r="NNH1" i="18" s="1"/>
  <c r="NNI1" i="18" s="1"/>
  <c r="NNJ1" i="18" s="1"/>
  <c r="NNK1" i="18" s="1"/>
  <c r="NNL1" i="18" s="1"/>
  <c r="NNM1" i="18" s="1"/>
  <c r="NNN1" i="18" s="1"/>
  <c r="NNO1" i="18" s="1"/>
  <c r="NNP1" i="18" s="1"/>
  <c r="NNQ1" i="18" s="1"/>
  <c r="NNR1" i="18" s="1"/>
  <c r="NNS1" i="18" s="1"/>
  <c r="NNT1" i="18" s="1"/>
  <c r="NNU1" i="18" s="1"/>
  <c r="NNV1" i="18" s="1"/>
  <c r="NNW1" i="18" s="1"/>
  <c r="NNX1" i="18" s="1"/>
  <c r="NNY1" i="18" s="1"/>
  <c r="NNZ1" i="18" s="1"/>
  <c r="NOA1" i="18" s="1"/>
  <c r="NOB1" i="18" s="1"/>
  <c r="NOC1" i="18" s="1"/>
  <c r="NOD1" i="18" s="1"/>
  <c r="NOE1" i="18" s="1"/>
  <c r="NOF1" i="18" s="1"/>
  <c r="NOG1" i="18" s="1"/>
  <c r="NOH1" i="18" s="1"/>
  <c r="NOI1" i="18" s="1"/>
  <c r="NOJ1" i="18" s="1"/>
  <c r="NOK1" i="18" s="1"/>
  <c r="NOL1" i="18" s="1"/>
  <c r="NOM1" i="18" s="1"/>
  <c r="NON1" i="18" s="1"/>
  <c r="NOO1" i="18" s="1"/>
  <c r="NOP1" i="18" s="1"/>
  <c r="NOQ1" i="18" s="1"/>
  <c r="NOR1" i="18" s="1"/>
  <c r="NOS1" i="18" s="1"/>
  <c r="NOT1" i="18" s="1"/>
  <c r="NOU1" i="18" s="1"/>
  <c r="NOV1" i="18" s="1"/>
  <c r="NOW1" i="18" s="1"/>
  <c r="NOX1" i="18" s="1"/>
  <c r="NOY1" i="18" s="1"/>
  <c r="NOZ1" i="18" s="1"/>
  <c r="NPA1" i="18" s="1"/>
  <c r="NPB1" i="18" s="1"/>
  <c r="NPC1" i="18" s="1"/>
  <c r="NPD1" i="18" s="1"/>
  <c r="NPE1" i="18" s="1"/>
  <c r="NPF1" i="18" s="1"/>
  <c r="NPG1" i="18" s="1"/>
  <c r="NPH1" i="18" s="1"/>
  <c r="NPI1" i="18" s="1"/>
  <c r="NPJ1" i="18" s="1"/>
  <c r="NPK1" i="18" s="1"/>
  <c r="NPL1" i="18" s="1"/>
  <c r="NPM1" i="18" s="1"/>
  <c r="NPN1" i="18" s="1"/>
  <c r="NPO1" i="18" s="1"/>
  <c r="NPP1" i="18" s="1"/>
  <c r="NPQ1" i="18" s="1"/>
  <c r="NPR1" i="18" s="1"/>
  <c r="NPS1" i="18" s="1"/>
  <c r="NPT1" i="18" s="1"/>
  <c r="NPU1" i="18" s="1"/>
  <c r="NPV1" i="18" s="1"/>
  <c r="NPW1" i="18" s="1"/>
  <c r="NPX1" i="18" s="1"/>
  <c r="NPY1" i="18" s="1"/>
  <c r="NPZ1" i="18" s="1"/>
  <c r="NQA1" i="18" s="1"/>
  <c r="NQB1" i="18" s="1"/>
  <c r="NQC1" i="18" s="1"/>
  <c r="NQD1" i="18" s="1"/>
  <c r="NQE1" i="18" s="1"/>
  <c r="NQF1" i="18" s="1"/>
  <c r="NQG1" i="18" s="1"/>
  <c r="NQH1" i="18" s="1"/>
  <c r="NQI1" i="18" s="1"/>
  <c r="NQJ1" i="18" s="1"/>
  <c r="NQK1" i="18" s="1"/>
  <c r="NQL1" i="18" s="1"/>
  <c r="NQM1" i="18" s="1"/>
  <c r="NQN1" i="18" s="1"/>
  <c r="NQO1" i="18" s="1"/>
  <c r="NQP1" i="18" s="1"/>
  <c r="NQQ1" i="18" s="1"/>
  <c r="NQR1" i="18" s="1"/>
  <c r="NQS1" i="18" s="1"/>
  <c r="NQT1" i="18" s="1"/>
  <c r="NQU1" i="18" s="1"/>
  <c r="NQV1" i="18" s="1"/>
  <c r="NQW1" i="18" s="1"/>
  <c r="NQX1" i="18" s="1"/>
  <c r="NQY1" i="18" s="1"/>
  <c r="NQZ1" i="18" s="1"/>
  <c r="NRA1" i="18" s="1"/>
  <c r="NRB1" i="18" s="1"/>
  <c r="NRC1" i="18" s="1"/>
  <c r="NRD1" i="18" s="1"/>
  <c r="NRE1" i="18" s="1"/>
  <c r="NRF1" i="18" s="1"/>
  <c r="NRG1" i="18" s="1"/>
  <c r="NRH1" i="18" s="1"/>
  <c r="NRI1" i="18" s="1"/>
  <c r="NRJ1" i="18" s="1"/>
  <c r="NRK1" i="18" s="1"/>
  <c r="NRL1" i="18" s="1"/>
  <c r="NRM1" i="18" s="1"/>
  <c r="NRN1" i="18" s="1"/>
  <c r="NRO1" i="18" s="1"/>
  <c r="NRP1" i="18" s="1"/>
  <c r="NRQ1" i="18" s="1"/>
  <c r="NRR1" i="18" s="1"/>
  <c r="NRS1" i="18" s="1"/>
  <c r="NRT1" i="18" s="1"/>
  <c r="NRU1" i="18" s="1"/>
  <c r="NRV1" i="18" s="1"/>
  <c r="NRW1" i="18" s="1"/>
  <c r="NRX1" i="18" s="1"/>
  <c r="NRY1" i="18" s="1"/>
  <c r="NRZ1" i="18" s="1"/>
  <c r="NSA1" i="18" s="1"/>
  <c r="NSB1" i="18" s="1"/>
  <c r="NSC1" i="18" s="1"/>
  <c r="NSD1" i="18" s="1"/>
  <c r="NSE1" i="18" s="1"/>
  <c r="NSF1" i="18" s="1"/>
  <c r="NSG1" i="18" s="1"/>
  <c r="NSH1" i="18" s="1"/>
  <c r="NSI1" i="18" s="1"/>
  <c r="NSJ1" i="18" s="1"/>
  <c r="NSK1" i="18" s="1"/>
  <c r="NSL1" i="18" s="1"/>
  <c r="NSM1" i="18" s="1"/>
  <c r="NSN1" i="18" s="1"/>
  <c r="NSO1" i="18" s="1"/>
  <c r="NSP1" i="18" s="1"/>
  <c r="NSQ1" i="18" s="1"/>
  <c r="NSR1" i="18" s="1"/>
  <c r="NSS1" i="18" s="1"/>
  <c r="NST1" i="18" s="1"/>
  <c r="NSU1" i="18" s="1"/>
  <c r="NSV1" i="18" s="1"/>
  <c r="NSW1" i="18" s="1"/>
  <c r="NSX1" i="18" s="1"/>
  <c r="NSY1" i="18" s="1"/>
  <c r="NSZ1" i="18" s="1"/>
  <c r="NTA1" i="18" s="1"/>
  <c r="NTB1" i="18" s="1"/>
  <c r="NTC1" i="18" s="1"/>
  <c r="NTD1" i="18" s="1"/>
  <c r="NTE1" i="18" s="1"/>
  <c r="NTF1" i="18" s="1"/>
  <c r="NTG1" i="18" s="1"/>
  <c r="NTH1" i="18" s="1"/>
  <c r="NTI1" i="18" s="1"/>
  <c r="NTJ1" i="18" s="1"/>
  <c r="NTK1" i="18" s="1"/>
  <c r="NTL1" i="18" s="1"/>
  <c r="NTM1" i="18" s="1"/>
  <c r="NTN1" i="18" s="1"/>
  <c r="NTO1" i="18" s="1"/>
  <c r="NTP1" i="18" s="1"/>
  <c r="NTQ1" i="18" s="1"/>
  <c r="NTR1" i="18" s="1"/>
  <c r="NTS1" i="18" s="1"/>
  <c r="NTT1" i="18" s="1"/>
  <c r="NTU1" i="18" s="1"/>
  <c r="NTV1" i="18" s="1"/>
  <c r="NTW1" i="18" s="1"/>
  <c r="NTX1" i="18" s="1"/>
  <c r="NTY1" i="18" s="1"/>
  <c r="NTZ1" i="18" s="1"/>
  <c r="NUA1" i="18" s="1"/>
  <c r="NUB1" i="18" s="1"/>
  <c r="NUC1" i="18" s="1"/>
  <c r="NUD1" i="18" s="1"/>
  <c r="NUE1" i="18" s="1"/>
  <c r="NUF1" i="18" s="1"/>
  <c r="NUG1" i="18" s="1"/>
  <c r="NUH1" i="18" s="1"/>
  <c r="NUI1" i="18" s="1"/>
  <c r="NUJ1" i="18" s="1"/>
  <c r="NUK1" i="18" s="1"/>
  <c r="NUL1" i="18" s="1"/>
  <c r="NUM1" i="18" s="1"/>
  <c r="NUN1" i="18" s="1"/>
  <c r="NUO1" i="18" s="1"/>
  <c r="NUP1" i="18" s="1"/>
  <c r="NUQ1" i="18" s="1"/>
  <c r="NUR1" i="18" s="1"/>
  <c r="NUS1" i="18" s="1"/>
  <c r="NUT1" i="18" s="1"/>
  <c r="NUU1" i="18" s="1"/>
  <c r="NUV1" i="18" s="1"/>
  <c r="NUW1" i="18" s="1"/>
  <c r="NUX1" i="18" s="1"/>
  <c r="NUY1" i="18" s="1"/>
  <c r="NUZ1" i="18" s="1"/>
  <c r="NVA1" i="18" s="1"/>
  <c r="NVB1" i="18" s="1"/>
  <c r="NVC1" i="18" s="1"/>
  <c r="NVD1" i="18" s="1"/>
  <c r="NVE1" i="18" s="1"/>
  <c r="NVF1" i="18" s="1"/>
  <c r="NVG1" i="18" s="1"/>
  <c r="NVH1" i="18" s="1"/>
  <c r="NVI1" i="18" s="1"/>
  <c r="NVJ1" i="18" s="1"/>
  <c r="NVK1" i="18" s="1"/>
  <c r="NVL1" i="18" s="1"/>
  <c r="NVM1" i="18" s="1"/>
  <c r="NVN1" i="18" s="1"/>
  <c r="NVO1" i="18" s="1"/>
  <c r="NVP1" i="18" s="1"/>
  <c r="NVQ1" i="18" s="1"/>
  <c r="NVR1" i="18" s="1"/>
  <c r="NVS1" i="18" s="1"/>
  <c r="NVT1" i="18" s="1"/>
  <c r="NVU1" i="18" s="1"/>
  <c r="NVV1" i="18" s="1"/>
  <c r="NVW1" i="18" s="1"/>
  <c r="NVX1" i="18" s="1"/>
  <c r="NVY1" i="18" s="1"/>
  <c r="NVZ1" i="18" s="1"/>
  <c r="NWA1" i="18" s="1"/>
  <c r="NWB1" i="18" s="1"/>
  <c r="NWC1" i="18" s="1"/>
  <c r="NWD1" i="18" s="1"/>
  <c r="NWE1" i="18" s="1"/>
  <c r="NWF1" i="18" s="1"/>
  <c r="NWG1" i="18" s="1"/>
  <c r="NWH1" i="18" s="1"/>
  <c r="NWI1" i="18" s="1"/>
  <c r="NWJ1" i="18" s="1"/>
  <c r="NWK1" i="18" s="1"/>
  <c r="NWL1" i="18" s="1"/>
  <c r="NWM1" i="18" s="1"/>
  <c r="NWN1" i="18" s="1"/>
  <c r="NWO1" i="18" s="1"/>
  <c r="NWP1" i="18" s="1"/>
  <c r="NWQ1" i="18" s="1"/>
  <c r="NWR1" i="18" s="1"/>
  <c r="NWS1" i="18" s="1"/>
  <c r="NWT1" i="18" s="1"/>
  <c r="NWU1" i="18" s="1"/>
  <c r="NWV1" i="18" s="1"/>
  <c r="NWW1" i="18" s="1"/>
  <c r="NWX1" i="18" s="1"/>
  <c r="NWY1" i="18" s="1"/>
  <c r="NWZ1" i="18" s="1"/>
  <c r="NXA1" i="18" s="1"/>
  <c r="NXB1" i="18" s="1"/>
  <c r="NXC1" i="18" s="1"/>
  <c r="NXD1" i="18" s="1"/>
  <c r="NXE1" i="18" s="1"/>
  <c r="NXF1" i="18" s="1"/>
  <c r="NXG1" i="18" s="1"/>
  <c r="NXH1" i="18" s="1"/>
  <c r="NXI1" i="18" s="1"/>
  <c r="NXJ1" i="18" s="1"/>
  <c r="NXK1" i="18" s="1"/>
  <c r="NXL1" i="18" s="1"/>
  <c r="NXM1" i="18" s="1"/>
  <c r="NXN1" i="18" s="1"/>
  <c r="NXO1" i="18" s="1"/>
  <c r="NXP1" i="18" s="1"/>
  <c r="NXQ1" i="18" s="1"/>
  <c r="NXR1" i="18" s="1"/>
  <c r="NXS1" i="18" s="1"/>
  <c r="NXT1" i="18" s="1"/>
  <c r="NXU1" i="18" s="1"/>
  <c r="NXV1" i="18" s="1"/>
  <c r="NXW1" i="18" s="1"/>
  <c r="NXX1" i="18" s="1"/>
  <c r="NXY1" i="18" s="1"/>
  <c r="NXZ1" i="18" s="1"/>
  <c r="NYA1" i="18" s="1"/>
  <c r="NYB1" i="18" s="1"/>
  <c r="NYC1" i="18" s="1"/>
  <c r="NYD1" i="18" s="1"/>
  <c r="NYE1" i="18" s="1"/>
  <c r="NYF1" i="18" s="1"/>
  <c r="NYG1" i="18" s="1"/>
  <c r="NYH1" i="18" s="1"/>
  <c r="NYI1" i="18" s="1"/>
  <c r="NYJ1" i="18" s="1"/>
  <c r="NYK1" i="18" s="1"/>
  <c r="NYL1" i="18" s="1"/>
  <c r="NYM1" i="18" s="1"/>
  <c r="NYN1" i="18" s="1"/>
  <c r="NYO1" i="18" s="1"/>
  <c r="NYP1" i="18" s="1"/>
  <c r="NYQ1" i="18" s="1"/>
  <c r="NYR1" i="18" s="1"/>
  <c r="NYS1" i="18" s="1"/>
  <c r="NYT1" i="18" s="1"/>
  <c r="NYU1" i="18" s="1"/>
  <c r="NYV1" i="18" s="1"/>
  <c r="NYW1" i="18" s="1"/>
  <c r="NYX1" i="18" s="1"/>
  <c r="NYY1" i="18" s="1"/>
  <c r="NYZ1" i="18" s="1"/>
  <c r="NZA1" i="18" s="1"/>
  <c r="NZB1" i="18" s="1"/>
  <c r="NZC1" i="18" s="1"/>
  <c r="NZD1" i="18" s="1"/>
  <c r="NZE1" i="18" s="1"/>
  <c r="NZF1" i="18" s="1"/>
  <c r="NZG1" i="18" s="1"/>
  <c r="NZH1" i="18" s="1"/>
  <c r="NZI1" i="18" s="1"/>
  <c r="NZJ1" i="18" s="1"/>
  <c r="NZK1" i="18" s="1"/>
  <c r="NZL1" i="18" s="1"/>
  <c r="NZM1" i="18" s="1"/>
  <c r="NZN1" i="18" s="1"/>
  <c r="NZO1" i="18" s="1"/>
  <c r="NZP1" i="18" s="1"/>
  <c r="NZQ1" i="18" s="1"/>
  <c r="NZR1" i="18" s="1"/>
  <c r="NZS1" i="18" s="1"/>
  <c r="NZT1" i="18" s="1"/>
  <c r="NZU1" i="18" s="1"/>
  <c r="NZV1" i="18" s="1"/>
  <c r="NZW1" i="18" s="1"/>
  <c r="NZX1" i="18" s="1"/>
  <c r="NZY1" i="18" s="1"/>
  <c r="NZZ1" i="18" s="1"/>
  <c r="OAA1" i="18" s="1"/>
  <c r="OAB1" i="18" s="1"/>
  <c r="OAC1" i="18" s="1"/>
  <c r="OAD1" i="18" s="1"/>
  <c r="OAE1" i="18" s="1"/>
  <c r="OAF1" i="18" s="1"/>
  <c r="OAG1" i="18" s="1"/>
  <c r="OAH1" i="18" s="1"/>
  <c r="OAI1" i="18" s="1"/>
  <c r="OAJ1" i="18" s="1"/>
  <c r="OAK1" i="18" s="1"/>
  <c r="OAL1" i="18" s="1"/>
  <c r="OAM1" i="18" s="1"/>
  <c r="OAN1" i="18" s="1"/>
  <c r="OAO1" i="18" s="1"/>
  <c r="OAP1" i="18" s="1"/>
  <c r="OAQ1" i="18" s="1"/>
  <c r="OAR1" i="18" s="1"/>
  <c r="OAS1" i="18" s="1"/>
  <c r="OAT1" i="18" s="1"/>
  <c r="OAU1" i="18" s="1"/>
  <c r="OAV1" i="18" s="1"/>
  <c r="OAW1" i="18" s="1"/>
  <c r="OAX1" i="18" s="1"/>
  <c r="OAY1" i="18" s="1"/>
  <c r="OAZ1" i="18" s="1"/>
  <c r="OBA1" i="18" s="1"/>
  <c r="OBB1" i="18" s="1"/>
  <c r="OBC1" i="18" s="1"/>
  <c r="OBD1" i="18" s="1"/>
  <c r="OBE1" i="18" s="1"/>
  <c r="OBF1" i="18" s="1"/>
  <c r="OBG1" i="18" s="1"/>
  <c r="OBH1" i="18" s="1"/>
  <c r="OBI1" i="18" s="1"/>
  <c r="OBJ1" i="18" s="1"/>
  <c r="OBK1" i="18" s="1"/>
  <c r="OBL1" i="18" s="1"/>
  <c r="OBM1" i="18" s="1"/>
  <c r="OBN1" i="18" s="1"/>
  <c r="OBO1" i="18" s="1"/>
  <c r="OBP1" i="18" s="1"/>
  <c r="OBQ1" i="18" s="1"/>
  <c r="OBR1" i="18" s="1"/>
  <c r="OBS1" i="18" s="1"/>
  <c r="OBT1" i="18" s="1"/>
  <c r="OBU1" i="18" s="1"/>
  <c r="OBV1" i="18" s="1"/>
  <c r="OBW1" i="18" s="1"/>
  <c r="OBX1" i="18" s="1"/>
  <c r="OBY1" i="18" s="1"/>
  <c r="OBZ1" i="18" s="1"/>
  <c r="OCA1" i="18" s="1"/>
  <c r="OCB1" i="18" s="1"/>
  <c r="OCC1" i="18" s="1"/>
  <c r="OCD1" i="18" s="1"/>
  <c r="OCE1" i="18" s="1"/>
  <c r="OCF1" i="18" s="1"/>
  <c r="OCG1" i="18" s="1"/>
  <c r="OCH1" i="18" s="1"/>
  <c r="OCI1" i="18" s="1"/>
  <c r="OCJ1" i="18" s="1"/>
  <c r="OCK1" i="18" s="1"/>
  <c r="OCL1" i="18" s="1"/>
  <c r="OCM1" i="18" s="1"/>
  <c r="OCN1" i="18" s="1"/>
  <c r="OCO1" i="18" s="1"/>
  <c r="OCP1" i="18" s="1"/>
  <c r="OCQ1" i="18" s="1"/>
  <c r="OCR1" i="18" s="1"/>
  <c r="OCS1" i="18" s="1"/>
  <c r="OCT1" i="18" s="1"/>
  <c r="OCU1" i="18" s="1"/>
  <c r="OCV1" i="18" s="1"/>
  <c r="OCW1" i="18" s="1"/>
  <c r="OCX1" i="18" s="1"/>
  <c r="OCY1" i="18" s="1"/>
  <c r="OCZ1" i="18" s="1"/>
  <c r="ODA1" i="18" s="1"/>
  <c r="ODB1" i="18" s="1"/>
  <c r="ODC1" i="18" s="1"/>
  <c r="ODD1" i="18" s="1"/>
  <c r="ODE1" i="18" s="1"/>
  <c r="ODF1" i="18" s="1"/>
  <c r="ODG1" i="18" s="1"/>
  <c r="ODH1" i="18" s="1"/>
  <c r="ODI1" i="18" s="1"/>
  <c r="ODJ1" i="18" s="1"/>
  <c r="ODK1" i="18" s="1"/>
  <c r="ODL1" i="18" s="1"/>
  <c r="ODM1" i="18" s="1"/>
  <c r="ODN1" i="18" s="1"/>
  <c r="ODO1" i="18" s="1"/>
  <c r="ODP1" i="18" s="1"/>
  <c r="ODQ1" i="18" s="1"/>
  <c r="ODR1" i="18" s="1"/>
  <c r="ODS1" i="18" s="1"/>
  <c r="ODT1" i="18" s="1"/>
  <c r="ODU1" i="18" s="1"/>
  <c r="ODV1" i="18" s="1"/>
  <c r="ODW1" i="18" s="1"/>
  <c r="ODX1" i="18" s="1"/>
  <c r="ODY1" i="18" s="1"/>
  <c r="ODZ1" i="18" s="1"/>
  <c r="OEA1" i="18" s="1"/>
  <c r="OEB1" i="18" s="1"/>
  <c r="OEC1" i="18" s="1"/>
  <c r="OED1" i="18" s="1"/>
  <c r="OEE1" i="18" s="1"/>
  <c r="OEF1" i="18" s="1"/>
  <c r="OEG1" i="18" s="1"/>
  <c r="OEH1" i="18" s="1"/>
  <c r="OEI1" i="18" s="1"/>
  <c r="OEJ1" i="18" s="1"/>
  <c r="OEK1" i="18" s="1"/>
  <c r="OEL1" i="18" s="1"/>
  <c r="OEM1" i="18" s="1"/>
  <c r="OEN1" i="18" s="1"/>
  <c r="OEO1" i="18" s="1"/>
  <c r="OEP1" i="18" s="1"/>
  <c r="OEQ1" i="18" s="1"/>
  <c r="OER1" i="18" s="1"/>
  <c r="OES1" i="18" s="1"/>
  <c r="OET1" i="18" s="1"/>
  <c r="OEU1" i="18" s="1"/>
  <c r="OEV1" i="18" s="1"/>
  <c r="OEW1" i="18" s="1"/>
  <c r="OEX1" i="18" s="1"/>
  <c r="OEY1" i="18" s="1"/>
  <c r="OEZ1" i="18" s="1"/>
  <c r="OFA1" i="18" s="1"/>
  <c r="OFB1" i="18" s="1"/>
  <c r="OFC1" i="18" s="1"/>
  <c r="OFD1" i="18" s="1"/>
  <c r="OFE1" i="18" s="1"/>
  <c r="OFF1" i="18" s="1"/>
  <c r="OFG1" i="18" s="1"/>
  <c r="OFH1" i="18" s="1"/>
  <c r="OFI1" i="18" s="1"/>
  <c r="OFJ1" i="18" s="1"/>
  <c r="OFK1" i="18" s="1"/>
  <c r="OFL1" i="18" s="1"/>
  <c r="OFM1" i="18" s="1"/>
  <c r="OFN1" i="18" s="1"/>
  <c r="OFO1" i="18" s="1"/>
  <c r="OFP1" i="18" s="1"/>
  <c r="OFQ1" i="18" s="1"/>
  <c r="OFR1" i="18" s="1"/>
  <c r="OFS1" i="18" s="1"/>
  <c r="OFT1" i="18" s="1"/>
  <c r="OFU1" i="18" s="1"/>
  <c r="OFV1" i="18" s="1"/>
  <c r="OFW1" i="18" s="1"/>
  <c r="OFX1" i="18" s="1"/>
  <c r="OFY1" i="18" s="1"/>
  <c r="OFZ1" i="18" s="1"/>
  <c r="OGA1" i="18" s="1"/>
  <c r="OGB1" i="18" s="1"/>
  <c r="OGC1" i="18" s="1"/>
  <c r="OGD1" i="18" s="1"/>
  <c r="OGE1" i="18" s="1"/>
  <c r="OGF1" i="18" s="1"/>
  <c r="OGG1" i="18" s="1"/>
  <c r="OGH1" i="18" s="1"/>
  <c r="OGI1" i="18" s="1"/>
  <c r="OGJ1" i="18" s="1"/>
  <c r="OGK1" i="18" s="1"/>
  <c r="OGL1" i="18" s="1"/>
  <c r="OGM1" i="18" s="1"/>
  <c r="OGN1" i="18" s="1"/>
  <c r="OGO1" i="18" s="1"/>
  <c r="OGP1" i="18" s="1"/>
  <c r="OGQ1" i="18" s="1"/>
  <c r="OGR1" i="18" s="1"/>
  <c r="OGS1" i="18" s="1"/>
  <c r="OGT1" i="18" s="1"/>
  <c r="OGU1" i="18" s="1"/>
  <c r="OGV1" i="18" s="1"/>
  <c r="OGW1" i="18" s="1"/>
  <c r="OGX1" i="18" s="1"/>
  <c r="OGY1" i="18" s="1"/>
  <c r="OGZ1" i="18" s="1"/>
  <c r="OHA1" i="18" s="1"/>
  <c r="OHB1" i="18" s="1"/>
  <c r="OHC1" i="18" s="1"/>
  <c r="OHD1" i="18" s="1"/>
  <c r="OHE1" i="18" s="1"/>
  <c r="OHF1" i="18" s="1"/>
  <c r="OHG1" i="18" s="1"/>
  <c r="OHH1" i="18" s="1"/>
  <c r="OHI1" i="18" s="1"/>
  <c r="OHJ1" i="18" s="1"/>
  <c r="OHK1" i="18" s="1"/>
  <c r="OHL1" i="18" s="1"/>
  <c r="OHM1" i="18" s="1"/>
  <c r="OHN1" i="18" s="1"/>
  <c r="OHO1" i="18" s="1"/>
  <c r="OHP1" i="18" s="1"/>
  <c r="OHQ1" i="18" s="1"/>
  <c r="OHR1" i="18" s="1"/>
  <c r="OHS1" i="18" s="1"/>
  <c r="OHT1" i="18" s="1"/>
  <c r="OHU1" i="18" s="1"/>
  <c r="OHV1" i="18" s="1"/>
  <c r="OHW1" i="18" s="1"/>
  <c r="OHX1" i="18" s="1"/>
  <c r="OHY1" i="18" s="1"/>
  <c r="OHZ1" i="18" s="1"/>
  <c r="OIA1" i="18" s="1"/>
  <c r="OIB1" i="18" s="1"/>
  <c r="OIC1" i="18" s="1"/>
  <c r="OID1" i="18" s="1"/>
  <c r="OIE1" i="18" s="1"/>
  <c r="OIF1" i="18" s="1"/>
  <c r="OIG1" i="18" s="1"/>
  <c r="OIH1" i="18" s="1"/>
  <c r="OII1" i="18" s="1"/>
  <c r="OIJ1" i="18" s="1"/>
  <c r="OIK1" i="18" s="1"/>
  <c r="OIL1" i="18" s="1"/>
  <c r="OIM1" i="18" s="1"/>
  <c r="OIN1" i="18" s="1"/>
  <c r="OIO1" i="18" s="1"/>
  <c r="OIP1" i="18" s="1"/>
  <c r="OIQ1" i="18" s="1"/>
  <c r="OIR1" i="18" s="1"/>
  <c r="OIS1" i="18" s="1"/>
  <c r="OIT1" i="18" s="1"/>
  <c r="OIU1" i="18" s="1"/>
  <c r="OIV1" i="18" s="1"/>
  <c r="OIW1" i="18" s="1"/>
  <c r="OIX1" i="18" s="1"/>
  <c r="OIY1" i="18" s="1"/>
  <c r="OIZ1" i="18" s="1"/>
  <c r="OJA1" i="18" s="1"/>
  <c r="OJB1" i="18" s="1"/>
  <c r="OJC1" i="18" s="1"/>
  <c r="OJD1" i="18" s="1"/>
  <c r="OJE1" i="18" s="1"/>
  <c r="OJF1" i="18" s="1"/>
  <c r="OJG1" i="18" s="1"/>
  <c r="OJH1" i="18" s="1"/>
  <c r="OJI1" i="18" s="1"/>
  <c r="OJJ1" i="18" s="1"/>
  <c r="OJK1" i="18" s="1"/>
  <c r="OJL1" i="18" s="1"/>
  <c r="OJM1" i="18" s="1"/>
  <c r="OJN1" i="18" s="1"/>
  <c r="OJO1" i="18" s="1"/>
  <c r="OJP1" i="18" s="1"/>
  <c r="OJQ1" i="18" s="1"/>
  <c r="OJR1" i="18" s="1"/>
  <c r="OJS1" i="18" s="1"/>
  <c r="OJT1" i="18" s="1"/>
  <c r="OJU1" i="18" s="1"/>
  <c r="OJV1" i="18" s="1"/>
  <c r="OJW1" i="18" s="1"/>
  <c r="OJX1" i="18" s="1"/>
  <c r="OJY1" i="18" s="1"/>
  <c r="OJZ1" i="18" s="1"/>
  <c r="OKA1" i="18" s="1"/>
  <c r="OKB1" i="18" s="1"/>
  <c r="OKC1" i="18" s="1"/>
  <c r="OKD1" i="18" s="1"/>
  <c r="OKE1" i="18" s="1"/>
  <c r="OKF1" i="18" s="1"/>
  <c r="OKG1" i="18" s="1"/>
  <c r="OKH1" i="18" s="1"/>
  <c r="OKI1" i="18" s="1"/>
  <c r="OKJ1" i="18" s="1"/>
  <c r="OKK1" i="18" s="1"/>
  <c r="OKL1" i="18" s="1"/>
  <c r="OKM1" i="18" s="1"/>
  <c r="OKN1" i="18" s="1"/>
  <c r="OKO1" i="18" s="1"/>
  <c r="OKP1" i="18" s="1"/>
  <c r="OKQ1" i="18" s="1"/>
  <c r="OKR1" i="18" s="1"/>
  <c r="OKS1" i="18" s="1"/>
  <c r="OKT1" i="18" s="1"/>
  <c r="OKU1" i="18" s="1"/>
  <c r="OKV1" i="18" s="1"/>
  <c r="OKW1" i="18" s="1"/>
  <c r="OKX1" i="18" s="1"/>
  <c r="OKY1" i="18" s="1"/>
  <c r="OKZ1" i="18" s="1"/>
  <c r="OLA1" i="18" s="1"/>
  <c r="OLB1" i="18" s="1"/>
  <c r="OLC1" i="18" s="1"/>
  <c r="OLD1" i="18" s="1"/>
  <c r="OLE1" i="18" s="1"/>
  <c r="OLF1" i="18" s="1"/>
  <c r="OLG1" i="18" s="1"/>
  <c r="OLH1" i="18" s="1"/>
  <c r="OLI1" i="18" s="1"/>
  <c r="OLJ1" i="18" s="1"/>
  <c r="OLK1" i="18" s="1"/>
  <c r="OLL1" i="18" s="1"/>
  <c r="OLM1" i="18" s="1"/>
  <c r="OLN1" i="18" s="1"/>
  <c r="OLO1" i="18" s="1"/>
  <c r="OLP1" i="18" s="1"/>
  <c r="OLQ1" i="18" s="1"/>
  <c r="OLR1" i="18" s="1"/>
  <c r="OLS1" i="18" s="1"/>
  <c r="OLT1" i="18" s="1"/>
  <c r="OLU1" i="18" s="1"/>
  <c r="OLV1" i="18" s="1"/>
  <c r="OLW1" i="18" s="1"/>
  <c r="OLX1" i="18" s="1"/>
  <c r="OLY1" i="18" s="1"/>
  <c r="OLZ1" i="18" s="1"/>
  <c r="OMA1" i="18" s="1"/>
  <c r="OMB1" i="18" s="1"/>
  <c r="OMC1" i="18" s="1"/>
  <c r="OMD1" i="18" s="1"/>
  <c r="OME1" i="18" s="1"/>
  <c r="OMF1" i="18" s="1"/>
  <c r="OMG1" i="18" s="1"/>
  <c r="OMH1" i="18" s="1"/>
  <c r="OMI1" i="18" s="1"/>
  <c r="OMJ1" i="18" s="1"/>
  <c r="OMK1" i="18" s="1"/>
  <c r="OML1" i="18" s="1"/>
  <c r="OMM1" i="18" s="1"/>
  <c r="OMN1" i="18" s="1"/>
  <c r="OMO1" i="18" s="1"/>
  <c r="OMP1" i="18" s="1"/>
  <c r="OMQ1" i="18" s="1"/>
  <c r="OMR1" i="18" s="1"/>
  <c r="OMS1" i="18" s="1"/>
  <c r="OMT1" i="18" s="1"/>
  <c r="OMU1" i="18" s="1"/>
  <c r="OMV1" i="18" s="1"/>
  <c r="OMW1" i="18" s="1"/>
  <c r="OMX1" i="18" s="1"/>
  <c r="OMY1" i="18" s="1"/>
  <c r="OMZ1" i="18" s="1"/>
  <c r="ONA1" i="18" s="1"/>
  <c r="ONB1" i="18" s="1"/>
  <c r="ONC1" i="18" s="1"/>
  <c r="OND1" i="18" s="1"/>
  <c r="ONE1" i="18" s="1"/>
  <c r="ONF1" i="18" s="1"/>
  <c r="ONG1" i="18" s="1"/>
  <c r="ONH1" i="18" s="1"/>
  <c r="ONI1" i="18" s="1"/>
  <c r="ONJ1" i="18" s="1"/>
  <c r="ONK1" i="18" s="1"/>
  <c r="ONL1" i="18" s="1"/>
  <c r="ONM1" i="18" s="1"/>
  <c r="ONN1" i="18" s="1"/>
  <c r="ONO1" i="18" s="1"/>
  <c r="ONP1" i="18" s="1"/>
  <c r="ONQ1" i="18" s="1"/>
  <c r="ONR1" i="18" s="1"/>
  <c r="ONS1" i="18" s="1"/>
  <c r="ONT1" i="18" s="1"/>
  <c r="ONU1" i="18" s="1"/>
  <c r="ONV1" i="18" s="1"/>
  <c r="ONW1" i="18" s="1"/>
  <c r="ONX1" i="18" s="1"/>
  <c r="ONY1" i="18" s="1"/>
  <c r="ONZ1" i="18" s="1"/>
  <c r="OOA1" i="18" s="1"/>
  <c r="OOB1" i="18" s="1"/>
  <c r="OOC1" i="18" s="1"/>
  <c r="OOD1" i="18" s="1"/>
  <c r="OOE1" i="18" s="1"/>
  <c r="OOF1" i="18" s="1"/>
  <c r="OOG1" i="18" s="1"/>
  <c r="OOH1" i="18" s="1"/>
  <c r="OOI1" i="18" s="1"/>
  <c r="OOJ1" i="18" s="1"/>
  <c r="OOK1" i="18" s="1"/>
  <c r="OOL1" i="18" s="1"/>
  <c r="OOM1" i="18" s="1"/>
  <c r="OON1" i="18" s="1"/>
  <c r="OOO1" i="18" s="1"/>
  <c r="OOP1" i="18" s="1"/>
  <c r="OOQ1" i="18" s="1"/>
  <c r="OOR1" i="18" s="1"/>
  <c r="OOS1" i="18" s="1"/>
  <c r="OOT1" i="18" s="1"/>
  <c r="OOU1" i="18" s="1"/>
  <c r="OOV1" i="18" s="1"/>
  <c r="OOW1" i="18" s="1"/>
  <c r="OOX1" i="18" s="1"/>
  <c r="OOY1" i="18" s="1"/>
  <c r="OOZ1" i="18" s="1"/>
  <c r="OPA1" i="18" s="1"/>
  <c r="OPB1" i="18" s="1"/>
  <c r="OPC1" i="18" s="1"/>
  <c r="OPD1" i="18" s="1"/>
  <c r="OPE1" i="18" s="1"/>
  <c r="OPF1" i="18" s="1"/>
  <c r="OPG1" i="18" s="1"/>
  <c r="OPH1" i="18" s="1"/>
  <c r="OPI1" i="18" s="1"/>
  <c r="OPJ1" i="18" s="1"/>
  <c r="OPK1" i="18" s="1"/>
  <c r="OPL1" i="18" s="1"/>
  <c r="OPM1" i="18" s="1"/>
  <c r="OPN1" i="18" s="1"/>
  <c r="OPO1" i="18" s="1"/>
  <c r="OPP1" i="18" s="1"/>
  <c r="OPQ1" i="18" s="1"/>
  <c r="OPR1" i="18" s="1"/>
  <c r="OPS1" i="18" s="1"/>
  <c r="OPT1" i="18" s="1"/>
  <c r="OPU1" i="18" s="1"/>
  <c r="OPV1" i="18" s="1"/>
  <c r="OPW1" i="18" s="1"/>
  <c r="OPX1" i="18" s="1"/>
  <c r="OPY1" i="18" s="1"/>
  <c r="OPZ1" i="18" s="1"/>
  <c r="OQA1" i="18" s="1"/>
  <c r="OQB1" i="18" s="1"/>
  <c r="OQC1" i="18" s="1"/>
  <c r="OQD1" i="18" s="1"/>
  <c r="OQE1" i="18" s="1"/>
  <c r="OQF1" i="18" s="1"/>
  <c r="OQG1" i="18" s="1"/>
  <c r="OQH1" i="18" s="1"/>
  <c r="OQI1" i="18" s="1"/>
  <c r="OQJ1" i="18" s="1"/>
  <c r="OQK1" i="18" s="1"/>
  <c r="OQL1" i="18" s="1"/>
  <c r="OQM1" i="18" s="1"/>
  <c r="OQN1" i="18" s="1"/>
  <c r="OQO1" i="18" s="1"/>
  <c r="OQP1" i="18" s="1"/>
  <c r="OQQ1" i="18" s="1"/>
  <c r="OQR1" i="18" s="1"/>
  <c r="OQS1" i="18" s="1"/>
  <c r="OQT1" i="18" s="1"/>
  <c r="OQU1" i="18" s="1"/>
  <c r="OQV1" i="18" s="1"/>
  <c r="OQW1" i="18" s="1"/>
  <c r="OQX1" i="18" s="1"/>
  <c r="OQY1" i="18" s="1"/>
  <c r="OQZ1" i="18" s="1"/>
  <c r="ORA1" i="18" s="1"/>
  <c r="ORB1" i="18" s="1"/>
  <c r="ORC1" i="18" s="1"/>
  <c r="ORD1" i="18" s="1"/>
  <c r="ORE1" i="18" s="1"/>
  <c r="ORF1" i="18" s="1"/>
  <c r="ORG1" i="18" s="1"/>
  <c r="ORH1" i="18" s="1"/>
  <c r="ORI1" i="18" s="1"/>
  <c r="ORJ1" i="18" s="1"/>
  <c r="ORK1" i="18" s="1"/>
  <c r="ORL1" i="18" s="1"/>
  <c r="ORM1" i="18" s="1"/>
  <c r="ORN1" i="18" s="1"/>
  <c r="ORO1" i="18" s="1"/>
  <c r="ORP1" i="18" s="1"/>
  <c r="ORQ1" i="18" s="1"/>
  <c r="ORR1" i="18" s="1"/>
  <c r="ORS1" i="18" s="1"/>
  <c r="ORT1" i="18" s="1"/>
  <c r="ORU1" i="18" s="1"/>
  <c r="ORV1" i="18" s="1"/>
  <c r="ORW1" i="18" s="1"/>
  <c r="ORX1" i="18" s="1"/>
  <c r="ORY1" i="18" s="1"/>
  <c r="ORZ1" i="18" s="1"/>
  <c r="OSA1" i="18" s="1"/>
  <c r="OSB1" i="18" s="1"/>
  <c r="OSC1" i="18" s="1"/>
  <c r="OSD1" i="18" s="1"/>
  <c r="OSE1" i="18" s="1"/>
  <c r="OSF1" i="18" s="1"/>
  <c r="OSG1" i="18" s="1"/>
  <c r="OSH1" i="18" s="1"/>
  <c r="OSI1" i="18" s="1"/>
  <c r="OSJ1" i="18" s="1"/>
  <c r="OSK1" i="18" s="1"/>
  <c r="OSL1" i="18" s="1"/>
  <c r="OSM1" i="18" s="1"/>
  <c r="OSN1" i="18" s="1"/>
  <c r="OSO1" i="18" s="1"/>
  <c r="OSP1" i="18" s="1"/>
  <c r="OSQ1" i="18" s="1"/>
  <c r="OSR1" i="18" s="1"/>
  <c r="OSS1" i="18" s="1"/>
  <c r="OST1" i="18" s="1"/>
  <c r="OSU1" i="18" s="1"/>
  <c r="OSV1" i="18" s="1"/>
  <c r="OSW1" i="18" s="1"/>
  <c r="OSX1" i="18" s="1"/>
  <c r="OSY1" i="18" s="1"/>
  <c r="OSZ1" i="18" s="1"/>
  <c r="OTA1" i="18" s="1"/>
  <c r="OTB1" i="18" s="1"/>
  <c r="OTC1" i="18" s="1"/>
  <c r="OTD1" i="18" s="1"/>
  <c r="OTE1" i="18" s="1"/>
  <c r="OTF1" i="18" s="1"/>
  <c r="OTG1" i="18" s="1"/>
  <c r="OTH1" i="18" s="1"/>
  <c r="OTI1" i="18" s="1"/>
  <c r="OTJ1" i="18" s="1"/>
  <c r="OTK1" i="18" s="1"/>
  <c r="OTL1" i="18" s="1"/>
  <c r="OTM1" i="18" s="1"/>
  <c r="OTN1" i="18" s="1"/>
  <c r="OTO1" i="18" s="1"/>
  <c r="OTP1" i="18" s="1"/>
  <c r="OTQ1" i="18" s="1"/>
  <c r="OTR1" i="18" s="1"/>
  <c r="OTS1" i="18" s="1"/>
  <c r="OTT1" i="18" s="1"/>
  <c r="OTU1" i="18" s="1"/>
  <c r="OTV1" i="18" s="1"/>
  <c r="OTW1" i="18" s="1"/>
  <c r="OTX1" i="18" s="1"/>
  <c r="OTY1" i="18" s="1"/>
  <c r="OTZ1" i="18" s="1"/>
  <c r="OUA1" i="18" s="1"/>
  <c r="OUB1" i="18" s="1"/>
  <c r="OUC1" i="18" s="1"/>
  <c r="OUD1" i="18" s="1"/>
  <c r="OUE1" i="18" s="1"/>
  <c r="OUF1" i="18" s="1"/>
  <c r="OUG1" i="18" s="1"/>
  <c r="OUH1" i="18" s="1"/>
  <c r="OUI1" i="18" s="1"/>
  <c r="OUJ1" i="18" s="1"/>
  <c r="OUK1" i="18" s="1"/>
  <c r="OUL1" i="18" s="1"/>
  <c r="OUM1" i="18" s="1"/>
  <c r="OUN1" i="18" s="1"/>
  <c r="OUO1" i="18" s="1"/>
  <c r="OUP1" i="18" s="1"/>
  <c r="OUQ1" i="18" s="1"/>
  <c r="OUR1" i="18" s="1"/>
  <c r="OUS1" i="18" s="1"/>
  <c r="OUT1" i="18" s="1"/>
  <c r="OUU1" i="18" s="1"/>
  <c r="OUV1" i="18" s="1"/>
  <c r="OUW1" i="18" s="1"/>
  <c r="OUX1" i="18" s="1"/>
  <c r="OUY1" i="18" s="1"/>
  <c r="OUZ1" i="18" s="1"/>
  <c r="OVA1" i="18" s="1"/>
  <c r="OVB1" i="18" s="1"/>
  <c r="OVC1" i="18" s="1"/>
  <c r="OVD1" i="18" s="1"/>
  <c r="OVE1" i="18" s="1"/>
  <c r="OVF1" i="18" s="1"/>
  <c r="OVG1" i="18" s="1"/>
  <c r="OVH1" i="18" s="1"/>
  <c r="OVI1" i="18" s="1"/>
  <c r="OVJ1" i="18" s="1"/>
  <c r="OVK1" i="18" s="1"/>
  <c r="OVL1" i="18" s="1"/>
  <c r="OVM1" i="18" s="1"/>
  <c r="OVN1" i="18" s="1"/>
  <c r="OVO1" i="18" s="1"/>
  <c r="OVP1" i="18" s="1"/>
  <c r="OVQ1" i="18" s="1"/>
  <c r="OVR1" i="18" s="1"/>
  <c r="OVS1" i="18" s="1"/>
  <c r="OVT1" i="18" s="1"/>
  <c r="OVU1" i="18" s="1"/>
  <c r="OVV1" i="18" s="1"/>
  <c r="OVW1" i="18" s="1"/>
  <c r="OVX1" i="18" s="1"/>
  <c r="OVY1" i="18" s="1"/>
  <c r="OVZ1" i="18" s="1"/>
  <c r="OWA1" i="18" s="1"/>
  <c r="OWB1" i="18" s="1"/>
  <c r="OWC1" i="18" s="1"/>
  <c r="OWD1" i="18" s="1"/>
  <c r="OWE1" i="18" s="1"/>
  <c r="OWF1" i="18" s="1"/>
  <c r="OWG1" i="18" s="1"/>
  <c r="OWH1" i="18" s="1"/>
  <c r="OWI1" i="18" s="1"/>
  <c r="OWJ1" i="18" s="1"/>
  <c r="OWK1" i="18" s="1"/>
  <c r="OWL1" i="18" s="1"/>
  <c r="OWM1" i="18" s="1"/>
  <c r="OWN1" i="18" s="1"/>
  <c r="OWO1" i="18" s="1"/>
  <c r="OWP1" i="18" s="1"/>
  <c r="OWQ1" i="18" s="1"/>
  <c r="OWR1" i="18" s="1"/>
  <c r="OWS1" i="18" s="1"/>
  <c r="OWT1" i="18" s="1"/>
  <c r="OWU1" i="18" s="1"/>
  <c r="OWV1" i="18" s="1"/>
  <c r="OWW1" i="18" s="1"/>
  <c r="OWX1" i="18" s="1"/>
  <c r="OWY1" i="18" s="1"/>
  <c r="OWZ1" i="18" s="1"/>
  <c r="OXA1" i="18" s="1"/>
  <c r="OXB1" i="18" s="1"/>
  <c r="OXC1" i="18" s="1"/>
  <c r="OXD1" i="18" s="1"/>
  <c r="OXE1" i="18" s="1"/>
  <c r="OXF1" i="18" s="1"/>
  <c r="OXG1" i="18" s="1"/>
  <c r="OXH1" i="18" s="1"/>
  <c r="OXI1" i="18" s="1"/>
  <c r="OXJ1" i="18" s="1"/>
  <c r="OXK1" i="18" s="1"/>
  <c r="OXL1" i="18" s="1"/>
  <c r="OXM1" i="18" s="1"/>
  <c r="OXN1" i="18" s="1"/>
  <c r="OXO1" i="18" s="1"/>
  <c r="OXP1" i="18" s="1"/>
  <c r="OXQ1" i="18" s="1"/>
  <c r="OXR1" i="18" s="1"/>
  <c r="OXS1" i="18" s="1"/>
  <c r="OXT1" i="18" s="1"/>
  <c r="OXU1" i="18" s="1"/>
  <c r="OXV1" i="18" s="1"/>
  <c r="OXW1" i="18" s="1"/>
  <c r="OXX1" i="18" s="1"/>
  <c r="OXY1" i="18" s="1"/>
  <c r="OXZ1" i="18" s="1"/>
  <c r="OYA1" i="18" s="1"/>
  <c r="OYB1" i="18" s="1"/>
  <c r="OYC1" i="18" s="1"/>
  <c r="OYD1" i="18" s="1"/>
  <c r="OYE1" i="18" s="1"/>
  <c r="OYF1" i="18" s="1"/>
  <c r="OYG1" i="18" s="1"/>
  <c r="OYH1" i="18" s="1"/>
  <c r="OYI1" i="18" s="1"/>
  <c r="OYJ1" i="18" s="1"/>
  <c r="OYK1" i="18" s="1"/>
  <c r="OYL1" i="18" s="1"/>
  <c r="OYM1" i="18" s="1"/>
  <c r="OYN1" i="18" s="1"/>
  <c r="OYO1" i="18" s="1"/>
  <c r="OYP1" i="18" s="1"/>
  <c r="OYQ1" i="18" s="1"/>
  <c r="OYR1" i="18" s="1"/>
  <c r="OYS1" i="18" s="1"/>
  <c r="OYT1" i="18" s="1"/>
  <c r="OYU1" i="18" s="1"/>
  <c r="OYV1" i="18" s="1"/>
  <c r="OYW1" i="18" s="1"/>
  <c r="OYX1" i="18" s="1"/>
  <c r="OYY1" i="18" s="1"/>
  <c r="OYZ1" i="18" s="1"/>
  <c r="OZA1" i="18" s="1"/>
  <c r="OZB1" i="18" s="1"/>
  <c r="OZC1" i="18" s="1"/>
  <c r="OZD1" i="18" s="1"/>
  <c r="OZE1" i="18" s="1"/>
  <c r="OZF1" i="18" s="1"/>
  <c r="OZG1" i="18" s="1"/>
  <c r="OZH1" i="18" s="1"/>
  <c r="OZI1" i="18" s="1"/>
  <c r="OZJ1" i="18" s="1"/>
  <c r="OZK1" i="18" s="1"/>
  <c r="OZL1" i="18" s="1"/>
  <c r="OZM1" i="18" s="1"/>
  <c r="OZN1" i="18" s="1"/>
  <c r="OZO1" i="18" s="1"/>
  <c r="OZP1" i="18" s="1"/>
  <c r="OZQ1" i="18" s="1"/>
  <c r="OZR1" i="18" s="1"/>
  <c r="OZS1" i="18" s="1"/>
  <c r="OZT1" i="18" s="1"/>
  <c r="OZU1" i="18" s="1"/>
  <c r="OZV1" i="18" s="1"/>
  <c r="OZW1" i="18" s="1"/>
  <c r="OZX1" i="18" s="1"/>
  <c r="OZY1" i="18" s="1"/>
  <c r="OZZ1" i="18" s="1"/>
  <c r="PAA1" i="18" s="1"/>
  <c r="PAB1" i="18" s="1"/>
  <c r="PAC1" i="18" s="1"/>
  <c r="PAD1" i="18" s="1"/>
  <c r="PAE1" i="18" s="1"/>
  <c r="PAF1" i="18" s="1"/>
  <c r="PAG1" i="18" s="1"/>
  <c r="PAH1" i="18" s="1"/>
  <c r="PAI1" i="18" s="1"/>
  <c r="PAJ1" i="18" s="1"/>
  <c r="PAK1" i="18" s="1"/>
  <c r="PAL1" i="18" s="1"/>
  <c r="PAM1" i="18" s="1"/>
  <c r="PAN1" i="18" s="1"/>
  <c r="PAO1" i="18" s="1"/>
  <c r="PAP1" i="18" s="1"/>
  <c r="PAQ1" i="18" s="1"/>
  <c r="PAR1" i="18" s="1"/>
  <c r="PAS1" i="18" s="1"/>
  <c r="PAT1" i="18" s="1"/>
  <c r="PAU1" i="18" s="1"/>
  <c r="PAV1" i="18" s="1"/>
  <c r="PAW1" i="18" s="1"/>
  <c r="PAX1" i="18" s="1"/>
  <c r="PAY1" i="18" s="1"/>
  <c r="PAZ1" i="18" s="1"/>
  <c r="PBA1" i="18" s="1"/>
  <c r="PBB1" i="18" s="1"/>
  <c r="PBC1" i="18" s="1"/>
  <c r="PBD1" i="18" s="1"/>
  <c r="PBE1" i="18" s="1"/>
  <c r="PBF1" i="18" s="1"/>
  <c r="PBG1" i="18" s="1"/>
  <c r="PBH1" i="18" s="1"/>
  <c r="PBI1" i="18" s="1"/>
  <c r="PBJ1" i="18" s="1"/>
  <c r="PBK1" i="18" s="1"/>
  <c r="PBL1" i="18" s="1"/>
  <c r="PBM1" i="18" s="1"/>
  <c r="PBN1" i="18" s="1"/>
  <c r="PBO1" i="18" s="1"/>
  <c r="PBP1" i="18" s="1"/>
  <c r="PBQ1" i="18" s="1"/>
  <c r="PBR1" i="18" s="1"/>
  <c r="PBS1" i="18" s="1"/>
  <c r="PBT1" i="18" s="1"/>
  <c r="PBU1" i="18" s="1"/>
  <c r="PBV1" i="18" s="1"/>
  <c r="PBW1" i="18" s="1"/>
  <c r="PBX1" i="18" s="1"/>
  <c r="PBY1" i="18" s="1"/>
  <c r="PBZ1" i="18" s="1"/>
  <c r="PCA1" i="18" s="1"/>
  <c r="PCB1" i="18" s="1"/>
  <c r="PCC1" i="18" s="1"/>
  <c r="PCD1" i="18" s="1"/>
  <c r="PCE1" i="18" s="1"/>
  <c r="PCF1" i="18" s="1"/>
  <c r="PCG1" i="18" s="1"/>
  <c r="PCH1" i="18" s="1"/>
  <c r="PCI1" i="18" s="1"/>
  <c r="PCJ1" i="18" s="1"/>
  <c r="PCK1" i="18" s="1"/>
  <c r="PCL1" i="18" s="1"/>
  <c r="PCM1" i="18" s="1"/>
  <c r="PCN1" i="18" s="1"/>
  <c r="PCO1" i="18" s="1"/>
  <c r="PCP1" i="18" s="1"/>
  <c r="PCQ1" i="18" s="1"/>
  <c r="PCR1" i="18" s="1"/>
  <c r="PCS1" i="18" s="1"/>
  <c r="PCT1" i="18" s="1"/>
  <c r="PCU1" i="18" s="1"/>
  <c r="PCV1" i="18" s="1"/>
  <c r="PCW1" i="18" s="1"/>
  <c r="PCX1" i="18" s="1"/>
  <c r="PCY1" i="18" s="1"/>
  <c r="PCZ1" i="18" s="1"/>
  <c r="PDA1" i="18" s="1"/>
  <c r="PDB1" i="18" s="1"/>
  <c r="PDC1" i="18" s="1"/>
  <c r="PDD1" i="18" s="1"/>
  <c r="PDE1" i="18" s="1"/>
  <c r="PDF1" i="18" s="1"/>
  <c r="PDG1" i="18" s="1"/>
  <c r="PDH1" i="18" s="1"/>
  <c r="PDI1" i="18" s="1"/>
  <c r="PDJ1" i="18" s="1"/>
  <c r="PDK1" i="18" s="1"/>
  <c r="PDL1" i="18" s="1"/>
  <c r="PDM1" i="18" s="1"/>
  <c r="PDN1" i="18" s="1"/>
  <c r="PDO1" i="18" s="1"/>
  <c r="PDP1" i="18" s="1"/>
  <c r="PDQ1" i="18" s="1"/>
  <c r="PDR1" i="18" s="1"/>
  <c r="PDS1" i="18" s="1"/>
  <c r="PDT1" i="18" s="1"/>
  <c r="PDU1" i="18" s="1"/>
  <c r="PDV1" i="18" s="1"/>
  <c r="PDW1" i="18" s="1"/>
  <c r="PDX1" i="18" s="1"/>
  <c r="PDY1" i="18" s="1"/>
  <c r="PDZ1" i="18" s="1"/>
  <c r="PEA1" i="18" s="1"/>
  <c r="PEB1" i="18" s="1"/>
  <c r="PEC1" i="18" s="1"/>
  <c r="PED1" i="18" s="1"/>
  <c r="PEE1" i="18" s="1"/>
  <c r="PEF1" i="18" s="1"/>
  <c r="PEG1" i="18" s="1"/>
  <c r="PEH1" i="18" s="1"/>
  <c r="PEI1" i="18" s="1"/>
  <c r="PEJ1" i="18" s="1"/>
  <c r="PEK1" i="18" s="1"/>
  <c r="PEL1" i="18" s="1"/>
  <c r="PEM1" i="18" s="1"/>
  <c r="PEN1" i="18" s="1"/>
  <c r="PEO1" i="18" s="1"/>
  <c r="PEP1" i="18" s="1"/>
  <c r="PEQ1" i="18" s="1"/>
  <c r="PER1" i="18" s="1"/>
  <c r="PES1" i="18" s="1"/>
  <c r="PET1" i="18" s="1"/>
  <c r="PEU1" i="18" s="1"/>
  <c r="PEV1" i="18" s="1"/>
  <c r="PEW1" i="18" s="1"/>
  <c r="PEX1" i="18" s="1"/>
  <c r="PEY1" i="18" s="1"/>
  <c r="PEZ1" i="18" s="1"/>
  <c r="PFA1" i="18" s="1"/>
  <c r="PFB1" i="18" s="1"/>
  <c r="PFC1" i="18" s="1"/>
  <c r="PFD1" i="18" s="1"/>
  <c r="PFE1" i="18" s="1"/>
  <c r="PFF1" i="18" s="1"/>
  <c r="PFG1" i="18" s="1"/>
  <c r="PFH1" i="18" s="1"/>
  <c r="PFI1" i="18" s="1"/>
  <c r="PFJ1" i="18" s="1"/>
  <c r="PFK1" i="18" s="1"/>
  <c r="PFL1" i="18" s="1"/>
  <c r="PFM1" i="18" s="1"/>
  <c r="PFN1" i="18" s="1"/>
  <c r="PFO1" i="18" s="1"/>
  <c r="PFP1" i="18" s="1"/>
  <c r="PFQ1" i="18" s="1"/>
  <c r="PFR1" i="18" s="1"/>
  <c r="PFS1" i="18" s="1"/>
  <c r="PFT1" i="18" s="1"/>
  <c r="PFU1" i="18" s="1"/>
  <c r="PFV1" i="18" s="1"/>
  <c r="PFW1" i="18" s="1"/>
  <c r="PFX1" i="18" s="1"/>
  <c r="PFY1" i="18" s="1"/>
  <c r="PFZ1" i="18" s="1"/>
  <c r="PGA1" i="18" s="1"/>
  <c r="PGB1" i="18" s="1"/>
  <c r="PGC1" i="18" s="1"/>
  <c r="PGD1" i="18" s="1"/>
  <c r="PGE1" i="18" s="1"/>
  <c r="PGF1" i="18" s="1"/>
  <c r="PGG1" i="18" s="1"/>
  <c r="PGH1" i="18" s="1"/>
  <c r="PGI1" i="18" s="1"/>
  <c r="PGJ1" i="18" s="1"/>
  <c r="PGK1" i="18" s="1"/>
  <c r="PGL1" i="18" s="1"/>
  <c r="PGM1" i="18" s="1"/>
  <c r="PGN1" i="18" s="1"/>
  <c r="PGO1" i="18" s="1"/>
  <c r="PGP1" i="18" s="1"/>
  <c r="PGQ1" i="18" s="1"/>
  <c r="PGR1" i="18" s="1"/>
  <c r="PGS1" i="18" s="1"/>
  <c r="PGT1" i="18" s="1"/>
  <c r="PGU1" i="18" s="1"/>
  <c r="PGV1" i="18" s="1"/>
  <c r="PGW1" i="18" s="1"/>
  <c r="PGX1" i="18" s="1"/>
  <c r="PGY1" i="18" s="1"/>
  <c r="PGZ1" i="18" s="1"/>
  <c r="PHA1" i="18" s="1"/>
  <c r="PHB1" i="18" s="1"/>
  <c r="PHC1" i="18" s="1"/>
  <c r="PHD1" i="18" s="1"/>
  <c r="PHE1" i="18" s="1"/>
  <c r="PHF1" i="18" s="1"/>
  <c r="PHG1" i="18" s="1"/>
  <c r="PHH1" i="18" s="1"/>
  <c r="PHI1" i="18" s="1"/>
  <c r="PHJ1" i="18" s="1"/>
  <c r="PHK1" i="18" s="1"/>
  <c r="PHL1" i="18" s="1"/>
  <c r="PHM1" i="18" s="1"/>
  <c r="PHN1" i="18" s="1"/>
  <c r="PHO1" i="18" s="1"/>
  <c r="PHP1" i="18" s="1"/>
  <c r="PHQ1" i="18" s="1"/>
  <c r="PHR1" i="18" s="1"/>
  <c r="PHS1" i="18" s="1"/>
  <c r="PHT1" i="18" s="1"/>
  <c r="PHU1" i="18" s="1"/>
  <c r="PHV1" i="18" s="1"/>
  <c r="PHW1" i="18" s="1"/>
  <c r="PHX1" i="18" s="1"/>
  <c r="PHY1" i="18" s="1"/>
  <c r="PHZ1" i="18" s="1"/>
  <c r="PIA1" i="18" s="1"/>
  <c r="PIB1" i="18" s="1"/>
  <c r="PIC1" i="18" s="1"/>
  <c r="PID1" i="18" s="1"/>
  <c r="PIE1" i="18" s="1"/>
  <c r="PIF1" i="18" s="1"/>
  <c r="PIG1" i="18" s="1"/>
  <c r="PIH1" i="18" s="1"/>
  <c r="PII1" i="18" s="1"/>
  <c r="PIJ1" i="18" s="1"/>
  <c r="PIK1" i="18" s="1"/>
  <c r="PIL1" i="18" s="1"/>
  <c r="PIM1" i="18" s="1"/>
  <c r="PIN1" i="18" s="1"/>
  <c r="PIO1" i="18" s="1"/>
  <c r="PIP1" i="18" s="1"/>
  <c r="PIQ1" i="18" s="1"/>
  <c r="PIR1" i="18" s="1"/>
  <c r="PIS1" i="18" s="1"/>
  <c r="PIT1" i="18" s="1"/>
  <c r="PIU1" i="18" s="1"/>
  <c r="PIV1" i="18" s="1"/>
  <c r="PIW1" i="18" s="1"/>
  <c r="PIX1" i="18" s="1"/>
  <c r="PIY1" i="18" s="1"/>
  <c r="PIZ1" i="18" s="1"/>
  <c r="PJA1" i="18" s="1"/>
  <c r="PJB1" i="18" s="1"/>
  <c r="PJC1" i="18" s="1"/>
  <c r="PJD1" i="18" s="1"/>
  <c r="PJE1" i="18" s="1"/>
  <c r="PJF1" i="18" s="1"/>
  <c r="PJG1" i="18" s="1"/>
  <c r="PJH1" i="18" s="1"/>
  <c r="PJI1" i="18" s="1"/>
  <c r="PJJ1" i="18" s="1"/>
  <c r="PJK1" i="18" s="1"/>
  <c r="PJL1" i="18" s="1"/>
  <c r="PJM1" i="18" s="1"/>
  <c r="PJN1" i="18" s="1"/>
  <c r="PJO1" i="18" s="1"/>
  <c r="PJP1" i="18" s="1"/>
  <c r="PJQ1" i="18" s="1"/>
  <c r="PJR1" i="18" s="1"/>
  <c r="PJS1" i="18" s="1"/>
  <c r="PJT1" i="18" s="1"/>
  <c r="PJU1" i="18" s="1"/>
  <c r="PJV1" i="18" s="1"/>
  <c r="PJW1" i="18" s="1"/>
  <c r="PJX1" i="18" s="1"/>
  <c r="PJY1" i="18" s="1"/>
  <c r="PJZ1" i="18" s="1"/>
  <c r="PKA1" i="18" s="1"/>
  <c r="PKB1" i="18" s="1"/>
  <c r="PKC1" i="18" s="1"/>
  <c r="PKD1" i="18" s="1"/>
  <c r="PKE1" i="18" s="1"/>
  <c r="PKF1" i="18" s="1"/>
  <c r="PKG1" i="18" s="1"/>
  <c r="PKH1" i="18" s="1"/>
  <c r="PKI1" i="18" s="1"/>
  <c r="PKJ1" i="18" s="1"/>
  <c r="PKK1" i="18" s="1"/>
  <c r="PKL1" i="18" s="1"/>
  <c r="PKM1" i="18" s="1"/>
  <c r="PKN1" i="18" s="1"/>
  <c r="PKO1" i="18" s="1"/>
  <c r="PKP1" i="18" s="1"/>
  <c r="PKQ1" i="18" s="1"/>
  <c r="PKR1" i="18" s="1"/>
  <c r="PKS1" i="18" s="1"/>
  <c r="PKT1" i="18" s="1"/>
  <c r="PKU1" i="18" s="1"/>
  <c r="PKV1" i="18" s="1"/>
  <c r="PKW1" i="18" s="1"/>
  <c r="PKX1" i="18" s="1"/>
  <c r="PKY1" i="18" s="1"/>
  <c r="PKZ1" i="18" s="1"/>
  <c r="PLA1" i="18" s="1"/>
  <c r="PLB1" i="18" s="1"/>
  <c r="PLC1" i="18" s="1"/>
  <c r="PLD1" i="18" s="1"/>
  <c r="PLE1" i="18" s="1"/>
  <c r="PLF1" i="18" s="1"/>
  <c r="PLG1" i="18" s="1"/>
  <c r="PLH1" i="18" s="1"/>
  <c r="PLI1" i="18" s="1"/>
  <c r="PLJ1" i="18" s="1"/>
  <c r="PLK1" i="18" s="1"/>
  <c r="PLL1" i="18" s="1"/>
  <c r="PLM1" i="18" s="1"/>
  <c r="PLN1" i="18" s="1"/>
  <c r="PLO1" i="18" s="1"/>
  <c r="PLP1" i="18" s="1"/>
  <c r="PLQ1" i="18" s="1"/>
  <c r="PLR1" i="18" s="1"/>
  <c r="PLS1" i="18" s="1"/>
  <c r="PLT1" i="18" s="1"/>
  <c r="PLU1" i="18" s="1"/>
  <c r="PLV1" i="18" s="1"/>
  <c r="PLW1" i="18" s="1"/>
  <c r="PLX1" i="18" s="1"/>
  <c r="PLY1" i="18" s="1"/>
  <c r="PLZ1" i="18" s="1"/>
  <c r="PMA1" i="18" s="1"/>
  <c r="PMB1" i="18" s="1"/>
  <c r="PMC1" i="18" s="1"/>
  <c r="PMD1" i="18" s="1"/>
  <c r="PME1" i="18" s="1"/>
  <c r="PMF1" i="18" s="1"/>
  <c r="PMG1" i="18" s="1"/>
  <c r="PMH1" i="18" s="1"/>
  <c r="PMI1" i="18" s="1"/>
  <c r="PMJ1" i="18" s="1"/>
  <c r="PMK1" i="18" s="1"/>
  <c r="PML1" i="18" s="1"/>
  <c r="PMM1" i="18" s="1"/>
  <c r="PMN1" i="18" s="1"/>
  <c r="PMO1" i="18" s="1"/>
  <c r="PMP1" i="18" s="1"/>
  <c r="PMQ1" i="18" s="1"/>
  <c r="PMR1" i="18" s="1"/>
  <c r="PMS1" i="18" s="1"/>
  <c r="PMT1" i="18" s="1"/>
  <c r="PMU1" i="18" s="1"/>
  <c r="PMV1" i="18" s="1"/>
  <c r="PMW1" i="18" s="1"/>
  <c r="PMX1" i="18" s="1"/>
  <c r="PMY1" i="18" s="1"/>
  <c r="PMZ1" i="18" s="1"/>
  <c r="PNA1" i="18" s="1"/>
  <c r="PNB1" i="18" s="1"/>
  <c r="PNC1" i="18" s="1"/>
  <c r="PND1" i="18" s="1"/>
  <c r="PNE1" i="18" s="1"/>
  <c r="PNF1" i="18" s="1"/>
  <c r="PNG1" i="18" s="1"/>
  <c r="PNH1" i="18" s="1"/>
  <c r="PNI1" i="18" s="1"/>
  <c r="PNJ1" i="18" s="1"/>
  <c r="PNK1" i="18" s="1"/>
  <c r="PNL1" i="18" s="1"/>
  <c r="PNM1" i="18" s="1"/>
  <c r="PNN1" i="18" s="1"/>
  <c r="PNO1" i="18" s="1"/>
  <c r="PNP1" i="18" s="1"/>
  <c r="PNQ1" i="18" s="1"/>
  <c r="PNR1" i="18" s="1"/>
  <c r="PNS1" i="18" s="1"/>
  <c r="PNT1" i="18" s="1"/>
  <c r="PNU1" i="18" s="1"/>
  <c r="PNV1" i="18" s="1"/>
  <c r="PNW1" i="18" s="1"/>
  <c r="PNX1" i="18" s="1"/>
  <c r="PNY1" i="18" s="1"/>
  <c r="PNZ1" i="18" s="1"/>
  <c r="POA1" i="18" s="1"/>
  <c r="POB1" i="18" s="1"/>
  <c r="POC1" i="18" s="1"/>
  <c r="POD1" i="18" s="1"/>
  <c r="POE1" i="18" s="1"/>
  <c r="POF1" i="18" s="1"/>
  <c r="POG1" i="18" s="1"/>
  <c r="POH1" i="18" s="1"/>
  <c r="POI1" i="18" s="1"/>
  <c r="POJ1" i="18" s="1"/>
  <c r="POK1" i="18" s="1"/>
  <c r="POL1" i="18" s="1"/>
  <c r="POM1" i="18" s="1"/>
  <c r="PON1" i="18" s="1"/>
  <c r="POO1" i="18" s="1"/>
  <c r="POP1" i="18" s="1"/>
  <c r="POQ1" i="18" s="1"/>
  <c r="POR1" i="18" s="1"/>
  <c r="POS1" i="18" s="1"/>
  <c r="POT1" i="18" s="1"/>
  <c r="POU1" i="18" s="1"/>
  <c r="POV1" i="18" s="1"/>
  <c r="POW1" i="18" s="1"/>
  <c r="POX1" i="18" s="1"/>
  <c r="POY1" i="18" s="1"/>
  <c r="POZ1" i="18" s="1"/>
  <c r="PPA1" i="18" s="1"/>
  <c r="PPB1" i="18" s="1"/>
  <c r="PPC1" i="18" s="1"/>
  <c r="PPD1" i="18" s="1"/>
  <c r="PPE1" i="18" s="1"/>
  <c r="PPF1" i="18" s="1"/>
  <c r="PPG1" i="18" s="1"/>
  <c r="PPH1" i="18" s="1"/>
  <c r="PPI1" i="18" s="1"/>
  <c r="PPJ1" i="18" s="1"/>
  <c r="PPK1" i="18" s="1"/>
  <c r="PPL1" i="18" s="1"/>
  <c r="PPM1" i="18" s="1"/>
  <c r="PPN1" i="18" s="1"/>
  <c r="PPO1" i="18" s="1"/>
  <c r="PPP1" i="18" s="1"/>
  <c r="PPQ1" i="18" s="1"/>
  <c r="PPR1" i="18" s="1"/>
  <c r="PPS1" i="18" s="1"/>
  <c r="PPT1" i="18" s="1"/>
  <c r="PPU1" i="18" s="1"/>
  <c r="PPV1" i="18" s="1"/>
  <c r="PPW1" i="18" s="1"/>
  <c r="PPX1" i="18" s="1"/>
  <c r="PPY1" i="18" s="1"/>
  <c r="PPZ1" i="18" s="1"/>
  <c r="PQA1" i="18" s="1"/>
  <c r="PQB1" i="18" s="1"/>
  <c r="PQC1" i="18" s="1"/>
  <c r="PQD1" i="18" s="1"/>
  <c r="PQE1" i="18" s="1"/>
  <c r="PQF1" i="18" s="1"/>
  <c r="PQG1" i="18" s="1"/>
  <c r="PQH1" i="18" s="1"/>
  <c r="PQI1" i="18" s="1"/>
  <c r="PQJ1" i="18" s="1"/>
  <c r="PQK1" i="18" s="1"/>
  <c r="PQL1" i="18" s="1"/>
  <c r="PQM1" i="18" s="1"/>
  <c r="PQN1" i="18" s="1"/>
  <c r="PQO1" i="18" s="1"/>
  <c r="PQP1" i="18" s="1"/>
  <c r="PQQ1" i="18" s="1"/>
  <c r="PQR1" i="18" s="1"/>
  <c r="PQS1" i="18" s="1"/>
  <c r="PQT1" i="18" s="1"/>
  <c r="PQU1" i="18" s="1"/>
  <c r="PQV1" i="18" s="1"/>
  <c r="PQW1" i="18" s="1"/>
  <c r="PQX1" i="18" s="1"/>
  <c r="PQY1" i="18" s="1"/>
  <c r="PQZ1" i="18" s="1"/>
  <c r="PRA1" i="18" s="1"/>
  <c r="PRB1" i="18" s="1"/>
  <c r="PRC1" i="18" s="1"/>
  <c r="PRD1" i="18" s="1"/>
  <c r="PRE1" i="18" s="1"/>
  <c r="PRF1" i="18" s="1"/>
  <c r="PRG1" i="18" s="1"/>
  <c r="PRH1" i="18" s="1"/>
  <c r="PRI1" i="18" s="1"/>
  <c r="PRJ1" i="18" s="1"/>
  <c r="PRK1" i="18" s="1"/>
  <c r="PRL1" i="18" s="1"/>
  <c r="PRM1" i="18" s="1"/>
  <c r="PRN1" i="18" s="1"/>
  <c r="PRO1" i="18" s="1"/>
  <c r="PRP1" i="18" s="1"/>
  <c r="PRQ1" i="18" s="1"/>
  <c r="PRR1" i="18" s="1"/>
  <c r="PRS1" i="18" s="1"/>
  <c r="PRT1" i="18" s="1"/>
  <c r="PRU1" i="18" s="1"/>
  <c r="PRV1" i="18" s="1"/>
  <c r="PRW1" i="18" s="1"/>
  <c r="PRX1" i="18" s="1"/>
  <c r="PRY1" i="18" s="1"/>
  <c r="PRZ1" i="18" s="1"/>
  <c r="PSA1" i="18" s="1"/>
  <c r="PSB1" i="18" s="1"/>
  <c r="PSC1" i="18" s="1"/>
  <c r="PSD1" i="18" s="1"/>
  <c r="PSE1" i="18" s="1"/>
  <c r="PSF1" i="18" s="1"/>
  <c r="PSG1" i="18" s="1"/>
  <c r="PSH1" i="18" s="1"/>
  <c r="PSI1" i="18" s="1"/>
  <c r="PSJ1" i="18" s="1"/>
  <c r="PSK1" i="18" s="1"/>
  <c r="PSL1" i="18" s="1"/>
  <c r="PSM1" i="18" s="1"/>
  <c r="PSN1" i="18" s="1"/>
  <c r="PSO1" i="18" s="1"/>
  <c r="PSP1" i="18" s="1"/>
  <c r="PSQ1" i="18" s="1"/>
  <c r="PSR1" i="18" s="1"/>
  <c r="PSS1" i="18" s="1"/>
  <c r="PST1" i="18" s="1"/>
  <c r="PSU1" i="18" s="1"/>
  <c r="PSV1" i="18" s="1"/>
  <c r="PSW1" i="18" s="1"/>
  <c r="PSX1" i="18" s="1"/>
  <c r="PSY1" i="18" s="1"/>
  <c r="PSZ1" i="18" s="1"/>
  <c r="PTA1" i="18" s="1"/>
  <c r="PTB1" i="18" s="1"/>
  <c r="PTC1" i="18" s="1"/>
  <c r="PTD1" i="18" s="1"/>
  <c r="PTE1" i="18" s="1"/>
  <c r="PTF1" i="18" s="1"/>
  <c r="PTG1" i="18" s="1"/>
  <c r="PTH1" i="18" s="1"/>
  <c r="PTI1" i="18" s="1"/>
  <c r="PTJ1" i="18" s="1"/>
  <c r="PTK1" i="18" s="1"/>
  <c r="PTL1" i="18" s="1"/>
  <c r="PTM1" i="18" s="1"/>
  <c r="PTN1" i="18" s="1"/>
  <c r="PTO1" i="18" s="1"/>
  <c r="PTP1" i="18" s="1"/>
  <c r="PTQ1" i="18" s="1"/>
  <c r="PTR1" i="18" s="1"/>
  <c r="PTS1" i="18" s="1"/>
  <c r="PTT1" i="18" s="1"/>
  <c r="PTU1" i="18" s="1"/>
  <c r="PTV1" i="18" s="1"/>
  <c r="PTW1" i="18" s="1"/>
  <c r="PTX1" i="18" s="1"/>
  <c r="PTY1" i="18" s="1"/>
  <c r="PTZ1" i="18" s="1"/>
  <c r="PUA1" i="18" s="1"/>
  <c r="PUB1" i="18" s="1"/>
  <c r="PUC1" i="18" s="1"/>
  <c r="PUD1" i="18" s="1"/>
  <c r="PUE1" i="18" s="1"/>
  <c r="PUF1" i="18" s="1"/>
  <c r="PUG1" i="18" s="1"/>
  <c r="PUH1" i="18" s="1"/>
  <c r="PUI1" i="18" s="1"/>
  <c r="PUJ1" i="18" s="1"/>
  <c r="PUK1" i="18" s="1"/>
  <c r="PUL1" i="18" s="1"/>
  <c r="PUM1" i="18" s="1"/>
  <c r="PUN1" i="18" s="1"/>
  <c r="PUO1" i="18" s="1"/>
  <c r="PUP1" i="18" s="1"/>
  <c r="PUQ1" i="18" s="1"/>
  <c r="PUR1" i="18" s="1"/>
  <c r="PUS1" i="18" s="1"/>
  <c r="PUT1" i="18" s="1"/>
  <c r="PUU1" i="18" s="1"/>
  <c r="PUV1" i="18" s="1"/>
  <c r="PUW1" i="18" s="1"/>
  <c r="PUX1" i="18" s="1"/>
  <c r="PUY1" i="18" s="1"/>
  <c r="PUZ1" i="18" s="1"/>
  <c r="PVA1" i="18" s="1"/>
  <c r="PVB1" i="18" s="1"/>
  <c r="PVC1" i="18" s="1"/>
  <c r="PVD1" i="18" s="1"/>
  <c r="PVE1" i="18" s="1"/>
  <c r="PVF1" i="18" s="1"/>
  <c r="PVG1" i="18" s="1"/>
  <c r="PVH1" i="18" s="1"/>
  <c r="PVI1" i="18" s="1"/>
  <c r="PVJ1" i="18" s="1"/>
  <c r="PVK1" i="18" s="1"/>
  <c r="PVL1" i="18" s="1"/>
  <c r="PVM1" i="18" s="1"/>
  <c r="PVN1" i="18" s="1"/>
  <c r="PVO1" i="18" s="1"/>
  <c r="PVP1" i="18" s="1"/>
  <c r="PVQ1" i="18" s="1"/>
  <c r="PVR1" i="18" s="1"/>
  <c r="PVS1" i="18" s="1"/>
  <c r="PVT1" i="18" s="1"/>
  <c r="PVU1" i="18" s="1"/>
  <c r="PVV1" i="18" s="1"/>
  <c r="PVW1" i="18" s="1"/>
  <c r="PVX1" i="18" s="1"/>
  <c r="PVY1" i="18" s="1"/>
  <c r="PVZ1" i="18" s="1"/>
  <c r="PWA1" i="18" s="1"/>
  <c r="PWB1" i="18" s="1"/>
  <c r="PWC1" i="18" s="1"/>
  <c r="PWD1" i="18" s="1"/>
  <c r="PWE1" i="18" s="1"/>
  <c r="PWF1" i="18" s="1"/>
  <c r="PWG1" i="18" s="1"/>
  <c r="PWH1" i="18" s="1"/>
  <c r="PWI1" i="18" s="1"/>
  <c r="PWJ1" i="18" s="1"/>
  <c r="PWK1" i="18" s="1"/>
  <c r="PWL1" i="18" s="1"/>
  <c r="PWM1" i="18" s="1"/>
  <c r="PWN1" i="18" s="1"/>
  <c r="PWO1" i="18" s="1"/>
  <c r="PWP1" i="18" s="1"/>
  <c r="PWQ1" i="18" s="1"/>
  <c r="PWR1" i="18" s="1"/>
  <c r="PWS1" i="18" s="1"/>
  <c r="PWT1" i="18" s="1"/>
  <c r="PWU1" i="18" s="1"/>
  <c r="PWV1" i="18" s="1"/>
  <c r="PWW1" i="18" s="1"/>
  <c r="PWX1" i="18" s="1"/>
  <c r="PWY1" i="18" s="1"/>
  <c r="PWZ1" i="18" s="1"/>
  <c r="PXA1" i="18" s="1"/>
  <c r="PXB1" i="18" s="1"/>
  <c r="PXC1" i="18" s="1"/>
  <c r="PXD1" i="18" s="1"/>
  <c r="PXE1" i="18" s="1"/>
  <c r="PXF1" i="18" s="1"/>
  <c r="PXG1" i="18" s="1"/>
  <c r="PXH1" i="18" s="1"/>
  <c r="PXI1" i="18" s="1"/>
  <c r="PXJ1" i="18" s="1"/>
  <c r="PXK1" i="18" s="1"/>
  <c r="PXL1" i="18" s="1"/>
  <c r="PXM1" i="18" s="1"/>
  <c r="PXN1" i="18" s="1"/>
  <c r="PXO1" i="18" s="1"/>
  <c r="PXP1" i="18" s="1"/>
  <c r="PXQ1" i="18" s="1"/>
  <c r="PXR1" i="18" s="1"/>
  <c r="PXS1" i="18" s="1"/>
  <c r="PXT1" i="18" s="1"/>
  <c r="PXU1" i="18" s="1"/>
  <c r="PXV1" i="18" s="1"/>
  <c r="PXW1" i="18" s="1"/>
  <c r="PXX1" i="18" s="1"/>
  <c r="PXY1" i="18" s="1"/>
  <c r="PXZ1" i="18" s="1"/>
  <c r="PYA1" i="18" s="1"/>
  <c r="PYB1" i="18" s="1"/>
  <c r="PYC1" i="18" s="1"/>
  <c r="PYD1" i="18" s="1"/>
  <c r="PYE1" i="18" s="1"/>
  <c r="PYF1" i="18" s="1"/>
  <c r="PYG1" i="18" s="1"/>
  <c r="PYH1" i="18" s="1"/>
  <c r="PYI1" i="18" s="1"/>
  <c r="PYJ1" i="18" s="1"/>
  <c r="PYK1" i="18" s="1"/>
  <c r="PYL1" i="18" s="1"/>
  <c r="PYM1" i="18" s="1"/>
  <c r="PYN1" i="18" s="1"/>
  <c r="PYO1" i="18" s="1"/>
  <c r="PYP1" i="18" s="1"/>
  <c r="PYQ1" i="18" s="1"/>
  <c r="PYR1" i="18" s="1"/>
  <c r="PYS1" i="18" s="1"/>
  <c r="PYT1" i="18" s="1"/>
  <c r="PYU1" i="18" s="1"/>
  <c r="PYV1" i="18" s="1"/>
  <c r="PYW1" i="18" s="1"/>
  <c r="PYX1" i="18" s="1"/>
  <c r="PYY1" i="18" s="1"/>
  <c r="PYZ1" i="18" s="1"/>
  <c r="PZA1" i="18" s="1"/>
  <c r="PZB1" i="18" s="1"/>
  <c r="PZC1" i="18" s="1"/>
  <c r="PZD1" i="18" s="1"/>
  <c r="PZE1" i="18" s="1"/>
  <c r="PZF1" i="18" s="1"/>
  <c r="PZG1" i="18" s="1"/>
  <c r="PZH1" i="18" s="1"/>
  <c r="PZI1" i="18" s="1"/>
  <c r="PZJ1" i="18" s="1"/>
  <c r="PZK1" i="18" s="1"/>
  <c r="PZL1" i="18" s="1"/>
  <c r="PZM1" i="18" s="1"/>
  <c r="PZN1" i="18" s="1"/>
  <c r="PZO1" i="18" s="1"/>
  <c r="PZP1" i="18" s="1"/>
  <c r="PZQ1" i="18" s="1"/>
  <c r="PZR1" i="18" s="1"/>
  <c r="PZS1" i="18" s="1"/>
  <c r="PZT1" i="18" s="1"/>
  <c r="PZU1" i="18" s="1"/>
  <c r="PZV1" i="18" s="1"/>
  <c r="PZW1" i="18" s="1"/>
  <c r="PZX1" i="18" s="1"/>
  <c r="PZY1" i="18" s="1"/>
  <c r="PZZ1" i="18" s="1"/>
  <c r="QAA1" i="18" s="1"/>
  <c r="QAB1" i="18" s="1"/>
  <c r="QAC1" i="18" s="1"/>
  <c r="QAD1" i="18" s="1"/>
  <c r="QAE1" i="18" s="1"/>
  <c r="QAF1" i="18" s="1"/>
  <c r="QAG1" i="18" s="1"/>
  <c r="QAH1" i="18" s="1"/>
  <c r="QAI1" i="18" s="1"/>
  <c r="QAJ1" i="18" s="1"/>
  <c r="QAK1" i="18" s="1"/>
  <c r="QAL1" i="18" s="1"/>
  <c r="QAM1" i="18" s="1"/>
  <c r="QAN1" i="18" s="1"/>
  <c r="QAO1" i="18" s="1"/>
  <c r="QAP1" i="18" s="1"/>
  <c r="QAQ1" i="18" s="1"/>
  <c r="QAR1" i="18" s="1"/>
  <c r="QAS1" i="18" s="1"/>
  <c r="QAT1" i="18" s="1"/>
  <c r="QAU1" i="18" s="1"/>
  <c r="QAV1" i="18" s="1"/>
  <c r="QAW1" i="18" s="1"/>
  <c r="QAX1" i="18" s="1"/>
  <c r="QAY1" i="18" s="1"/>
  <c r="QAZ1" i="18" s="1"/>
  <c r="QBA1" i="18" s="1"/>
  <c r="QBB1" i="18" s="1"/>
  <c r="QBC1" i="18" s="1"/>
  <c r="QBD1" i="18" s="1"/>
  <c r="QBE1" i="18" s="1"/>
  <c r="QBF1" i="18" s="1"/>
  <c r="QBG1" i="18" s="1"/>
  <c r="QBH1" i="18" s="1"/>
  <c r="QBI1" i="18" s="1"/>
  <c r="QBJ1" i="18" s="1"/>
  <c r="QBK1" i="18" s="1"/>
  <c r="QBL1" i="18" s="1"/>
  <c r="QBM1" i="18" s="1"/>
  <c r="QBN1" i="18" s="1"/>
  <c r="QBO1" i="18" s="1"/>
  <c r="QBP1" i="18" s="1"/>
  <c r="QBQ1" i="18" s="1"/>
  <c r="QBR1" i="18" s="1"/>
  <c r="QBS1" i="18" s="1"/>
  <c r="QBT1" i="18" s="1"/>
  <c r="QBU1" i="18" s="1"/>
  <c r="QBV1" i="18" s="1"/>
  <c r="QBW1" i="18" s="1"/>
  <c r="QBX1" i="18" s="1"/>
  <c r="QBY1" i="18" s="1"/>
  <c r="QBZ1" i="18" s="1"/>
  <c r="QCA1" i="18" s="1"/>
  <c r="QCB1" i="18" s="1"/>
  <c r="QCC1" i="18" s="1"/>
  <c r="QCD1" i="18" s="1"/>
  <c r="QCE1" i="18" s="1"/>
  <c r="QCF1" i="18" s="1"/>
  <c r="QCG1" i="18" s="1"/>
  <c r="QCH1" i="18" s="1"/>
  <c r="QCI1" i="18" s="1"/>
  <c r="QCJ1" i="18" s="1"/>
  <c r="QCK1" i="18" s="1"/>
  <c r="QCL1" i="18" s="1"/>
  <c r="QCM1" i="18" s="1"/>
  <c r="QCN1" i="18" s="1"/>
  <c r="QCO1" i="18" s="1"/>
  <c r="QCP1" i="18" s="1"/>
  <c r="QCQ1" i="18" s="1"/>
  <c r="QCR1" i="18" s="1"/>
  <c r="QCS1" i="18" s="1"/>
  <c r="QCT1" i="18" s="1"/>
  <c r="QCU1" i="18" s="1"/>
  <c r="QCV1" i="18" s="1"/>
  <c r="QCW1" i="18" s="1"/>
  <c r="QCX1" i="18" s="1"/>
  <c r="QCY1" i="18" s="1"/>
  <c r="QCZ1" i="18" s="1"/>
  <c r="QDA1" i="18" s="1"/>
  <c r="QDB1" i="18" s="1"/>
  <c r="QDC1" i="18" s="1"/>
  <c r="QDD1" i="18" s="1"/>
  <c r="QDE1" i="18" s="1"/>
  <c r="QDF1" i="18" s="1"/>
  <c r="QDG1" i="18" s="1"/>
  <c r="QDH1" i="18" s="1"/>
  <c r="QDI1" i="18" s="1"/>
  <c r="QDJ1" i="18" s="1"/>
  <c r="QDK1" i="18" s="1"/>
  <c r="QDL1" i="18" s="1"/>
  <c r="QDM1" i="18" s="1"/>
  <c r="QDN1" i="18" s="1"/>
  <c r="QDO1" i="18" s="1"/>
  <c r="QDP1" i="18" s="1"/>
  <c r="QDQ1" i="18" s="1"/>
  <c r="QDR1" i="18" s="1"/>
  <c r="QDS1" i="18" s="1"/>
  <c r="QDT1" i="18" s="1"/>
  <c r="QDU1" i="18" s="1"/>
  <c r="QDV1" i="18" s="1"/>
  <c r="QDW1" i="18" s="1"/>
  <c r="QDX1" i="18" s="1"/>
  <c r="QDY1" i="18" s="1"/>
  <c r="QDZ1" i="18" s="1"/>
  <c r="QEA1" i="18" s="1"/>
  <c r="QEB1" i="18" s="1"/>
  <c r="QEC1" i="18" s="1"/>
  <c r="QED1" i="18" s="1"/>
  <c r="QEE1" i="18" s="1"/>
  <c r="QEF1" i="18" s="1"/>
  <c r="QEG1" i="18" s="1"/>
  <c r="QEH1" i="18" s="1"/>
  <c r="QEI1" i="18" s="1"/>
  <c r="QEJ1" i="18" s="1"/>
  <c r="QEK1" i="18" s="1"/>
  <c r="QEL1" i="18" s="1"/>
  <c r="QEM1" i="18" s="1"/>
  <c r="QEN1" i="18" s="1"/>
  <c r="QEO1" i="18" s="1"/>
  <c r="QEP1" i="18" s="1"/>
  <c r="QEQ1" i="18" s="1"/>
  <c r="QER1" i="18" s="1"/>
  <c r="QES1" i="18" s="1"/>
  <c r="QET1" i="18" s="1"/>
  <c r="QEU1" i="18" s="1"/>
  <c r="QEV1" i="18" s="1"/>
  <c r="QEW1" i="18" s="1"/>
  <c r="QEX1" i="18" s="1"/>
  <c r="QEY1" i="18" s="1"/>
  <c r="QEZ1" i="18" s="1"/>
  <c r="QFA1" i="18" s="1"/>
  <c r="QFB1" i="18" s="1"/>
  <c r="QFC1" i="18" s="1"/>
  <c r="QFD1" i="18" s="1"/>
  <c r="QFE1" i="18" s="1"/>
  <c r="QFF1" i="18" s="1"/>
  <c r="QFG1" i="18" s="1"/>
  <c r="QFH1" i="18" s="1"/>
  <c r="QFI1" i="18" s="1"/>
  <c r="QFJ1" i="18" s="1"/>
  <c r="QFK1" i="18" s="1"/>
  <c r="QFL1" i="18" s="1"/>
  <c r="QFM1" i="18" s="1"/>
  <c r="QFN1" i="18" s="1"/>
  <c r="QFO1" i="18" s="1"/>
  <c r="QFP1" i="18" s="1"/>
  <c r="QFQ1" i="18" s="1"/>
  <c r="QFR1" i="18" s="1"/>
  <c r="QFS1" i="18" s="1"/>
  <c r="QFT1" i="18" s="1"/>
  <c r="QFU1" i="18" s="1"/>
  <c r="QFV1" i="18" s="1"/>
  <c r="QFW1" i="18" s="1"/>
  <c r="QFX1" i="18" s="1"/>
  <c r="QFY1" i="18" s="1"/>
  <c r="QFZ1" i="18" s="1"/>
  <c r="QGA1" i="18" s="1"/>
  <c r="QGB1" i="18" s="1"/>
  <c r="QGC1" i="18" s="1"/>
  <c r="QGD1" i="18" s="1"/>
  <c r="QGE1" i="18" s="1"/>
  <c r="QGF1" i="18" s="1"/>
  <c r="QGG1" i="18" s="1"/>
  <c r="QGH1" i="18" s="1"/>
  <c r="QGI1" i="18" s="1"/>
  <c r="QGJ1" i="18" s="1"/>
  <c r="QGK1" i="18" s="1"/>
  <c r="QGL1" i="18" s="1"/>
  <c r="QGM1" i="18" s="1"/>
  <c r="QGN1" i="18" s="1"/>
  <c r="QGO1" i="18" s="1"/>
  <c r="QGP1" i="18" s="1"/>
  <c r="QGQ1" i="18" s="1"/>
  <c r="QGR1" i="18" s="1"/>
  <c r="QGS1" i="18" s="1"/>
  <c r="QGT1" i="18" s="1"/>
  <c r="QGU1" i="18" s="1"/>
  <c r="QGV1" i="18" s="1"/>
  <c r="QGW1" i="18" s="1"/>
  <c r="QGX1" i="18" s="1"/>
  <c r="QGY1" i="18" s="1"/>
  <c r="QGZ1" i="18" s="1"/>
  <c r="QHA1" i="18" s="1"/>
  <c r="QHB1" i="18" s="1"/>
  <c r="QHC1" i="18" s="1"/>
  <c r="QHD1" i="18" s="1"/>
  <c r="QHE1" i="18" s="1"/>
  <c r="QHF1" i="18" s="1"/>
  <c r="QHG1" i="18" s="1"/>
  <c r="QHH1" i="18" s="1"/>
  <c r="QHI1" i="18" s="1"/>
  <c r="QHJ1" i="18" s="1"/>
  <c r="QHK1" i="18" s="1"/>
  <c r="QHL1" i="18" s="1"/>
  <c r="QHM1" i="18" s="1"/>
  <c r="QHN1" i="18" s="1"/>
  <c r="QHO1" i="18" s="1"/>
  <c r="QHP1" i="18" s="1"/>
  <c r="QHQ1" i="18" s="1"/>
  <c r="QHR1" i="18" s="1"/>
  <c r="QHS1" i="18" s="1"/>
  <c r="QHT1" i="18" s="1"/>
  <c r="QHU1" i="18" s="1"/>
  <c r="QHV1" i="18" s="1"/>
  <c r="QHW1" i="18" s="1"/>
  <c r="QHX1" i="18" s="1"/>
  <c r="QHY1" i="18" s="1"/>
  <c r="QHZ1" i="18" s="1"/>
  <c r="QIA1" i="18" s="1"/>
  <c r="QIB1" i="18" s="1"/>
  <c r="QIC1" i="18" s="1"/>
  <c r="QID1" i="18" s="1"/>
  <c r="QIE1" i="18" s="1"/>
  <c r="QIF1" i="18" s="1"/>
  <c r="QIG1" i="18" s="1"/>
  <c r="QIH1" i="18" s="1"/>
  <c r="QII1" i="18" s="1"/>
  <c r="QIJ1" i="18" s="1"/>
  <c r="QIK1" i="18" s="1"/>
  <c r="QIL1" i="18" s="1"/>
  <c r="QIM1" i="18" s="1"/>
  <c r="QIN1" i="18" s="1"/>
  <c r="QIO1" i="18" s="1"/>
  <c r="QIP1" i="18" s="1"/>
  <c r="QIQ1" i="18" s="1"/>
  <c r="QIR1" i="18" s="1"/>
  <c r="QIS1" i="18" s="1"/>
  <c r="QIT1" i="18" s="1"/>
  <c r="QIU1" i="18" s="1"/>
  <c r="QIV1" i="18" s="1"/>
  <c r="QIW1" i="18" s="1"/>
  <c r="QIX1" i="18" s="1"/>
  <c r="QIY1" i="18" s="1"/>
  <c r="QIZ1" i="18" s="1"/>
  <c r="QJA1" i="18" s="1"/>
  <c r="QJB1" i="18" s="1"/>
  <c r="QJC1" i="18" s="1"/>
  <c r="QJD1" i="18" s="1"/>
  <c r="QJE1" i="18" s="1"/>
  <c r="QJF1" i="18" s="1"/>
  <c r="QJG1" i="18" s="1"/>
  <c r="QJH1" i="18" s="1"/>
  <c r="QJI1" i="18" s="1"/>
  <c r="QJJ1" i="18" s="1"/>
  <c r="QJK1" i="18" s="1"/>
  <c r="QJL1" i="18" s="1"/>
  <c r="QJM1" i="18" s="1"/>
  <c r="QJN1" i="18" s="1"/>
  <c r="QJO1" i="18" s="1"/>
  <c r="QJP1" i="18" s="1"/>
  <c r="QJQ1" i="18" s="1"/>
  <c r="QJR1" i="18" s="1"/>
  <c r="QJS1" i="18" s="1"/>
  <c r="QJT1" i="18" s="1"/>
  <c r="QJU1" i="18" s="1"/>
  <c r="QJV1" i="18" s="1"/>
  <c r="QJW1" i="18" s="1"/>
  <c r="QJX1" i="18" s="1"/>
  <c r="QJY1" i="18" s="1"/>
  <c r="QJZ1" i="18" s="1"/>
  <c r="QKA1" i="18" s="1"/>
  <c r="QKB1" i="18" s="1"/>
  <c r="QKC1" i="18" s="1"/>
  <c r="QKD1" i="18" s="1"/>
  <c r="QKE1" i="18" s="1"/>
  <c r="QKF1" i="18" s="1"/>
  <c r="QKG1" i="18" s="1"/>
  <c r="QKH1" i="18" s="1"/>
  <c r="QKI1" i="18" s="1"/>
  <c r="QKJ1" i="18" s="1"/>
  <c r="QKK1" i="18" s="1"/>
  <c r="QKL1" i="18" s="1"/>
  <c r="QKM1" i="18" s="1"/>
  <c r="QKN1" i="18" s="1"/>
  <c r="QKO1" i="18" s="1"/>
  <c r="QKP1" i="18" s="1"/>
  <c r="QKQ1" i="18" s="1"/>
  <c r="QKR1" i="18" s="1"/>
  <c r="QKS1" i="18" s="1"/>
  <c r="QKT1" i="18" s="1"/>
  <c r="QKU1" i="18" s="1"/>
  <c r="QKV1" i="18" s="1"/>
  <c r="QKW1" i="18" s="1"/>
  <c r="QKX1" i="18" s="1"/>
  <c r="QKY1" i="18" s="1"/>
  <c r="QKZ1" i="18" s="1"/>
  <c r="QLA1" i="18" s="1"/>
  <c r="QLB1" i="18" s="1"/>
  <c r="QLC1" i="18" s="1"/>
  <c r="QLD1" i="18" s="1"/>
  <c r="QLE1" i="18" s="1"/>
  <c r="QLF1" i="18" s="1"/>
  <c r="QLG1" i="18" s="1"/>
  <c r="QLH1" i="18" s="1"/>
  <c r="QLI1" i="18" s="1"/>
  <c r="QLJ1" i="18" s="1"/>
  <c r="QLK1" i="18" s="1"/>
  <c r="QLL1" i="18" s="1"/>
  <c r="QLM1" i="18" s="1"/>
  <c r="QLN1" i="18" s="1"/>
  <c r="QLO1" i="18" s="1"/>
  <c r="QLP1" i="18" s="1"/>
  <c r="QLQ1" i="18" s="1"/>
  <c r="QLR1" i="18" s="1"/>
  <c r="QLS1" i="18" s="1"/>
  <c r="QLT1" i="18" s="1"/>
  <c r="QLU1" i="18" s="1"/>
  <c r="QLV1" i="18" s="1"/>
  <c r="QLW1" i="18" s="1"/>
  <c r="QLX1" i="18" s="1"/>
  <c r="QLY1" i="18" s="1"/>
  <c r="QLZ1" i="18" s="1"/>
  <c r="QMA1" i="18" s="1"/>
  <c r="QMB1" i="18" s="1"/>
  <c r="QMC1" i="18" s="1"/>
  <c r="QMD1" i="18" s="1"/>
  <c r="QME1" i="18" s="1"/>
  <c r="QMF1" i="18" s="1"/>
  <c r="QMG1" i="18" s="1"/>
  <c r="QMH1" i="18" s="1"/>
  <c r="QMI1" i="18" s="1"/>
  <c r="QMJ1" i="18" s="1"/>
  <c r="QMK1" i="18" s="1"/>
  <c r="QML1" i="18" s="1"/>
  <c r="QMM1" i="18" s="1"/>
  <c r="QMN1" i="18" s="1"/>
  <c r="QMO1" i="18" s="1"/>
  <c r="QMP1" i="18" s="1"/>
  <c r="QMQ1" i="18" s="1"/>
  <c r="QMR1" i="18" s="1"/>
  <c r="QMS1" i="18" s="1"/>
  <c r="QMT1" i="18" s="1"/>
  <c r="QMU1" i="18" s="1"/>
  <c r="QMV1" i="18" s="1"/>
  <c r="QMW1" i="18" s="1"/>
  <c r="QMX1" i="18" s="1"/>
  <c r="QMY1" i="18" s="1"/>
  <c r="QMZ1" i="18" s="1"/>
  <c r="QNA1" i="18" s="1"/>
  <c r="QNB1" i="18" s="1"/>
  <c r="QNC1" i="18" s="1"/>
  <c r="QND1" i="18" s="1"/>
  <c r="QNE1" i="18" s="1"/>
  <c r="QNF1" i="18" s="1"/>
  <c r="QNG1" i="18" s="1"/>
  <c r="QNH1" i="18" s="1"/>
  <c r="QNI1" i="18" s="1"/>
  <c r="QNJ1" i="18" s="1"/>
  <c r="QNK1" i="18" s="1"/>
  <c r="QNL1" i="18" s="1"/>
  <c r="QNM1" i="18" s="1"/>
  <c r="QNN1" i="18" s="1"/>
  <c r="QNO1" i="18" s="1"/>
  <c r="QNP1" i="18" s="1"/>
  <c r="QNQ1" i="18" s="1"/>
  <c r="QNR1" i="18" s="1"/>
  <c r="QNS1" i="18" s="1"/>
  <c r="QNT1" i="18" s="1"/>
  <c r="QNU1" i="18" s="1"/>
  <c r="QNV1" i="18" s="1"/>
  <c r="QNW1" i="18" s="1"/>
  <c r="QNX1" i="18" s="1"/>
  <c r="QNY1" i="18" s="1"/>
  <c r="QNZ1" i="18" s="1"/>
  <c r="QOA1" i="18" s="1"/>
  <c r="QOB1" i="18" s="1"/>
  <c r="QOC1" i="18" s="1"/>
  <c r="QOD1" i="18" s="1"/>
  <c r="QOE1" i="18" s="1"/>
  <c r="QOF1" i="18" s="1"/>
  <c r="QOG1" i="18" s="1"/>
  <c r="QOH1" i="18" s="1"/>
  <c r="QOI1" i="18" s="1"/>
  <c r="QOJ1" i="18" s="1"/>
  <c r="QOK1" i="18" s="1"/>
  <c r="QOL1" i="18" s="1"/>
  <c r="QOM1" i="18" s="1"/>
  <c r="QON1" i="18" s="1"/>
  <c r="QOO1" i="18" s="1"/>
  <c r="QOP1" i="18" s="1"/>
  <c r="QOQ1" i="18" s="1"/>
  <c r="QOR1" i="18" s="1"/>
  <c r="QOS1" i="18" s="1"/>
  <c r="QOT1" i="18" s="1"/>
  <c r="QOU1" i="18" s="1"/>
  <c r="QOV1" i="18" s="1"/>
  <c r="QOW1" i="18" s="1"/>
  <c r="QOX1" i="18" s="1"/>
  <c r="QOY1" i="18" s="1"/>
  <c r="QOZ1" i="18" s="1"/>
  <c r="QPA1" i="18" s="1"/>
  <c r="QPB1" i="18" s="1"/>
  <c r="QPC1" i="18" s="1"/>
  <c r="QPD1" i="18" s="1"/>
  <c r="QPE1" i="18" s="1"/>
  <c r="QPF1" i="18" s="1"/>
  <c r="QPG1" i="18" s="1"/>
  <c r="QPH1" i="18" s="1"/>
  <c r="QPI1" i="18" s="1"/>
  <c r="QPJ1" i="18" s="1"/>
  <c r="QPK1" i="18" s="1"/>
  <c r="QPL1" i="18" s="1"/>
  <c r="QPM1" i="18" s="1"/>
  <c r="QPN1" i="18" s="1"/>
  <c r="QPO1" i="18" s="1"/>
  <c r="QPP1" i="18" s="1"/>
  <c r="QPQ1" i="18" s="1"/>
  <c r="QPR1" i="18" s="1"/>
  <c r="QPS1" i="18" s="1"/>
  <c r="QPT1" i="18" s="1"/>
  <c r="QPU1" i="18" s="1"/>
  <c r="QPV1" i="18" s="1"/>
  <c r="QPW1" i="18" s="1"/>
  <c r="QPX1" i="18" s="1"/>
  <c r="QPY1" i="18" s="1"/>
  <c r="QPZ1" i="18" s="1"/>
  <c r="QQA1" i="18" s="1"/>
  <c r="QQB1" i="18" s="1"/>
  <c r="QQC1" i="18" s="1"/>
  <c r="QQD1" i="18" s="1"/>
  <c r="QQE1" i="18" s="1"/>
  <c r="QQF1" i="18" s="1"/>
  <c r="QQG1" i="18" s="1"/>
  <c r="QQH1" i="18" s="1"/>
  <c r="QQI1" i="18" s="1"/>
  <c r="QQJ1" i="18" s="1"/>
  <c r="QQK1" i="18" s="1"/>
  <c r="QQL1" i="18" s="1"/>
  <c r="QQM1" i="18" s="1"/>
  <c r="QQN1" i="18" s="1"/>
  <c r="QQO1" i="18" s="1"/>
  <c r="QQP1" i="18" s="1"/>
  <c r="QQQ1" i="18" s="1"/>
  <c r="QQR1" i="18" s="1"/>
  <c r="QQS1" i="18" s="1"/>
  <c r="QQT1" i="18" s="1"/>
  <c r="QQU1" i="18" s="1"/>
  <c r="QQV1" i="18" s="1"/>
  <c r="QQW1" i="18" s="1"/>
  <c r="QQX1" i="18" s="1"/>
  <c r="QQY1" i="18" s="1"/>
  <c r="QQZ1" i="18" s="1"/>
  <c r="QRA1" i="18" s="1"/>
  <c r="QRB1" i="18" s="1"/>
  <c r="QRC1" i="18" s="1"/>
  <c r="QRD1" i="18" s="1"/>
  <c r="QRE1" i="18" s="1"/>
  <c r="QRF1" i="18" s="1"/>
  <c r="QRG1" i="18" s="1"/>
  <c r="QRH1" i="18" s="1"/>
  <c r="QRI1" i="18" s="1"/>
  <c r="QRJ1" i="18" s="1"/>
  <c r="QRK1" i="18" s="1"/>
  <c r="QRL1" i="18" s="1"/>
  <c r="QRM1" i="18" s="1"/>
  <c r="QRN1" i="18" s="1"/>
  <c r="QRO1" i="18" s="1"/>
  <c r="QRP1" i="18" s="1"/>
  <c r="QRQ1" i="18" s="1"/>
  <c r="QRR1" i="18" s="1"/>
  <c r="QRS1" i="18" s="1"/>
  <c r="QRT1" i="18" s="1"/>
  <c r="QRU1" i="18" s="1"/>
  <c r="QRV1" i="18" s="1"/>
  <c r="QRW1" i="18" s="1"/>
  <c r="QRX1" i="18" s="1"/>
  <c r="QRY1" i="18" s="1"/>
  <c r="QRZ1" i="18" s="1"/>
  <c r="QSA1" i="18" s="1"/>
  <c r="QSB1" i="18" s="1"/>
  <c r="QSC1" i="18" s="1"/>
  <c r="QSD1" i="18" s="1"/>
  <c r="QSE1" i="18" s="1"/>
  <c r="QSF1" i="18" s="1"/>
  <c r="QSG1" i="18" s="1"/>
  <c r="QSH1" i="18" s="1"/>
  <c r="QSI1" i="18" s="1"/>
  <c r="QSJ1" i="18" s="1"/>
  <c r="QSK1" i="18" s="1"/>
  <c r="QSL1" i="18" s="1"/>
  <c r="QSM1" i="18" s="1"/>
  <c r="QSN1" i="18" s="1"/>
  <c r="QSO1" i="18" s="1"/>
  <c r="QSP1" i="18" s="1"/>
  <c r="QSQ1" i="18" s="1"/>
  <c r="QSR1" i="18" s="1"/>
  <c r="QSS1" i="18" s="1"/>
  <c r="QST1" i="18" s="1"/>
  <c r="QSU1" i="18" s="1"/>
  <c r="QSV1" i="18" s="1"/>
  <c r="QSW1" i="18" s="1"/>
  <c r="QSX1" i="18" s="1"/>
  <c r="QSY1" i="18" s="1"/>
  <c r="QSZ1" i="18" s="1"/>
  <c r="QTA1" i="18" s="1"/>
  <c r="QTB1" i="18" s="1"/>
  <c r="QTC1" i="18" s="1"/>
  <c r="QTD1" i="18" s="1"/>
  <c r="QTE1" i="18" s="1"/>
  <c r="QTF1" i="18" s="1"/>
  <c r="QTG1" i="18" s="1"/>
  <c r="QTH1" i="18" s="1"/>
  <c r="QTI1" i="18" s="1"/>
  <c r="QTJ1" i="18" s="1"/>
  <c r="QTK1" i="18" s="1"/>
  <c r="QTL1" i="18" s="1"/>
  <c r="QTM1" i="18" s="1"/>
  <c r="QTN1" i="18" s="1"/>
  <c r="QTO1" i="18" s="1"/>
  <c r="QTP1" i="18" s="1"/>
  <c r="QTQ1" i="18" s="1"/>
  <c r="QTR1" i="18" s="1"/>
  <c r="QTS1" i="18" s="1"/>
  <c r="QTT1" i="18" s="1"/>
  <c r="QTU1" i="18" s="1"/>
  <c r="QTV1" i="18" s="1"/>
  <c r="QTW1" i="18" s="1"/>
  <c r="QTX1" i="18" s="1"/>
  <c r="QTY1" i="18" s="1"/>
  <c r="QTZ1" i="18" s="1"/>
  <c r="QUA1" i="18" s="1"/>
  <c r="QUB1" i="18" s="1"/>
  <c r="QUC1" i="18" s="1"/>
  <c r="QUD1" i="18" s="1"/>
  <c r="QUE1" i="18" s="1"/>
  <c r="QUF1" i="18" s="1"/>
  <c r="QUG1" i="18" s="1"/>
  <c r="QUH1" i="18" s="1"/>
  <c r="QUI1" i="18" s="1"/>
  <c r="QUJ1" i="18" s="1"/>
  <c r="QUK1" i="18" s="1"/>
  <c r="QUL1" i="18" s="1"/>
  <c r="QUM1" i="18" s="1"/>
  <c r="QUN1" i="18" s="1"/>
  <c r="QUO1" i="18" s="1"/>
  <c r="QUP1" i="18" s="1"/>
  <c r="QUQ1" i="18" s="1"/>
  <c r="QUR1" i="18" s="1"/>
  <c r="QUS1" i="18" s="1"/>
  <c r="QUT1" i="18" s="1"/>
  <c r="QUU1" i="18" s="1"/>
  <c r="QUV1" i="18" s="1"/>
  <c r="QUW1" i="18" s="1"/>
  <c r="QUX1" i="18" s="1"/>
  <c r="QUY1" i="18" s="1"/>
  <c r="QUZ1" i="18" s="1"/>
  <c r="QVA1" i="18" s="1"/>
  <c r="QVB1" i="18" s="1"/>
  <c r="QVC1" i="18" s="1"/>
  <c r="QVD1" i="18" s="1"/>
  <c r="QVE1" i="18" s="1"/>
  <c r="QVF1" i="18" s="1"/>
  <c r="QVG1" i="18" s="1"/>
  <c r="QVH1" i="18" s="1"/>
  <c r="QVI1" i="18" s="1"/>
  <c r="QVJ1" i="18" s="1"/>
  <c r="QVK1" i="18" s="1"/>
  <c r="QVL1" i="18" s="1"/>
  <c r="QVM1" i="18" s="1"/>
  <c r="QVN1" i="18" s="1"/>
  <c r="QVO1" i="18" s="1"/>
  <c r="QVP1" i="18" s="1"/>
  <c r="QVQ1" i="18" s="1"/>
  <c r="QVR1" i="18" s="1"/>
  <c r="QVS1" i="18" s="1"/>
  <c r="QVT1" i="18" s="1"/>
  <c r="QVU1" i="18" s="1"/>
  <c r="QVV1" i="18" s="1"/>
  <c r="QVW1" i="18" s="1"/>
  <c r="QVX1" i="18" s="1"/>
  <c r="QVY1" i="18" s="1"/>
  <c r="QVZ1" i="18" s="1"/>
  <c r="QWA1" i="18" s="1"/>
  <c r="QWB1" i="18" s="1"/>
  <c r="QWC1" i="18" s="1"/>
  <c r="QWD1" i="18" s="1"/>
  <c r="QWE1" i="18" s="1"/>
  <c r="QWF1" i="18" s="1"/>
  <c r="QWG1" i="18" s="1"/>
  <c r="QWH1" i="18" s="1"/>
  <c r="QWI1" i="18" s="1"/>
  <c r="QWJ1" i="18" s="1"/>
  <c r="QWK1" i="18" s="1"/>
  <c r="QWL1" i="18" s="1"/>
  <c r="QWM1" i="18" s="1"/>
  <c r="QWN1" i="18" s="1"/>
  <c r="QWO1" i="18" s="1"/>
  <c r="QWP1" i="18" s="1"/>
  <c r="QWQ1" i="18" s="1"/>
  <c r="QWR1" i="18" s="1"/>
  <c r="QWS1" i="18" s="1"/>
  <c r="QWT1" i="18" s="1"/>
  <c r="QWU1" i="18" s="1"/>
  <c r="QWV1" i="18" s="1"/>
  <c r="QWW1" i="18" s="1"/>
  <c r="QWX1" i="18" s="1"/>
  <c r="QWY1" i="18" s="1"/>
  <c r="QWZ1" i="18" s="1"/>
  <c r="QXA1" i="18" s="1"/>
  <c r="QXB1" i="18" s="1"/>
  <c r="QXC1" i="18" s="1"/>
  <c r="QXD1" i="18" s="1"/>
  <c r="QXE1" i="18" s="1"/>
  <c r="QXF1" i="18" s="1"/>
  <c r="QXG1" i="18" s="1"/>
  <c r="QXH1" i="18" s="1"/>
  <c r="QXI1" i="18" s="1"/>
  <c r="QXJ1" i="18" s="1"/>
  <c r="QXK1" i="18" s="1"/>
  <c r="QXL1" i="18" s="1"/>
  <c r="QXM1" i="18" s="1"/>
  <c r="QXN1" i="18" s="1"/>
  <c r="QXO1" i="18" s="1"/>
  <c r="QXP1" i="18" s="1"/>
  <c r="QXQ1" i="18" s="1"/>
  <c r="QXR1" i="18" s="1"/>
  <c r="QXS1" i="18" s="1"/>
  <c r="QXT1" i="18" s="1"/>
  <c r="QXU1" i="18" s="1"/>
  <c r="QXV1" i="18" s="1"/>
  <c r="QXW1" i="18" s="1"/>
  <c r="QXX1" i="18" s="1"/>
  <c r="QXY1" i="18" s="1"/>
  <c r="QXZ1" i="18" s="1"/>
  <c r="QYA1" i="18" s="1"/>
  <c r="QYB1" i="18" s="1"/>
  <c r="QYC1" i="18" s="1"/>
  <c r="QYD1" i="18" s="1"/>
  <c r="QYE1" i="18" s="1"/>
  <c r="QYF1" i="18" s="1"/>
  <c r="QYG1" i="18" s="1"/>
  <c r="QYH1" i="18" s="1"/>
  <c r="QYI1" i="18" s="1"/>
  <c r="QYJ1" i="18" s="1"/>
  <c r="QYK1" i="18" s="1"/>
  <c r="QYL1" i="18" s="1"/>
  <c r="QYM1" i="18" s="1"/>
  <c r="QYN1" i="18" s="1"/>
  <c r="QYO1" i="18" s="1"/>
  <c r="QYP1" i="18" s="1"/>
  <c r="QYQ1" i="18" s="1"/>
  <c r="QYR1" i="18" s="1"/>
  <c r="QYS1" i="18" s="1"/>
  <c r="QYT1" i="18" s="1"/>
  <c r="QYU1" i="18" s="1"/>
  <c r="QYV1" i="18" s="1"/>
  <c r="QYW1" i="18" s="1"/>
  <c r="QYX1" i="18" s="1"/>
  <c r="QYY1" i="18" s="1"/>
  <c r="QYZ1" i="18" s="1"/>
  <c r="QZA1" i="18" s="1"/>
  <c r="QZB1" i="18" s="1"/>
  <c r="QZC1" i="18" s="1"/>
  <c r="QZD1" i="18" s="1"/>
  <c r="QZE1" i="18" s="1"/>
  <c r="QZF1" i="18" s="1"/>
  <c r="QZG1" i="18" s="1"/>
  <c r="QZH1" i="18" s="1"/>
  <c r="QZI1" i="18" s="1"/>
  <c r="QZJ1" i="18" s="1"/>
  <c r="QZK1" i="18" s="1"/>
  <c r="QZL1" i="18" s="1"/>
  <c r="QZM1" i="18" s="1"/>
  <c r="QZN1" i="18" s="1"/>
  <c r="QZO1" i="18" s="1"/>
  <c r="QZP1" i="18" s="1"/>
  <c r="QZQ1" i="18" s="1"/>
  <c r="QZR1" i="18" s="1"/>
  <c r="QZS1" i="18" s="1"/>
  <c r="QZT1" i="18" s="1"/>
  <c r="QZU1" i="18" s="1"/>
  <c r="QZV1" i="18" s="1"/>
  <c r="QZW1" i="18" s="1"/>
  <c r="QZX1" i="18" s="1"/>
  <c r="QZY1" i="18" s="1"/>
  <c r="QZZ1" i="18" s="1"/>
  <c r="RAA1" i="18" s="1"/>
  <c r="RAB1" i="18" s="1"/>
  <c r="RAC1" i="18" s="1"/>
  <c r="RAD1" i="18" s="1"/>
  <c r="RAE1" i="18" s="1"/>
  <c r="RAF1" i="18" s="1"/>
  <c r="RAG1" i="18" s="1"/>
  <c r="RAH1" i="18" s="1"/>
  <c r="RAI1" i="18" s="1"/>
  <c r="RAJ1" i="18" s="1"/>
  <c r="RAK1" i="18" s="1"/>
  <c r="RAL1" i="18" s="1"/>
  <c r="RAM1" i="18" s="1"/>
  <c r="RAN1" i="18" s="1"/>
  <c r="RAO1" i="18" s="1"/>
  <c r="RAP1" i="18" s="1"/>
  <c r="RAQ1" i="18" s="1"/>
  <c r="RAR1" i="18" s="1"/>
  <c r="RAS1" i="18" s="1"/>
  <c r="RAT1" i="18" s="1"/>
  <c r="RAU1" i="18" s="1"/>
  <c r="RAV1" i="18" s="1"/>
  <c r="RAW1" i="18" s="1"/>
  <c r="RAX1" i="18" s="1"/>
  <c r="RAY1" i="18" s="1"/>
  <c r="RAZ1" i="18" s="1"/>
  <c r="RBA1" i="18" s="1"/>
  <c r="RBB1" i="18" s="1"/>
  <c r="RBC1" i="18" s="1"/>
  <c r="RBD1" i="18" s="1"/>
  <c r="RBE1" i="18" s="1"/>
  <c r="RBF1" i="18" s="1"/>
  <c r="RBG1" i="18" s="1"/>
  <c r="RBH1" i="18" s="1"/>
  <c r="RBI1" i="18" s="1"/>
  <c r="RBJ1" i="18" s="1"/>
  <c r="RBK1" i="18" s="1"/>
  <c r="RBL1" i="18" s="1"/>
  <c r="RBM1" i="18" s="1"/>
  <c r="RBN1" i="18" s="1"/>
  <c r="RBO1" i="18" s="1"/>
  <c r="RBP1" i="18" s="1"/>
  <c r="RBQ1" i="18" s="1"/>
  <c r="RBR1" i="18" s="1"/>
  <c r="RBS1" i="18" s="1"/>
  <c r="RBT1" i="18" s="1"/>
  <c r="RBU1" i="18" s="1"/>
  <c r="RBV1" i="18" s="1"/>
  <c r="RBW1" i="18" s="1"/>
  <c r="RBX1" i="18" s="1"/>
  <c r="RBY1" i="18" s="1"/>
  <c r="RBZ1" i="18" s="1"/>
  <c r="RCA1" i="18" s="1"/>
  <c r="RCB1" i="18" s="1"/>
  <c r="RCC1" i="18" s="1"/>
  <c r="RCD1" i="18" s="1"/>
  <c r="RCE1" i="18" s="1"/>
  <c r="RCF1" i="18" s="1"/>
  <c r="RCG1" i="18" s="1"/>
  <c r="RCH1" i="18" s="1"/>
  <c r="RCI1" i="18" s="1"/>
  <c r="RCJ1" i="18" s="1"/>
  <c r="RCK1" i="18" s="1"/>
  <c r="RCL1" i="18" s="1"/>
  <c r="RCM1" i="18" s="1"/>
  <c r="RCN1" i="18" s="1"/>
  <c r="RCO1" i="18" s="1"/>
  <c r="RCP1" i="18" s="1"/>
  <c r="RCQ1" i="18" s="1"/>
  <c r="RCR1" i="18" s="1"/>
  <c r="RCS1" i="18" s="1"/>
  <c r="RCT1" i="18" s="1"/>
  <c r="RCU1" i="18" s="1"/>
  <c r="RCV1" i="18" s="1"/>
  <c r="RCW1" i="18" s="1"/>
  <c r="RCX1" i="18" s="1"/>
  <c r="RCY1" i="18" s="1"/>
  <c r="RCZ1" i="18" s="1"/>
  <c r="RDA1" i="18" s="1"/>
  <c r="RDB1" i="18" s="1"/>
  <c r="RDC1" i="18" s="1"/>
  <c r="RDD1" i="18" s="1"/>
  <c r="RDE1" i="18" s="1"/>
  <c r="RDF1" i="18" s="1"/>
  <c r="RDG1" i="18" s="1"/>
  <c r="RDH1" i="18" s="1"/>
  <c r="RDI1" i="18" s="1"/>
  <c r="RDJ1" i="18" s="1"/>
  <c r="RDK1" i="18" s="1"/>
  <c r="RDL1" i="18" s="1"/>
  <c r="RDM1" i="18" s="1"/>
  <c r="RDN1" i="18" s="1"/>
  <c r="RDO1" i="18" s="1"/>
  <c r="RDP1" i="18" s="1"/>
  <c r="RDQ1" i="18" s="1"/>
  <c r="RDR1" i="18" s="1"/>
  <c r="RDS1" i="18" s="1"/>
  <c r="RDT1" i="18" s="1"/>
  <c r="RDU1" i="18" s="1"/>
  <c r="RDV1" i="18" s="1"/>
  <c r="RDW1" i="18" s="1"/>
  <c r="RDX1" i="18" s="1"/>
  <c r="RDY1" i="18" s="1"/>
  <c r="RDZ1" i="18" s="1"/>
  <c r="REA1" i="18" s="1"/>
  <c r="REB1" i="18" s="1"/>
  <c r="REC1" i="18" s="1"/>
  <c r="RED1" i="18" s="1"/>
  <c r="REE1" i="18" s="1"/>
  <c r="REF1" i="18" s="1"/>
  <c r="REG1" i="18" s="1"/>
  <c r="REH1" i="18" s="1"/>
  <c r="REI1" i="18" s="1"/>
  <c r="REJ1" i="18" s="1"/>
  <c r="REK1" i="18" s="1"/>
  <c r="REL1" i="18" s="1"/>
  <c r="REM1" i="18" s="1"/>
  <c r="REN1" i="18" s="1"/>
  <c r="REO1" i="18" s="1"/>
  <c r="REP1" i="18" s="1"/>
  <c r="REQ1" i="18" s="1"/>
  <c r="RER1" i="18" s="1"/>
  <c r="RES1" i="18" s="1"/>
  <c r="RET1" i="18" s="1"/>
  <c r="REU1" i="18" s="1"/>
  <c r="REV1" i="18" s="1"/>
  <c r="REW1" i="18" s="1"/>
  <c r="REX1" i="18" s="1"/>
  <c r="REY1" i="18" s="1"/>
  <c r="REZ1" i="18" s="1"/>
  <c r="RFA1" i="18" s="1"/>
  <c r="RFB1" i="18" s="1"/>
  <c r="RFC1" i="18" s="1"/>
  <c r="RFD1" i="18" s="1"/>
  <c r="RFE1" i="18" s="1"/>
  <c r="RFF1" i="18" s="1"/>
  <c r="RFG1" i="18" s="1"/>
  <c r="RFH1" i="18" s="1"/>
  <c r="RFI1" i="18" s="1"/>
  <c r="RFJ1" i="18" s="1"/>
  <c r="RFK1" i="18" s="1"/>
  <c r="RFL1" i="18" s="1"/>
  <c r="RFM1" i="18" s="1"/>
  <c r="RFN1" i="18" s="1"/>
  <c r="RFO1" i="18" s="1"/>
  <c r="RFP1" i="18" s="1"/>
  <c r="RFQ1" i="18" s="1"/>
  <c r="RFR1" i="18" s="1"/>
  <c r="RFS1" i="18" s="1"/>
  <c r="RFT1" i="18" s="1"/>
  <c r="RFU1" i="18" s="1"/>
  <c r="RFV1" i="18" s="1"/>
  <c r="RFW1" i="18" s="1"/>
  <c r="RFX1" i="18" s="1"/>
  <c r="RFY1" i="18" s="1"/>
  <c r="RFZ1" i="18" s="1"/>
  <c r="RGA1" i="18" s="1"/>
  <c r="RGB1" i="18" s="1"/>
  <c r="RGC1" i="18" s="1"/>
  <c r="RGD1" i="18" s="1"/>
  <c r="RGE1" i="18" s="1"/>
  <c r="RGF1" i="18" s="1"/>
  <c r="RGG1" i="18" s="1"/>
  <c r="RGH1" i="18" s="1"/>
  <c r="RGI1" i="18" s="1"/>
  <c r="RGJ1" i="18" s="1"/>
  <c r="RGK1" i="18" s="1"/>
  <c r="RGL1" i="18" s="1"/>
  <c r="RGM1" i="18" s="1"/>
  <c r="RGN1" i="18" s="1"/>
  <c r="RGO1" i="18" s="1"/>
  <c r="RGP1" i="18" s="1"/>
  <c r="RGQ1" i="18" s="1"/>
  <c r="RGR1" i="18" s="1"/>
  <c r="RGS1" i="18" s="1"/>
  <c r="RGT1" i="18" s="1"/>
  <c r="RGU1" i="18" s="1"/>
  <c r="RGV1" i="18" s="1"/>
  <c r="RGW1" i="18" s="1"/>
  <c r="RGX1" i="18" s="1"/>
  <c r="RGY1" i="18" s="1"/>
  <c r="RGZ1" i="18" s="1"/>
  <c r="RHA1" i="18" s="1"/>
  <c r="RHB1" i="18" s="1"/>
  <c r="RHC1" i="18" s="1"/>
  <c r="RHD1" i="18" s="1"/>
  <c r="RHE1" i="18" s="1"/>
  <c r="RHF1" i="18" s="1"/>
  <c r="RHG1" i="18" s="1"/>
  <c r="RHH1" i="18" s="1"/>
  <c r="RHI1" i="18" s="1"/>
  <c r="RHJ1" i="18" s="1"/>
  <c r="RHK1" i="18" s="1"/>
  <c r="RHL1" i="18" s="1"/>
  <c r="RHM1" i="18" s="1"/>
  <c r="RHN1" i="18" s="1"/>
  <c r="RHO1" i="18" s="1"/>
  <c r="RHP1" i="18" s="1"/>
  <c r="RHQ1" i="18" s="1"/>
  <c r="RHR1" i="18" s="1"/>
  <c r="RHS1" i="18" s="1"/>
  <c r="RHT1" i="18" s="1"/>
  <c r="RHU1" i="18" s="1"/>
  <c r="RHV1" i="18" s="1"/>
  <c r="RHW1" i="18" s="1"/>
  <c r="RHX1" i="18" s="1"/>
  <c r="RHY1" i="18" s="1"/>
  <c r="RHZ1" i="18" s="1"/>
  <c r="RIA1" i="18" s="1"/>
  <c r="RIB1" i="18" s="1"/>
  <c r="RIC1" i="18" s="1"/>
  <c r="RID1" i="18" s="1"/>
  <c r="RIE1" i="18" s="1"/>
  <c r="RIF1" i="18" s="1"/>
  <c r="RIG1" i="18" s="1"/>
  <c r="RIH1" i="18" s="1"/>
  <c r="RII1" i="18" s="1"/>
  <c r="RIJ1" i="18" s="1"/>
  <c r="RIK1" i="18" s="1"/>
  <c r="RIL1" i="18" s="1"/>
  <c r="RIM1" i="18" s="1"/>
  <c r="RIN1" i="18" s="1"/>
  <c r="RIO1" i="18" s="1"/>
  <c r="RIP1" i="18" s="1"/>
  <c r="RIQ1" i="18" s="1"/>
  <c r="RIR1" i="18" s="1"/>
  <c r="RIS1" i="18" s="1"/>
  <c r="RIT1" i="18" s="1"/>
  <c r="RIU1" i="18" s="1"/>
  <c r="RIV1" i="18" s="1"/>
  <c r="RIW1" i="18" s="1"/>
  <c r="RIX1" i="18" s="1"/>
  <c r="RIY1" i="18" s="1"/>
  <c r="RIZ1" i="18" s="1"/>
  <c r="RJA1" i="18" s="1"/>
  <c r="RJB1" i="18" s="1"/>
  <c r="RJC1" i="18" s="1"/>
  <c r="RJD1" i="18" s="1"/>
  <c r="RJE1" i="18" s="1"/>
  <c r="RJF1" i="18" s="1"/>
  <c r="RJG1" i="18" s="1"/>
  <c r="RJH1" i="18" s="1"/>
  <c r="RJI1" i="18" s="1"/>
  <c r="RJJ1" i="18" s="1"/>
  <c r="RJK1" i="18" s="1"/>
  <c r="RJL1" i="18" s="1"/>
  <c r="RJM1" i="18" s="1"/>
  <c r="RJN1" i="18" s="1"/>
  <c r="RJO1" i="18" s="1"/>
  <c r="RJP1" i="18" s="1"/>
  <c r="RJQ1" i="18" s="1"/>
  <c r="RJR1" i="18" s="1"/>
  <c r="RJS1" i="18" s="1"/>
  <c r="RJT1" i="18" s="1"/>
  <c r="RJU1" i="18" s="1"/>
  <c r="RJV1" i="18" s="1"/>
  <c r="RJW1" i="18" s="1"/>
  <c r="RJX1" i="18" s="1"/>
  <c r="RJY1" i="18" s="1"/>
  <c r="RJZ1" i="18" s="1"/>
  <c r="RKA1" i="18" s="1"/>
  <c r="RKB1" i="18" s="1"/>
  <c r="RKC1" i="18" s="1"/>
  <c r="RKD1" i="18" s="1"/>
  <c r="RKE1" i="18" s="1"/>
  <c r="RKF1" i="18" s="1"/>
  <c r="RKG1" i="18" s="1"/>
  <c r="RKH1" i="18" s="1"/>
  <c r="RKI1" i="18" s="1"/>
  <c r="RKJ1" i="18" s="1"/>
  <c r="RKK1" i="18" s="1"/>
  <c r="RKL1" i="18" s="1"/>
  <c r="RKM1" i="18" s="1"/>
  <c r="RKN1" i="18" s="1"/>
  <c r="RKO1" i="18" s="1"/>
  <c r="RKP1" i="18" s="1"/>
  <c r="RKQ1" i="18" s="1"/>
  <c r="RKR1" i="18" s="1"/>
  <c r="RKS1" i="18" s="1"/>
  <c r="RKT1" i="18" s="1"/>
  <c r="RKU1" i="18" s="1"/>
  <c r="RKV1" i="18" s="1"/>
  <c r="RKW1" i="18" s="1"/>
  <c r="RKX1" i="18" s="1"/>
  <c r="RKY1" i="18" s="1"/>
  <c r="RKZ1" i="18" s="1"/>
  <c r="RLA1" i="18" s="1"/>
  <c r="RLB1" i="18" s="1"/>
  <c r="RLC1" i="18" s="1"/>
  <c r="RLD1" i="18" s="1"/>
  <c r="RLE1" i="18" s="1"/>
  <c r="RLF1" i="18" s="1"/>
  <c r="RLG1" i="18" s="1"/>
  <c r="RLH1" i="18" s="1"/>
  <c r="RLI1" i="18" s="1"/>
  <c r="RLJ1" i="18" s="1"/>
  <c r="RLK1" i="18" s="1"/>
  <c r="RLL1" i="18" s="1"/>
  <c r="RLM1" i="18" s="1"/>
  <c r="RLN1" i="18" s="1"/>
  <c r="RLO1" i="18" s="1"/>
  <c r="RLP1" i="18" s="1"/>
  <c r="RLQ1" i="18" s="1"/>
  <c r="RLR1" i="18" s="1"/>
  <c r="RLS1" i="18" s="1"/>
  <c r="RLT1" i="18" s="1"/>
  <c r="RLU1" i="18" s="1"/>
  <c r="RLV1" i="18" s="1"/>
  <c r="RLW1" i="18" s="1"/>
  <c r="RLX1" i="18" s="1"/>
  <c r="RLY1" i="18" s="1"/>
  <c r="RLZ1" i="18" s="1"/>
  <c r="RMA1" i="18" s="1"/>
  <c r="RMB1" i="18" s="1"/>
  <c r="RMC1" i="18" s="1"/>
  <c r="RMD1" i="18" s="1"/>
  <c r="RME1" i="18" s="1"/>
  <c r="RMF1" i="18" s="1"/>
  <c r="RMG1" i="18" s="1"/>
  <c r="RMH1" i="18" s="1"/>
  <c r="RMI1" i="18" s="1"/>
  <c r="RMJ1" i="18" s="1"/>
  <c r="RMK1" i="18" s="1"/>
  <c r="RML1" i="18" s="1"/>
  <c r="RMM1" i="18" s="1"/>
  <c r="RMN1" i="18" s="1"/>
  <c r="RMO1" i="18" s="1"/>
  <c r="RMP1" i="18" s="1"/>
  <c r="RMQ1" i="18" s="1"/>
  <c r="RMR1" i="18" s="1"/>
  <c r="RMS1" i="18" s="1"/>
  <c r="RMT1" i="18" s="1"/>
  <c r="RMU1" i="18" s="1"/>
  <c r="RMV1" i="18" s="1"/>
  <c r="RMW1" i="18" s="1"/>
  <c r="RMX1" i="18" s="1"/>
  <c r="RMY1" i="18" s="1"/>
  <c r="RMZ1" i="18" s="1"/>
  <c r="RNA1" i="18" s="1"/>
  <c r="RNB1" i="18" s="1"/>
  <c r="RNC1" i="18" s="1"/>
  <c r="RND1" i="18" s="1"/>
  <c r="RNE1" i="18" s="1"/>
  <c r="RNF1" i="18" s="1"/>
  <c r="RNG1" i="18" s="1"/>
  <c r="RNH1" i="18" s="1"/>
  <c r="RNI1" i="18" s="1"/>
  <c r="RNJ1" i="18" s="1"/>
  <c r="RNK1" i="18" s="1"/>
  <c r="RNL1" i="18" s="1"/>
  <c r="RNM1" i="18" s="1"/>
  <c r="RNN1" i="18" s="1"/>
  <c r="RNO1" i="18" s="1"/>
  <c r="RNP1" i="18" s="1"/>
  <c r="RNQ1" i="18" s="1"/>
  <c r="RNR1" i="18" s="1"/>
  <c r="RNS1" i="18" s="1"/>
  <c r="RNT1" i="18" s="1"/>
  <c r="RNU1" i="18" s="1"/>
  <c r="RNV1" i="18" s="1"/>
  <c r="RNW1" i="18" s="1"/>
  <c r="RNX1" i="18" s="1"/>
  <c r="RNY1" i="18" s="1"/>
  <c r="RNZ1" i="18" s="1"/>
  <c r="ROA1" i="18" s="1"/>
  <c r="ROB1" i="18" s="1"/>
  <c r="ROC1" i="18" s="1"/>
  <c r="ROD1" i="18" s="1"/>
  <c r="ROE1" i="18" s="1"/>
  <c r="ROF1" i="18" s="1"/>
  <c r="ROG1" i="18" s="1"/>
  <c r="ROH1" i="18" s="1"/>
  <c r="ROI1" i="18" s="1"/>
  <c r="ROJ1" i="18" s="1"/>
  <c r="ROK1" i="18" s="1"/>
  <c r="ROL1" i="18" s="1"/>
  <c r="ROM1" i="18" s="1"/>
  <c r="RON1" i="18" s="1"/>
  <c r="ROO1" i="18" s="1"/>
  <c r="ROP1" i="18" s="1"/>
  <c r="ROQ1" i="18" s="1"/>
  <c r="ROR1" i="18" s="1"/>
  <c r="ROS1" i="18" s="1"/>
  <c r="ROT1" i="18" s="1"/>
  <c r="ROU1" i="18" s="1"/>
  <c r="ROV1" i="18" s="1"/>
  <c r="ROW1" i="18" s="1"/>
  <c r="ROX1" i="18" s="1"/>
  <c r="ROY1" i="18" s="1"/>
  <c r="ROZ1" i="18" s="1"/>
  <c r="RPA1" i="18" s="1"/>
  <c r="RPB1" i="18" s="1"/>
  <c r="RPC1" i="18" s="1"/>
  <c r="RPD1" i="18" s="1"/>
  <c r="RPE1" i="18" s="1"/>
  <c r="RPF1" i="18" s="1"/>
  <c r="RPG1" i="18" s="1"/>
  <c r="RPH1" i="18" s="1"/>
  <c r="RPI1" i="18" s="1"/>
  <c r="RPJ1" i="18" s="1"/>
  <c r="RPK1" i="18" s="1"/>
  <c r="RPL1" i="18" s="1"/>
  <c r="RPM1" i="18" s="1"/>
  <c r="RPN1" i="18" s="1"/>
  <c r="RPO1" i="18" s="1"/>
  <c r="RPP1" i="18" s="1"/>
  <c r="RPQ1" i="18" s="1"/>
  <c r="RPR1" i="18" s="1"/>
  <c r="RPS1" i="18" s="1"/>
  <c r="RPT1" i="18" s="1"/>
  <c r="RPU1" i="18" s="1"/>
  <c r="RPV1" i="18" s="1"/>
  <c r="RPW1" i="18" s="1"/>
  <c r="RPX1" i="18" s="1"/>
  <c r="RPY1" i="18" s="1"/>
  <c r="RPZ1" i="18" s="1"/>
  <c r="RQA1" i="18" s="1"/>
  <c r="RQB1" i="18" s="1"/>
  <c r="RQC1" i="18" s="1"/>
  <c r="RQD1" i="18" s="1"/>
  <c r="RQE1" i="18" s="1"/>
  <c r="RQF1" i="18" s="1"/>
  <c r="RQG1" i="18" s="1"/>
  <c r="RQH1" i="18" s="1"/>
  <c r="RQI1" i="18" s="1"/>
  <c r="RQJ1" i="18" s="1"/>
  <c r="RQK1" i="18" s="1"/>
  <c r="RQL1" i="18" s="1"/>
  <c r="RQM1" i="18" s="1"/>
  <c r="RQN1" i="18" s="1"/>
  <c r="RQO1" i="18" s="1"/>
  <c r="RQP1" i="18" s="1"/>
  <c r="RQQ1" i="18" s="1"/>
  <c r="RQR1" i="18" s="1"/>
  <c r="RQS1" i="18" s="1"/>
  <c r="RQT1" i="18" s="1"/>
  <c r="RQU1" i="18" s="1"/>
  <c r="RQV1" i="18" s="1"/>
  <c r="RQW1" i="18" s="1"/>
  <c r="RQX1" i="18" s="1"/>
  <c r="RQY1" i="18" s="1"/>
  <c r="RQZ1" i="18" s="1"/>
  <c r="RRA1" i="18" s="1"/>
  <c r="RRB1" i="18" s="1"/>
  <c r="RRC1" i="18" s="1"/>
  <c r="RRD1" i="18" s="1"/>
  <c r="RRE1" i="18" s="1"/>
  <c r="RRF1" i="18" s="1"/>
  <c r="RRG1" i="18" s="1"/>
  <c r="RRH1" i="18" s="1"/>
  <c r="RRI1" i="18" s="1"/>
  <c r="RRJ1" i="18" s="1"/>
  <c r="RRK1" i="18" s="1"/>
  <c r="RRL1" i="18" s="1"/>
  <c r="RRM1" i="18" s="1"/>
  <c r="RRN1" i="18" s="1"/>
  <c r="RRO1" i="18" s="1"/>
  <c r="RRP1" i="18" s="1"/>
  <c r="RRQ1" i="18" s="1"/>
  <c r="RRR1" i="18" s="1"/>
  <c r="RRS1" i="18" s="1"/>
  <c r="RRT1" i="18" s="1"/>
  <c r="RRU1" i="18" s="1"/>
  <c r="RRV1" i="18" s="1"/>
  <c r="RRW1" i="18" s="1"/>
  <c r="RRX1" i="18" s="1"/>
  <c r="RRY1" i="18" s="1"/>
  <c r="RRZ1" i="18" s="1"/>
  <c r="RSA1" i="18" s="1"/>
  <c r="RSB1" i="18" s="1"/>
  <c r="RSC1" i="18" s="1"/>
  <c r="RSD1" i="18" s="1"/>
  <c r="RSE1" i="18" s="1"/>
  <c r="RSF1" i="18" s="1"/>
  <c r="RSG1" i="18" s="1"/>
  <c r="RSH1" i="18" s="1"/>
  <c r="RSI1" i="18" s="1"/>
  <c r="RSJ1" i="18" s="1"/>
  <c r="RSK1" i="18" s="1"/>
  <c r="RSL1" i="18" s="1"/>
  <c r="RSM1" i="18" s="1"/>
  <c r="RSN1" i="18" s="1"/>
  <c r="RSO1" i="18" s="1"/>
  <c r="RSP1" i="18" s="1"/>
  <c r="RSQ1" i="18" s="1"/>
  <c r="RSR1" i="18" s="1"/>
  <c r="RSS1" i="18" s="1"/>
  <c r="RST1" i="18" s="1"/>
  <c r="RSU1" i="18" s="1"/>
  <c r="RSV1" i="18" s="1"/>
  <c r="RSW1" i="18" s="1"/>
  <c r="RSX1" i="18" s="1"/>
  <c r="RSY1" i="18" s="1"/>
  <c r="RSZ1" i="18" s="1"/>
  <c r="RTA1" i="18" s="1"/>
  <c r="RTB1" i="18" s="1"/>
  <c r="RTC1" i="18" s="1"/>
  <c r="RTD1" i="18" s="1"/>
  <c r="RTE1" i="18" s="1"/>
  <c r="RTF1" i="18" s="1"/>
  <c r="RTG1" i="18" s="1"/>
  <c r="RTH1" i="18" s="1"/>
  <c r="RTI1" i="18" s="1"/>
  <c r="RTJ1" i="18" s="1"/>
  <c r="RTK1" i="18" s="1"/>
  <c r="RTL1" i="18" s="1"/>
  <c r="RTM1" i="18" s="1"/>
  <c r="RTN1" i="18" s="1"/>
  <c r="RTO1" i="18" s="1"/>
  <c r="RTP1" i="18" s="1"/>
  <c r="RTQ1" i="18" s="1"/>
  <c r="RTR1" i="18" s="1"/>
  <c r="RTS1" i="18" s="1"/>
  <c r="RTT1" i="18" s="1"/>
  <c r="RTU1" i="18" s="1"/>
  <c r="RTV1" i="18" s="1"/>
  <c r="RTW1" i="18" s="1"/>
  <c r="RTX1" i="18" s="1"/>
  <c r="RTY1" i="18" s="1"/>
  <c r="RTZ1" i="18" s="1"/>
  <c r="RUA1" i="18" s="1"/>
  <c r="RUB1" i="18" s="1"/>
  <c r="RUC1" i="18" s="1"/>
  <c r="RUD1" i="18" s="1"/>
  <c r="RUE1" i="18" s="1"/>
  <c r="RUF1" i="18" s="1"/>
  <c r="RUG1" i="18" s="1"/>
  <c r="RUH1" i="18" s="1"/>
  <c r="RUI1" i="18" s="1"/>
  <c r="RUJ1" i="18" s="1"/>
  <c r="RUK1" i="18" s="1"/>
  <c r="RUL1" i="18" s="1"/>
  <c r="RUM1" i="18" s="1"/>
  <c r="RUN1" i="18" s="1"/>
  <c r="RUO1" i="18" s="1"/>
  <c r="RUP1" i="18" s="1"/>
  <c r="RUQ1" i="18" s="1"/>
  <c r="RUR1" i="18" s="1"/>
  <c r="RUS1" i="18" s="1"/>
  <c r="RUT1" i="18" s="1"/>
  <c r="RUU1" i="18" s="1"/>
  <c r="RUV1" i="18" s="1"/>
  <c r="RUW1" i="18" s="1"/>
  <c r="RUX1" i="18" s="1"/>
  <c r="RUY1" i="18" s="1"/>
  <c r="RUZ1" i="18" s="1"/>
  <c r="RVA1" i="18" s="1"/>
  <c r="RVB1" i="18" s="1"/>
  <c r="RVC1" i="18" s="1"/>
  <c r="RVD1" i="18" s="1"/>
  <c r="RVE1" i="18" s="1"/>
  <c r="RVF1" i="18" s="1"/>
  <c r="RVG1" i="18" s="1"/>
  <c r="RVH1" i="18" s="1"/>
  <c r="RVI1" i="18" s="1"/>
  <c r="RVJ1" i="18" s="1"/>
  <c r="RVK1" i="18" s="1"/>
  <c r="RVL1" i="18" s="1"/>
  <c r="RVM1" i="18" s="1"/>
  <c r="RVN1" i="18" s="1"/>
  <c r="RVO1" i="18" s="1"/>
  <c r="RVP1" i="18" s="1"/>
  <c r="RVQ1" i="18" s="1"/>
  <c r="RVR1" i="18" s="1"/>
  <c r="RVS1" i="18" s="1"/>
  <c r="RVT1" i="18" s="1"/>
  <c r="RVU1" i="18" s="1"/>
  <c r="RVV1" i="18" s="1"/>
  <c r="RVW1" i="18" s="1"/>
  <c r="RVX1" i="18" s="1"/>
  <c r="RVY1" i="18" s="1"/>
  <c r="RVZ1" i="18" s="1"/>
  <c r="RWA1" i="18" s="1"/>
  <c r="RWB1" i="18" s="1"/>
  <c r="RWC1" i="18" s="1"/>
  <c r="RWD1" i="18" s="1"/>
  <c r="RWE1" i="18" s="1"/>
  <c r="RWF1" i="18" s="1"/>
  <c r="RWG1" i="18" s="1"/>
  <c r="RWH1" i="18" s="1"/>
  <c r="RWI1" i="18" s="1"/>
  <c r="RWJ1" i="18" s="1"/>
  <c r="RWK1" i="18" s="1"/>
  <c r="RWL1" i="18" s="1"/>
  <c r="RWM1" i="18" s="1"/>
  <c r="RWN1" i="18" s="1"/>
  <c r="RWO1" i="18" s="1"/>
  <c r="RWP1" i="18" s="1"/>
  <c r="RWQ1" i="18" s="1"/>
  <c r="RWR1" i="18" s="1"/>
  <c r="RWS1" i="18" s="1"/>
  <c r="RWT1" i="18" s="1"/>
  <c r="RWU1" i="18" s="1"/>
  <c r="RWV1" i="18" s="1"/>
  <c r="RWW1" i="18" s="1"/>
  <c r="RWX1" i="18" s="1"/>
  <c r="RWY1" i="18" s="1"/>
  <c r="RWZ1" i="18" s="1"/>
  <c r="RXA1" i="18" s="1"/>
  <c r="RXB1" i="18" s="1"/>
  <c r="RXC1" i="18" s="1"/>
  <c r="RXD1" i="18" s="1"/>
  <c r="RXE1" i="18" s="1"/>
  <c r="RXF1" i="18" s="1"/>
  <c r="RXG1" i="18" s="1"/>
  <c r="RXH1" i="18" s="1"/>
  <c r="RXI1" i="18" s="1"/>
  <c r="RXJ1" i="18" s="1"/>
  <c r="RXK1" i="18" s="1"/>
  <c r="RXL1" i="18" s="1"/>
  <c r="RXM1" i="18" s="1"/>
  <c r="RXN1" i="18" s="1"/>
  <c r="RXO1" i="18" s="1"/>
  <c r="RXP1" i="18" s="1"/>
  <c r="RXQ1" i="18" s="1"/>
  <c r="RXR1" i="18" s="1"/>
  <c r="RXS1" i="18" s="1"/>
  <c r="RXT1" i="18" s="1"/>
  <c r="RXU1" i="18" s="1"/>
  <c r="RXV1" i="18" s="1"/>
  <c r="RXW1" i="18" s="1"/>
  <c r="RXX1" i="18" s="1"/>
  <c r="RXY1" i="18" s="1"/>
  <c r="RXZ1" i="18" s="1"/>
  <c r="RYA1" i="18" s="1"/>
  <c r="RYB1" i="18" s="1"/>
  <c r="RYC1" i="18" s="1"/>
  <c r="RYD1" i="18" s="1"/>
  <c r="RYE1" i="18" s="1"/>
  <c r="RYF1" i="18" s="1"/>
  <c r="RYG1" i="18" s="1"/>
  <c r="RYH1" i="18" s="1"/>
  <c r="RYI1" i="18" s="1"/>
  <c r="RYJ1" i="18" s="1"/>
  <c r="RYK1" i="18" s="1"/>
  <c r="RYL1" i="18" s="1"/>
  <c r="RYM1" i="18" s="1"/>
  <c r="RYN1" i="18" s="1"/>
  <c r="RYO1" i="18" s="1"/>
  <c r="RYP1" i="18" s="1"/>
  <c r="RYQ1" i="18" s="1"/>
  <c r="RYR1" i="18" s="1"/>
  <c r="RYS1" i="18" s="1"/>
  <c r="RYT1" i="18" s="1"/>
  <c r="RYU1" i="18" s="1"/>
  <c r="RYV1" i="18" s="1"/>
  <c r="RYW1" i="18" s="1"/>
  <c r="RYX1" i="18" s="1"/>
  <c r="RYY1" i="18" s="1"/>
  <c r="RYZ1" i="18" s="1"/>
  <c r="RZA1" i="18" s="1"/>
  <c r="RZB1" i="18" s="1"/>
  <c r="RZC1" i="18" s="1"/>
  <c r="RZD1" i="18" s="1"/>
  <c r="RZE1" i="18" s="1"/>
  <c r="RZF1" i="18" s="1"/>
  <c r="RZG1" i="18" s="1"/>
  <c r="RZH1" i="18" s="1"/>
  <c r="RZI1" i="18" s="1"/>
  <c r="RZJ1" i="18" s="1"/>
  <c r="RZK1" i="18" s="1"/>
  <c r="RZL1" i="18" s="1"/>
  <c r="RZM1" i="18" s="1"/>
  <c r="RZN1" i="18" s="1"/>
  <c r="RZO1" i="18" s="1"/>
  <c r="RZP1" i="18" s="1"/>
  <c r="RZQ1" i="18" s="1"/>
  <c r="RZR1" i="18" s="1"/>
  <c r="RZS1" i="18" s="1"/>
  <c r="RZT1" i="18" s="1"/>
  <c r="RZU1" i="18" s="1"/>
  <c r="RZV1" i="18" s="1"/>
  <c r="RZW1" i="18" s="1"/>
  <c r="RZX1" i="18" s="1"/>
  <c r="RZY1" i="18" s="1"/>
  <c r="RZZ1" i="18" s="1"/>
  <c r="SAA1" i="18" s="1"/>
  <c r="SAB1" i="18" s="1"/>
  <c r="SAC1" i="18" s="1"/>
  <c r="SAD1" i="18" s="1"/>
  <c r="SAE1" i="18" s="1"/>
  <c r="SAF1" i="18" s="1"/>
  <c r="SAG1" i="18" s="1"/>
  <c r="SAH1" i="18" s="1"/>
  <c r="SAI1" i="18" s="1"/>
  <c r="SAJ1" i="18" s="1"/>
  <c r="SAK1" i="18" s="1"/>
  <c r="SAL1" i="18" s="1"/>
  <c r="SAM1" i="18" s="1"/>
  <c r="SAN1" i="18" s="1"/>
  <c r="SAO1" i="18" s="1"/>
  <c r="SAP1" i="18" s="1"/>
  <c r="SAQ1" i="18" s="1"/>
  <c r="SAR1" i="18" s="1"/>
  <c r="SAS1" i="18" s="1"/>
  <c r="SAT1" i="18" s="1"/>
  <c r="SAU1" i="18" s="1"/>
  <c r="SAV1" i="18" s="1"/>
  <c r="SAW1" i="18" s="1"/>
  <c r="SAX1" i="18" s="1"/>
  <c r="SAY1" i="18" s="1"/>
  <c r="SAZ1" i="18" s="1"/>
  <c r="SBA1" i="18" s="1"/>
  <c r="SBB1" i="18" s="1"/>
  <c r="SBC1" i="18" s="1"/>
  <c r="SBD1" i="18" s="1"/>
  <c r="SBE1" i="18" s="1"/>
  <c r="SBF1" i="18" s="1"/>
  <c r="SBG1" i="18" s="1"/>
  <c r="SBH1" i="18" s="1"/>
  <c r="SBI1" i="18" s="1"/>
  <c r="SBJ1" i="18" s="1"/>
  <c r="SBK1" i="18" s="1"/>
  <c r="SBL1" i="18" s="1"/>
  <c r="SBM1" i="18" s="1"/>
  <c r="SBN1" i="18" s="1"/>
  <c r="SBO1" i="18" s="1"/>
  <c r="SBP1" i="18" s="1"/>
  <c r="SBQ1" i="18" s="1"/>
  <c r="SBR1" i="18" s="1"/>
  <c r="SBS1" i="18" s="1"/>
  <c r="SBT1" i="18" s="1"/>
  <c r="SBU1" i="18" s="1"/>
  <c r="SBV1" i="18" s="1"/>
  <c r="SBW1" i="18" s="1"/>
  <c r="SBX1" i="18" s="1"/>
  <c r="SBY1" i="18" s="1"/>
  <c r="SBZ1" i="18" s="1"/>
  <c r="SCA1" i="18" s="1"/>
  <c r="SCB1" i="18" s="1"/>
  <c r="SCC1" i="18" s="1"/>
  <c r="SCD1" i="18" s="1"/>
  <c r="SCE1" i="18" s="1"/>
  <c r="SCF1" i="18" s="1"/>
  <c r="SCG1" i="18" s="1"/>
  <c r="SCH1" i="18" s="1"/>
  <c r="SCI1" i="18" s="1"/>
  <c r="SCJ1" i="18" s="1"/>
  <c r="SCK1" i="18" s="1"/>
  <c r="SCL1" i="18" s="1"/>
  <c r="SCM1" i="18" s="1"/>
  <c r="SCN1" i="18" s="1"/>
  <c r="SCO1" i="18" s="1"/>
  <c r="SCP1" i="18" s="1"/>
  <c r="SCQ1" i="18" s="1"/>
  <c r="SCR1" i="18" s="1"/>
  <c r="SCS1" i="18" s="1"/>
  <c r="SCT1" i="18" s="1"/>
  <c r="SCU1" i="18" s="1"/>
  <c r="SCV1" i="18" s="1"/>
  <c r="SCW1" i="18" s="1"/>
  <c r="SCX1" i="18" s="1"/>
  <c r="SCY1" i="18" s="1"/>
  <c r="SCZ1" i="18" s="1"/>
  <c r="SDA1" i="18" s="1"/>
  <c r="SDB1" i="18" s="1"/>
  <c r="SDC1" i="18" s="1"/>
  <c r="SDD1" i="18" s="1"/>
  <c r="SDE1" i="18" s="1"/>
  <c r="SDF1" i="18" s="1"/>
  <c r="SDG1" i="18" s="1"/>
  <c r="SDH1" i="18" s="1"/>
  <c r="SDI1" i="18" s="1"/>
  <c r="SDJ1" i="18" s="1"/>
  <c r="SDK1" i="18" s="1"/>
  <c r="SDL1" i="18" s="1"/>
  <c r="SDM1" i="18" s="1"/>
  <c r="SDN1" i="18" s="1"/>
  <c r="SDO1" i="18" s="1"/>
  <c r="SDP1" i="18" s="1"/>
  <c r="SDQ1" i="18" s="1"/>
  <c r="SDR1" i="18" s="1"/>
  <c r="SDS1" i="18" s="1"/>
  <c r="SDT1" i="18" s="1"/>
  <c r="SDU1" i="18" s="1"/>
  <c r="SDV1" i="18" s="1"/>
  <c r="SDW1" i="18" s="1"/>
  <c r="SDX1" i="18" s="1"/>
  <c r="SDY1" i="18" s="1"/>
  <c r="SDZ1" i="18" s="1"/>
  <c r="SEA1" i="18" s="1"/>
  <c r="SEB1" i="18" s="1"/>
  <c r="SEC1" i="18" s="1"/>
  <c r="SED1" i="18" s="1"/>
  <c r="SEE1" i="18" s="1"/>
  <c r="SEF1" i="18" s="1"/>
  <c r="SEG1" i="18" s="1"/>
  <c r="SEH1" i="18" s="1"/>
  <c r="SEI1" i="18" s="1"/>
  <c r="SEJ1" i="18" s="1"/>
  <c r="SEK1" i="18" s="1"/>
  <c r="SEL1" i="18" s="1"/>
  <c r="SEM1" i="18" s="1"/>
  <c r="SEN1" i="18" s="1"/>
  <c r="SEO1" i="18" s="1"/>
  <c r="SEP1" i="18" s="1"/>
  <c r="SEQ1" i="18" s="1"/>
  <c r="SER1" i="18" s="1"/>
  <c r="SES1" i="18" s="1"/>
  <c r="SET1" i="18" s="1"/>
  <c r="SEU1" i="18" s="1"/>
  <c r="SEV1" i="18" s="1"/>
  <c r="SEW1" i="18" s="1"/>
  <c r="SEX1" i="18" s="1"/>
  <c r="SEY1" i="18" s="1"/>
  <c r="SEZ1" i="18" s="1"/>
  <c r="SFA1" i="18" s="1"/>
  <c r="SFB1" i="18" s="1"/>
  <c r="SFC1" i="18" s="1"/>
  <c r="SFD1" i="18" s="1"/>
  <c r="SFE1" i="18" s="1"/>
  <c r="SFF1" i="18" s="1"/>
  <c r="SFG1" i="18" s="1"/>
  <c r="SFH1" i="18" s="1"/>
  <c r="SFI1" i="18" s="1"/>
  <c r="SFJ1" i="18" s="1"/>
  <c r="SFK1" i="18" s="1"/>
  <c r="SFL1" i="18" s="1"/>
  <c r="SFM1" i="18" s="1"/>
  <c r="SFN1" i="18" s="1"/>
  <c r="SFO1" i="18" s="1"/>
  <c r="SFP1" i="18" s="1"/>
  <c r="SFQ1" i="18" s="1"/>
  <c r="SFR1" i="18" s="1"/>
  <c r="SFS1" i="18" s="1"/>
  <c r="SFT1" i="18" s="1"/>
  <c r="SFU1" i="18" s="1"/>
  <c r="SFV1" i="18" s="1"/>
  <c r="SFW1" i="18" s="1"/>
  <c r="SFX1" i="18" s="1"/>
  <c r="SFY1" i="18" s="1"/>
  <c r="SFZ1" i="18" s="1"/>
  <c r="SGA1" i="18" s="1"/>
  <c r="SGB1" i="18" s="1"/>
  <c r="SGC1" i="18" s="1"/>
  <c r="SGD1" i="18" s="1"/>
  <c r="SGE1" i="18" s="1"/>
  <c r="SGF1" i="18" s="1"/>
  <c r="SGG1" i="18" s="1"/>
  <c r="SGH1" i="18" s="1"/>
  <c r="SGI1" i="18" s="1"/>
  <c r="SGJ1" i="18" s="1"/>
  <c r="SGK1" i="18" s="1"/>
  <c r="SGL1" i="18" s="1"/>
  <c r="SGM1" i="18" s="1"/>
  <c r="SGN1" i="18" s="1"/>
  <c r="SGO1" i="18" s="1"/>
  <c r="SGP1" i="18" s="1"/>
  <c r="SGQ1" i="18" s="1"/>
  <c r="SGR1" i="18" s="1"/>
  <c r="SGS1" i="18" s="1"/>
  <c r="SGT1" i="18" s="1"/>
  <c r="SGU1" i="18" s="1"/>
  <c r="SGV1" i="18" s="1"/>
  <c r="SGW1" i="18" s="1"/>
  <c r="SGX1" i="18" s="1"/>
  <c r="SGY1" i="18" s="1"/>
  <c r="SGZ1" i="18" s="1"/>
  <c r="SHA1" i="18" s="1"/>
  <c r="SHB1" i="18" s="1"/>
  <c r="SHC1" i="18" s="1"/>
  <c r="SHD1" i="18" s="1"/>
  <c r="SHE1" i="18" s="1"/>
  <c r="SHF1" i="18" s="1"/>
  <c r="SHG1" i="18" s="1"/>
  <c r="SHH1" i="18" s="1"/>
  <c r="SHI1" i="18" s="1"/>
  <c r="SHJ1" i="18" s="1"/>
  <c r="SHK1" i="18" s="1"/>
  <c r="SHL1" i="18" s="1"/>
  <c r="SHM1" i="18" s="1"/>
  <c r="SHN1" i="18" s="1"/>
  <c r="SHO1" i="18" s="1"/>
  <c r="SHP1" i="18" s="1"/>
  <c r="SHQ1" i="18" s="1"/>
  <c r="SHR1" i="18" s="1"/>
  <c r="SHS1" i="18" s="1"/>
  <c r="SHT1" i="18" s="1"/>
  <c r="SHU1" i="18" s="1"/>
  <c r="SHV1" i="18" s="1"/>
  <c r="SHW1" i="18" s="1"/>
  <c r="SHX1" i="18" s="1"/>
  <c r="SHY1" i="18" s="1"/>
  <c r="SHZ1" i="18" s="1"/>
  <c r="SIA1" i="18" s="1"/>
  <c r="SIB1" i="18" s="1"/>
  <c r="SIC1" i="18" s="1"/>
  <c r="SID1" i="18" s="1"/>
  <c r="SIE1" i="18" s="1"/>
  <c r="SIF1" i="18" s="1"/>
  <c r="SIG1" i="18" s="1"/>
  <c r="SIH1" i="18" s="1"/>
  <c r="SII1" i="18" s="1"/>
  <c r="SIJ1" i="18" s="1"/>
  <c r="SIK1" i="18" s="1"/>
  <c r="SIL1" i="18" s="1"/>
  <c r="SIM1" i="18" s="1"/>
  <c r="SIN1" i="18" s="1"/>
  <c r="SIO1" i="18" s="1"/>
  <c r="SIP1" i="18" s="1"/>
  <c r="SIQ1" i="18" s="1"/>
  <c r="SIR1" i="18" s="1"/>
  <c r="SIS1" i="18" s="1"/>
  <c r="SIT1" i="18" s="1"/>
  <c r="SIU1" i="18" s="1"/>
  <c r="SIV1" i="18" s="1"/>
  <c r="SIW1" i="18" s="1"/>
  <c r="SIX1" i="18" s="1"/>
  <c r="SIY1" i="18" s="1"/>
  <c r="SIZ1" i="18" s="1"/>
  <c r="SJA1" i="18" s="1"/>
  <c r="SJB1" i="18" s="1"/>
  <c r="SJC1" i="18" s="1"/>
  <c r="SJD1" i="18" s="1"/>
  <c r="SJE1" i="18" s="1"/>
  <c r="SJF1" i="18" s="1"/>
  <c r="SJG1" i="18" s="1"/>
  <c r="SJH1" i="18" s="1"/>
  <c r="SJI1" i="18" s="1"/>
  <c r="SJJ1" i="18" s="1"/>
  <c r="SJK1" i="18" s="1"/>
  <c r="SJL1" i="18" s="1"/>
  <c r="SJM1" i="18" s="1"/>
  <c r="SJN1" i="18" s="1"/>
  <c r="SJO1" i="18" s="1"/>
  <c r="SJP1" i="18" s="1"/>
  <c r="SJQ1" i="18" s="1"/>
  <c r="SJR1" i="18" s="1"/>
  <c r="SJS1" i="18" s="1"/>
  <c r="SJT1" i="18" s="1"/>
  <c r="SJU1" i="18" s="1"/>
  <c r="SJV1" i="18" s="1"/>
  <c r="SJW1" i="18" s="1"/>
  <c r="SJX1" i="18" s="1"/>
  <c r="SJY1" i="18" s="1"/>
  <c r="SJZ1" i="18" s="1"/>
  <c r="SKA1" i="18" s="1"/>
  <c r="SKB1" i="18" s="1"/>
  <c r="SKC1" i="18" s="1"/>
  <c r="SKD1" i="18" s="1"/>
  <c r="SKE1" i="18" s="1"/>
  <c r="SKF1" i="18" s="1"/>
  <c r="SKG1" i="18" s="1"/>
  <c r="SKH1" i="18" s="1"/>
  <c r="SKI1" i="18" s="1"/>
  <c r="SKJ1" i="18" s="1"/>
  <c r="SKK1" i="18" s="1"/>
  <c r="SKL1" i="18" s="1"/>
  <c r="SKM1" i="18" s="1"/>
  <c r="SKN1" i="18" s="1"/>
  <c r="SKO1" i="18" s="1"/>
  <c r="SKP1" i="18" s="1"/>
  <c r="SKQ1" i="18" s="1"/>
  <c r="SKR1" i="18" s="1"/>
  <c r="SKS1" i="18" s="1"/>
  <c r="SKT1" i="18" s="1"/>
  <c r="SKU1" i="18" s="1"/>
  <c r="SKV1" i="18" s="1"/>
  <c r="SKW1" i="18" s="1"/>
  <c r="SKX1" i="18" s="1"/>
  <c r="SKY1" i="18" s="1"/>
  <c r="SKZ1" i="18" s="1"/>
  <c r="SLA1" i="18" s="1"/>
  <c r="SLB1" i="18" s="1"/>
  <c r="SLC1" i="18" s="1"/>
  <c r="SLD1" i="18" s="1"/>
  <c r="SLE1" i="18" s="1"/>
  <c r="SLF1" i="18" s="1"/>
  <c r="SLG1" i="18" s="1"/>
  <c r="SLH1" i="18" s="1"/>
  <c r="SLI1" i="18" s="1"/>
  <c r="SLJ1" i="18" s="1"/>
  <c r="SLK1" i="18" s="1"/>
  <c r="SLL1" i="18" s="1"/>
  <c r="SLM1" i="18" s="1"/>
  <c r="SLN1" i="18" s="1"/>
  <c r="SLO1" i="18" s="1"/>
  <c r="SLP1" i="18" s="1"/>
  <c r="SLQ1" i="18" s="1"/>
  <c r="SLR1" i="18" s="1"/>
  <c r="SLS1" i="18" s="1"/>
  <c r="SLT1" i="18" s="1"/>
  <c r="SLU1" i="18" s="1"/>
  <c r="SLV1" i="18" s="1"/>
  <c r="SLW1" i="18" s="1"/>
  <c r="SLX1" i="18" s="1"/>
  <c r="SLY1" i="18" s="1"/>
  <c r="SLZ1" i="18" s="1"/>
  <c r="SMA1" i="18" s="1"/>
  <c r="SMB1" i="18" s="1"/>
  <c r="SMC1" i="18" s="1"/>
  <c r="SMD1" i="18" s="1"/>
  <c r="SME1" i="18" s="1"/>
  <c r="SMF1" i="18" s="1"/>
  <c r="SMG1" i="18" s="1"/>
  <c r="SMH1" i="18" s="1"/>
  <c r="SMI1" i="18" s="1"/>
  <c r="SMJ1" i="18" s="1"/>
  <c r="SMK1" i="18" s="1"/>
  <c r="SML1" i="18" s="1"/>
  <c r="SMM1" i="18" s="1"/>
  <c r="SMN1" i="18" s="1"/>
  <c r="SMO1" i="18" s="1"/>
  <c r="SMP1" i="18" s="1"/>
  <c r="SMQ1" i="18" s="1"/>
  <c r="SMR1" i="18" s="1"/>
  <c r="SMS1" i="18" s="1"/>
  <c r="SMT1" i="18" s="1"/>
  <c r="SMU1" i="18" s="1"/>
  <c r="SMV1" i="18" s="1"/>
  <c r="SMW1" i="18" s="1"/>
  <c r="SMX1" i="18" s="1"/>
  <c r="SMY1" i="18" s="1"/>
  <c r="SMZ1" i="18" s="1"/>
  <c r="SNA1" i="18" s="1"/>
  <c r="SNB1" i="18" s="1"/>
  <c r="SNC1" i="18" s="1"/>
  <c r="SND1" i="18" s="1"/>
  <c r="SNE1" i="18" s="1"/>
  <c r="SNF1" i="18" s="1"/>
  <c r="SNG1" i="18" s="1"/>
  <c r="SNH1" i="18" s="1"/>
  <c r="SNI1" i="18" s="1"/>
  <c r="SNJ1" i="18" s="1"/>
  <c r="SNK1" i="18" s="1"/>
  <c r="SNL1" i="18" s="1"/>
  <c r="SNM1" i="18" s="1"/>
  <c r="SNN1" i="18" s="1"/>
  <c r="SNO1" i="18" s="1"/>
  <c r="SNP1" i="18" s="1"/>
  <c r="SNQ1" i="18" s="1"/>
  <c r="SNR1" i="18" s="1"/>
  <c r="SNS1" i="18" s="1"/>
  <c r="SNT1" i="18" s="1"/>
  <c r="SNU1" i="18" s="1"/>
  <c r="SNV1" i="18" s="1"/>
  <c r="SNW1" i="18" s="1"/>
  <c r="SNX1" i="18" s="1"/>
  <c r="SNY1" i="18" s="1"/>
  <c r="SNZ1" i="18" s="1"/>
  <c r="SOA1" i="18" s="1"/>
  <c r="SOB1" i="18" s="1"/>
  <c r="SOC1" i="18" s="1"/>
  <c r="SOD1" i="18" s="1"/>
  <c r="SOE1" i="18" s="1"/>
  <c r="SOF1" i="18" s="1"/>
  <c r="SOG1" i="18" s="1"/>
  <c r="SOH1" i="18" s="1"/>
  <c r="SOI1" i="18" s="1"/>
  <c r="SOJ1" i="18" s="1"/>
  <c r="SOK1" i="18" s="1"/>
  <c r="SOL1" i="18" s="1"/>
  <c r="SOM1" i="18" s="1"/>
  <c r="SON1" i="18" s="1"/>
  <c r="SOO1" i="18" s="1"/>
  <c r="SOP1" i="18" s="1"/>
  <c r="SOQ1" i="18" s="1"/>
  <c r="SOR1" i="18" s="1"/>
  <c r="SOS1" i="18" s="1"/>
  <c r="SOT1" i="18" s="1"/>
  <c r="SOU1" i="18" s="1"/>
  <c r="SOV1" i="18" s="1"/>
  <c r="SOW1" i="18" s="1"/>
  <c r="SOX1" i="18" s="1"/>
  <c r="SOY1" i="18" s="1"/>
  <c r="SOZ1" i="18" s="1"/>
  <c r="SPA1" i="18" s="1"/>
  <c r="SPB1" i="18" s="1"/>
  <c r="SPC1" i="18" s="1"/>
  <c r="SPD1" i="18" s="1"/>
  <c r="SPE1" i="18" s="1"/>
  <c r="SPF1" i="18" s="1"/>
  <c r="SPG1" i="18" s="1"/>
  <c r="SPH1" i="18" s="1"/>
  <c r="SPI1" i="18" s="1"/>
  <c r="SPJ1" i="18" s="1"/>
  <c r="SPK1" i="18" s="1"/>
  <c r="SPL1" i="18" s="1"/>
  <c r="SPM1" i="18" s="1"/>
  <c r="SPN1" i="18" s="1"/>
  <c r="SPO1" i="18" s="1"/>
  <c r="SPP1" i="18" s="1"/>
  <c r="SPQ1" i="18" s="1"/>
  <c r="SPR1" i="18" s="1"/>
  <c r="SPS1" i="18" s="1"/>
  <c r="SPT1" i="18" s="1"/>
  <c r="SPU1" i="18" s="1"/>
  <c r="SPV1" i="18" s="1"/>
  <c r="SPW1" i="18" s="1"/>
  <c r="SPX1" i="18" s="1"/>
  <c r="SPY1" i="18" s="1"/>
  <c r="SPZ1" i="18" s="1"/>
  <c r="SQA1" i="18" s="1"/>
  <c r="SQB1" i="18" s="1"/>
  <c r="SQC1" i="18" s="1"/>
  <c r="SQD1" i="18" s="1"/>
  <c r="SQE1" i="18" s="1"/>
  <c r="SQF1" i="18" s="1"/>
  <c r="SQG1" i="18" s="1"/>
  <c r="SQH1" i="18" s="1"/>
  <c r="SQI1" i="18" s="1"/>
  <c r="SQJ1" i="18" s="1"/>
  <c r="SQK1" i="18" s="1"/>
  <c r="SQL1" i="18" s="1"/>
  <c r="SQM1" i="18" s="1"/>
  <c r="SQN1" i="18" s="1"/>
  <c r="SQO1" i="18" s="1"/>
  <c r="SQP1" i="18" s="1"/>
  <c r="SQQ1" i="18" s="1"/>
  <c r="SQR1" i="18" s="1"/>
  <c r="SQS1" i="18" s="1"/>
  <c r="SQT1" i="18" s="1"/>
  <c r="SQU1" i="18" s="1"/>
  <c r="SQV1" i="18" s="1"/>
  <c r="SQW1" i="18" s="1"/>
  <c r="SQX1" i="18" s="1"/>
  <c r="SQY1" i="18" s="1"/>
  <c r="SQZ1" i="18" s="1"/>
  <c r="SRA1" i="18" s="1"/>
  <c r="SRB1" i="18" s="1"/>
  <c r="SRC1" i="18" s="1"/>
  <c r="SRD1" i="18" s="1"/>
  <c r="SRE1" i="18" s="1"/>
  <c r="SRF1" i="18" s="1"/>
  <c r="SRG1" i="18" s="1"/>
  <c r="SRH1" i="18" s="1"/>
  <c r="SRI1" i="18" s="1"/>
  <c r="SRJ1" i="18" s="1"/>
  <c r="SRK1" i="18" s="1"/>
  <c r="SRL1" i="18" s="1"/>
  <c r="SRM1" i="18" s="1"/>
  <c r="SRN1" i="18" s="1"/>
  <c r="SRO1" i="18" s="1"/>
  <c r="SRP1" i="18" s="1"/>
  <c r="SRQ1" i="18" s="1"/>
  <c r="SRR1" i="18" s="1"/>
  <c r="SRS1" i="18" s="1"/>
  <c r="SRT1" i="18" s="1"/>
  <c r="SRU1" i="18" s="1"/>
  <c r="SRV1" i="18" s="1"/>
  <c r="SRW1" i="18" s="1"/>
  <c r="SRX1" i="18" s="1"/>
  <c r="SRY1" i="18" s="1"/>
  <c r="SRZ1" i="18" s="1"/>
  <c r="SSA1" i="18" s="1"/>
  <c r="SSB1" i="18" s="1"/>
  <c r="SSC1" i="18" s="1"/>
  <c r="SSD1" i="18" s="1"/>
  <c r="SSE1" i="18" s="1"/>
  <c r="SSF1" i="18" s="1"/>
  <c r="SSG1" i="18" s="1"/>
  <c r="SSH1" i="18" s="1"/>
  <c r="SSI1" i="18" s="1"/>
  <c r="SSJ1" i="18" s="1"/>
  <c r="SSK1" i="18" s="1"/>
  <c r="SSL1" i="18" s="1"/>
  <c r="SSM1" i="18" s="1"/>
  <c r="SSN1" i="18" s="1"/>
  <c r="SSO1" i="18" s="1"/>
  <c r="SSP1" i="18" s="1"/>
  <c r="SSQ1" i="18" s="1"/>
  <c r="SSR1" i="18" s="1"/>
  <c r="SSS1" i="18" s="1"/>
  <c r="SST1" i="18" s="1"/>
  <c r="SSU1" i="18" s="1"/>
  <c r="SSV1" i="18" s="1"/>
  <c r="SSW1" i="18" s="1"/>
  <c r="SSX1" i="18" s="1"/>
  <c r="SSY1" i="18" s="1"/>
  <c r="SSZ1" i="18" s="1"/>
  <c r="STA1" i="18" s="1"/>
  <c r="STB1" i="18" s="1"/>
  <c r="STC1" i="18" s="1"/>
  <c r="STD1" i="18" s="1"/>
  <c r="STE1" i="18" s="1"/>
  <c r="STF1" i="18" s="1"/>
  <c r="STG1" i="18" s="1"/>
  <c r="STH1" i="18" s="1"/>
  <c r="STI1" i="18" s="1"/>
  <c r="STJ1" i="18" s="1"/>
  <c r="STK1" i="18" s="1"/>
  <c r="STL1" i="18" s="1"/>
  <c r="STM1" i="18" s="1"/>
  <c r="STN1" i="18" s="1"/>
  <c r="STO1" i="18" s="1"/>
  <c r="STP1" i="18" s="1"/>
  <c r="STQ1" i="18" s="1"/>
  <c r="STR1" i="18" s="1"/>
  <c r="STS1" i="18" s="1"/>
  <c r="STT1" i="18" s="1"/>
  <c r="STU1" i="18" s="1"/>
  <c r="STV1" i="18" s="1"/>
  <c r="STW1" i="18" s="1"/>
  <c r="STX1" i="18" s="1"/>
  <c r="STY1" i="18" s="1"/>
  <c r="STZ1" i="18" s="1"/>
  <c r="SUA1" i="18" s="1"/>
  <c r="SUB1" i="18" s="1"/>
  <c r="SUC1" i="18" s="1"/>
  <c r="SUD1" i="18" s="1"/>
  <c r="SUE1" i="18" s="1"/>
  <c r="SUF1" i="18" s="1"/>
  <c r="SUG1" i="18" s="1"/>
  <c r="SUH1" i="18" s="1"/>
  <c r="SUI1" i="18" s="1"/>
  <c r="SUJ1" i="18" s="1"/>
  <c r="SUK1" i="18" s="1"/>
  <c r="SUL1" i="18" s="1"/>
  <c r="SUM1" i="18" s="1"/>
  <c r="SUN1" i="18" s="1"/>
  <c r="SUO1" i="18" s="1"/>
  <c r="SUP1" i="18" s="1"/>
  <c r="SUQ1" i="18" s="1"/>
  <c r="SUR1" i="18" s="1"/>
  <c r="SUS1" i="18" s="1"/>
  <c r="SUT1" i="18" s="1"/>
  <c r="SUU1" i="18" s="1"/>
  <c r="SUV1" i="18" s="1"/>
  <c r="SUW1" i="18" s="1"/>
  <c r="SUX1" i="18" s="1"/>
  <c r="SUY1" i="18" s="1"/>
  <c r="SUZ1" i="18" s="1"/>
  <c r="SVA1" i="18" s="1"/>
  <c r="SVB1" i="18" s="1"/>
  <c r="SVC1" i="18" s="1"/>
  <c r="SVD1" i="18" s="1"/>
  <c r="SVE1" i="18" s="1"/>
  <c r="SVF1" i="18" s="1"/>
  <c r="SVG1" i="18" s="1"/>
  <c r="SVH1" i="18" s="1"/>
  <c r="SVI1" i="18" s="1"/>
  <c r="SVJ1" i="18" s="1"/>
  <c r="SVK1" i="18" s="1"/>
  <c r="SVL1" i="18" s="1"/>
  <c r="SVM1" i="18" s="1"/>
  <c r="SVN1" i="18" s="1"/>
  <c r="SVO1" i="18" s="1"/>
  <c r="SVP1" i="18" s="1"/>
  <c r="SVQ1" i="18" s="1"/>
  <c r="SVR1" i="18" s="1"/>
  <c r="SVS1" i="18" s="1"/>
  <c r="SVT1" i="18" s="1"/>
  <c r="SVU1" i="18" s="1"/>
  <c r="SVV1" i="18" s="1"/>
  <c r="SVW1" i="18" s="1"/>
  <c r="SVX1" i="18" s="1"/>
  <c r="SVY1" i="18" s="1"/>
  <c r="SVZ1" i="18" s="1"/>
  <c r="SWA1" i="18" s="1"/>
  <c r="SWB1" i="18" s="1"/>
  <c r="SWC1" i="18" s="1"/>
  <c r="SWD1" i="18" s="1"/>
  <c r="SWE1" i="18" s="1"/>
  <c r="SWF1" i="18" s="1"/>
  <c r="SWG1" i="18" s="1"/>
  <c r="SWH1" i="18" s="1"/>
  <c r="SWI1" i="18" s="1"/>
  <c r="SWJ1" i="18" s="1"/>
  <c r="SWK1" i="18" s="1"/>
  <c r="SWL1" i="18" s="1"/>
  <c r="SWM1" i="18" s="1"/>
  <c r="SWN1" i="18" s="1"/>
  <c r="SWO1" i="18" s="1"/>
  <c r="SWP1" i="18" s="1"/>
  <c r="SWQ1" i="18" s="1"/>
  <c r="SWR1" i="18" s="1"/>
  <c r="SWS1" i="18" s="1"/>
  <c r="SWT1" i="18" s="1"/>
  <c r="SWU1" i="18" s="1"/>
  <c r="SWV1" i="18" s="1"/>
  <c r="SWW1" i="18" s="1"/>
  <c r="SWX1" i="18" s="1"/>
  <c r="SWY1" i="18" s="1"/>
  <c r="SWZ1" i="18" s="1"/>
  <c r="SXA1" i="18" s="1"/>
  <c r="SXB1" i="18" s="1"/>
  <c r="SXC1" i="18" s="1"/>
  <c r="SXD1" i="18" s="1"/>
  <c r="SXE1" i="18" s="1"/>
  <c r="SXF1" i="18" s="1"/>
  <c r="SXG1" i="18" s="1"/>
  <c r="SXH1" i="18" s="1"/>
  <c r="SXI1" i="18" s="1"/>
  <c r="SXJ1" i="18" s="1"/>
  <c r="SXK1" i="18" s="1"/>
  <c r="SXL1" i="18" s="1"/>
  <c r="SXM1" i="18" s="1"/>
  <c r="SXN1" i="18" s="1"/>
  <c r="SXO1" i="18" s="1"/>
  <c r="SXP1" i="18" s="1"/>
  <c r="SXQ1" i="18" s="1"/>
  <c r="SXR1" i="18" s="1"/>
  <c r="SXS1" i="18" s="1"/>
  <c r="SXT1" i="18" s="1"/>
  <c r="SXU1" i="18" s="1"/>
  <c r="SXV1" i="18" s="1"/>
  <c r="SXW1" i="18" s="1"/>
  <c r="SXX1" i="18" s="1"/>
  <c r="SXY1" i="18" s="1"/>
  <c r="SXZ1" i="18" s="1"/>
  <c r="SYA1" i="18" s="1"/>
  <c r="SYB1" i="18" s="1"/>
  <c r="SYC1" i="18" s="1"/>
  <c r="SYD1" i="18" s="1"/>
  <c r="SYE1" i="18" s="1"/>
  <c r="SYF1" i="18" s="1"/>
  <c r="SYG1" i="18" s="1"/>
  <c r="SYH1" i="18" s="1"/>
  <c r="SYI1" i="18" s="1"/>
  <c r="SYJ1" i="18" s="1"/>
  <c r="SYK1" i="18" s="1"/>
  <c r="SYL1" i="18" s="1"/>
  <c r="SYM1" i="18" s="1"/>
  <c r="SYN1" i="18" s="1"/>
  <c r="SYO1" i="18" s="1"/>
  <c r="SYP1" i="18" s="1"/>
  <c r="SYQ1" i="18" s="1"/>
  <c r="SYR1" i="18" s="1"/>
  <c r="SYS1" i="18" s="1"/>
  <c r="SYT1" i="18" s="1"/>
  <c r="SYU1" i="18" s="1"/>
  <c r="SYV1" i="18" s="1"/>
  <c r="SYW1" i="18" s="1"/>
  <c r="SYX1" i="18" s="1"/>
  <c r="SYY1" i="18" s="1"/>
  <c r="SYZ1" i="18" s="1"/>
  <c r="SZA1" i="18" s="1"/>
  <c r="SZB1" i="18" s="1"/>
  <c r="SZC1" i="18" s="1"/>
  <c r="SZD1" i="18" s="1"/>
  <c r="SZE1" i="18" s="1"/>
  <c r="SZF1" i="18" s="1"/>
  <c r="SZG1" i="18" s="1"/>
  <c r="SZH1" i="18" s="1"/>
  <c r="SZI1" i="18" s="1"/>
  <c r="SZJ1" i="18" s="1"/>
  <c r="SZK1" i="18" s="1"/>
  <c r="SZL1" i="18" s="1"/>
  <c r="SZM1" i="18" s="1"/>
  <c r="SZN1" i="18" s="1"/>
  <c r="SZO1" i="18" s="1"/>
  <c r="SZP1" i="18" s="1"/>
  <c r="SZQ1" i="18" s="1"/>
  <c r="SZR1" i="18" s="1"/>
  <c r="SZS1" i="18" s="1"/>
  <c r="SZT1" i="18" s="1"/>
  <c r="SZU1" i="18" s="1"/>
  <c r="SZV1" i="18" s="1"/>
  <c r="SZW1" i="18" s="1"/>
  <c r="SZX1" i="18" s="1"/>
  <c r="SZY1" i="18" s="1"/>
  <c r="SZZ1" i="18" s="1"/>
  <c r="TAA1" i="18" s="1"/>
  <c r="TAB1" i="18" s="1"/>
  <c r="TAC1" i="18" s="1"/>
  <c r="TAD1" i="18" s="1"/>
  <c r="TAE1" i="18" s="1"/>
  <c r="TAF1" i="18" s="1"/>
  <c r="TAG1" i="18" s="1"/>
  <c r="TAH1" i="18" s="1"/>
  <c r="TAI1" i="18" s="1"/>
  <c r="TAJ1" i="18" s="1"/>
  <c r="TAK1" i="18" s="1"/>
  <c r="TAL1" i="18" s="1"/>
  <c r="TAM1" i="18" s="1"/>
  <c r="TAN1" i="18" s="1"/>
  <c r="TAO1" i="18" s="1"/>
  <c r="TAP1" i="18" s="1"/>
  <c r="TAQ1" i="18" s="1"/>
  <c r="TAR1" i="18" s="1"/>
  <c r="TAS1" i="18" s="1"/>
  <c r="TAT1" i="18" s="1"/>
  <c r="TAU1" i="18" s="1"/>
  <c r="TAV1" i="18" s="1"/>
  <c r="TAW1" i="18" s="1"/>
  <c r="TAX1" i="18" s="1"/>
  <c r="TAY1" i="18" s="1"/>
  <c r="TAZ1" i="18" s="1"/>
  <c r="TBA1" i="18" s="1"/>
  <c r="TBB1" i="18" s="1"/>
  <c r="TBC1" i="18" s="1"/>
  <c r="TBD1" i="18" s="1"/>
  <c r="TBE1" i="18" s="1"/>
  <c r="TBF1" i="18" s="1"/>
  <c r="TBG1" i="18" s="1"/>
  <c r="TBH1" i="18" s="1"/>
  <c r="TBI1" i="18" s="1"/>
  <c r="TBJ1" i="18" s="1"/>
  <c r="TBK1" i="18" s="1"/>
  <c r="TBL1" i="18" s="1"/>
  <c r="TBM1" i="18" s="1"/>
  <c r="TBN1" i="18" s="1"/>
  <c r="TBO1" i="18" s="1"/>
  <c r="TBP1" i="18" s="1"/>
  <c r="TBQ1" i="18" s="1"/>
  <c r="TBR1" i="18" s="1"/>
  <c r="TBS1" i="18" s="1"/>
  <c r="TBT1" i="18" s="1"/>
  <c r="TBU1" i="18" s="1"/>
  <c r="TBV1" i="18" s="1"/>
  <c r="TBW1" i="18" s="1"/>
  <c r="TBX1" i="18" s="1"/>
  <c r="TBY1" i="18" s="1"/>
  <c r="TBZ1" i="18" s="1"/>
  <c r="TCA1" i="18" s="1"/>
  <c r="TCB1" i="18" s="1"/>
  <c r="TCC1" i="18" s="1"/>
  <c r="TCD1" i="18" s="1"/>
  <c r="TCE1" i="18" s="1"/>
  <c r="TCF1" i="18" s="1"/>
  <c r="TCG1" i="18" s="1"/>
  <c r="TCH1" i="18" s="1"/>
  <c r="TCI1" i="18" s="1"/>
  <c r="TCJ1" i="18" s="1"/>
  <c r="TCK1" i="18" s="1"/>
  <c r="TCL1" i="18" s="1"/>
  <c r="TCM1" i="18" s="1"/>
  <c r="TCN1" i="18" s="1"/>
  <c r="TCO1" i="18" s="1"/>
  <c r="TCP1" i="18" s="1"/>
  <c r="TCQ1" i="18" s="1"/>
  <c r="TCR1" i="18" s="1"/>
  <c r="TCS1" i="18" s="1"/>
  <c r="TCT1" i="18" s="1"/>
  <c r="TCU1" i="18" s="1"/>
  <c r="TCV1" i="18" s="1"/>
  <c r="TCW1" i="18" s="1"/>
  <c r="TCX1" i="18" s="1"/>
  <c r="TCY1" i="18" s="1"/>
  <c r="TCZ1" i="18" s="1"/>
  <c r="TDA1" i="18" s="1"/>
  <c r="TDB1" i="18" s="1"/>
  <c r="TDC1" i="18" s="1"/>
  <c r="TDD1" i="18" s="1"/>
  <c r="TDE1" i="18" s="1"/>
  <c r="TDF1" i="18" s="1"/>
  <c r="TDG1" i="18" s="1"/>
  <c r="TDH1" i="18" s="1"/>
  <c r="TDI1" i="18" s="1"/>
  <c r="TDJ1" i="18" s="1"/>
  <c r="TDK1" i="18" s="1"/>
  <c r="TDL1" i="18" s="1"/>
  <c r="TDM1" i="18" s="1"/>
  <c r="TDN1" i="18" s="1"/>
  <c r="TDO1" i="18" s="1"/>
  <c r="TDP1" i="18" s="1"/>
  <c r="TDQ1" i="18" s="1"/>
  <c r="TDR1" i="18" s="1"/>
  <c r="TDS1" i="18" s="1"/>
  <c r="TDT1" i="18" s="1"/>
  <c r="TDU1" i="18" s="1"/>
  <c r="TDV1" i="18" s="1"/>
  <c r="TDW1" i="18" s="1"/>
  <c r="TDX1" i="18" s="1"/>
  <c r="TDY1" i="18" s="1"/>
  <c r="TDZ1" i="18" s="1"/>
  <c r="TEA1" i="18" s="1"/>
  <c r="TEB1" i="18" s="1"/>
  <c r="TEC1" i="18" s="1"/>
  <c r="TED1" i="18" s="1"/>
  <c r="TEE1" i="18" s="1"/>
  <c r="TEF1" i="18" s="1"/>
  <c r="TEG1" i="18" s="1"/>
  <c r="TEH1" i="18" s="1"/>
  <c r="TEI1" i="18" s="1"/>
  <c r="TEJ1" i="18" s="1"/>
  <c r="TEK1" i="18" s="1"/>
  <c r="TEL1" i="18" s="1"/>
  <c r="TEM1" i="18" s="1"/>
  <c r="TEN1" i="18" s="1"/>
  <c r="TEO1" i="18" s="1"/>
  <c r="TEP1" i="18" s="1"/>
  <c r="TEQ1" i="18" s="1"/>
  <c r="TER1" i="18" s="1"/>
  <c r="TES1" i="18" s="1"/>
  <c r="TET1" i="18" s="1"/>
  <c r="TEU1" i="18" s="1"/>
  <c r="TEV1" i="18" s="1"/>
  <c r="TEW1" i="18" s="1"/>
  <c r="TEX1" i="18" s="1"/>
  <c r="TEY1" i="18" s="1"/>
  <c r="TEZ1" i="18" s="1"/>
  <c r="TFA1" i="18" s="1"/>
  <c r="TFB1" i="18" s="1"/>
  <c r="TFC1" i="18" s="1"/>
  <c r="TFD1" i="18" s="1"/>
  <c r="TFE1" i="18" s="1"/>
  <c r="TFF1" i="18" s="1"/>
  <c r="TFG1" i="18" s="1"/>
  <c r="TFH1" i="18" s="1"/>
  <c r="TFI1" i="18" s="1"/>
  <c r="TFJ1" i="18" s="1"/>
  <c r="TFK1" i="18" s="1"/>
  <c r="TFL1" i="18" s="1"/>
  <c r="TFM1" i="18" s="1"/>
  <c r="TFN1" i="18" s="1"/>
  <c r="TFO1" i="18" s="1"/>
  <c r="TFP1" i="18" s="1"/>
  <c r="TFQ1" i="18" s="1"/>
  <c r="TFR1" i="18" s="1"/>
  <c r="TFS1" i="18" s="1"/>
  <c r="TFT1" i="18" s="1"/>
  <c r="TFU1" i="18" s="1"/>
  <c r="TFV1" i="18" s="1"/>
  <c r="TFW1" i="18" s="1"/>
  <c r="TFX1" i="18" s="1"/>
  <c r="TFY1" i="18" s="1"/>
  <c r="TFZ1" i="18" s="1"/>
  <c r="TGA1" i="18" s="1"/>
  <c r="TGB1" i="18" s="1"/>
  <c r="TGC1" i="18" s="1"/>
  <c r="TGD1" i="18" s="1"/>
  <c r="TGE1" i="18" s="1"/>
  <c r="TGF1" i="18" s="1"/>
  <c r="TGG1" i="18" s="1"/>
  <c r="TGH1" i="18" s="1"/>
  <c r="TGI1" i="18" s="1"/>
  <c r="TGJ1" i="18" s="1"/>
  <c r="TGK1" i="18" s="1"/>
  <c r="TGL1" i="18" s="1"/>
  <c r="TGM1" i="18" s="1"/>
  <c r="TGN1" i="18" s="1"/>
  <c r="TGO1" i="18" s="1"/>
  <c r="TGP1" i="18" s="1"/>
  <c r="TGQ1" i="18" s="1"/>
  <c r="TGR1" i="18" s="1"/>
  <c r="TGS1" i="18" s="1"/>
  <c r="TGT1" i="18" s="1"/>
  <c r="TGU1" i="18" s="1"/>
  <c r="TGV1" i="18" s="1"/>
  <c r="TGW1" i="18" s="1"/>
  <c r="TGX1" i="18" s="1"/>
  <c r="TGY1" i="18" s="1"/>
  <c r="TGZ1" i="18" s="1"/>
  <c r="THA1" i="18" s="1"/>
  <c r="THB1" i="18" s="1"/>
  <c r="THC1" i="18" s="1"/>
  <c r="THD1" i="18" s="1"/>
  <c r="THE1" i="18" s="1"/>
  <c r="THF1" i="18" s="1"/>
  <c r="THG1" i="18" s="1"/>
  <c r="THH1" i="18" s="1"/>
  <c r="THI1" i="18" s="1"/>
  <c r="THJ1" i="18" s="1"/>
  <c r="THK1" i="18" s="1"/>
  <c r="THL1" i="18" s="1"/>
  <c r="THM1" i="18" s="1"/>
  <c r="THN1" i="18" s="1"/>
  <c r="THO1" i="18" s="1"/>
  <c r="THP1" i="18" s="1"/>
  <c r="THQ1" i="18" s="1"/>
  <c r="THR1" i="18" s="1"/>
  <c r="THS1" i="18" s="1"/>
  <c r="THT1" i="18" s="1"/>
  <c r="THU1" i="18" s="1"/>
  <c r="THV1" i="18" s="1"/>
  <c r="THW1" i="18" s="1"/>
  <c r="THX1" i="18" s="1"/>
  <c r="THY1" i="18" s="1"/>
  <c r="THZ1" i="18" s="1"/>
  <c r="TIA1" i="18" s="1"/>
  <c r="TIB1" i="18" s="1"/>
  <c r="TIC1" i="18" s="1"/>
  <c r="TID1" i="18" s="1"/>
  <c r="TIE1" i="18" s="1"/>
  <c r="TIF1" i="18" s="1"/>
  <c r="TIG1" i="18" s="1"/>
  <c r="TIH1" i="18" s="1"/>
  <c r="TII1" i="18" s="1"/>
  <c r="TIJ1" i="18" s="1"/>
  <c r="TIK1" i="18" s="1"/>
  <c r="TIL1" i="18" s="1"/>
  <c r="TIM1" i="18" s="1"/>
  <c r="TIN1" i="18" s="1"/>
  <c r="TIO1" i="18" s="1"/>
  <c r="TIP1" i="18" s="1"/>
  <c r="TIQ1" i="18" s="1"/>
  <c r="TIR1" i="18" s="1"/>
  <c r="TIS1" i="18" s="1"/>
  <c r="TIT1" i="18" s="1"/>
  <c r="TIU1" i="18" s="1"/>
  <c r="TIV1" i="18" s="1"/>
  <c r="TIW1" i="18" s="1"/>
  <c r="TIX1" i="18" s="1"/>
  <c r="TIY1" i="18" s="1"/>
  <c r="TIZ1" i="18" s="1"/>
  <c r="TJA1" i="18" s="1"/>
  <c r="TJB1" i="18" s="1"/>
  <c r="TJC1" i="18" s="1"/>
  <c r="TJD1" i="18" s="1"/>
  <c r="TJE1" i="18" s="1"/>
  <c r="TJF1" i="18" s="1"/>
  <c r="TJG1" i="18" s="1"/>
  <c r="TJH1" i="18" s="1"/>
  <c r="TJI1" i="18" s="1"/>
  <c r="TJJ1" i="18" s="1"/>
  <c r="TJK1" i="18" s="1"/>
  <c r="TJL1" i="18" s="1"/>
  <c r="TJM1" i="18" s="1"/>
  <c r="TJN1" i="18" s="1"/>
  <c r="TJO1" i="18" s="1"/>
  <c r="TJP1" i="18" s="1"/>
  <c r="TJQ1" i="18" s="1"/>
  <c r="TJR1" i="18" s="1"/>
  <c r="TJS1" i="18" s="1"/>
  <c r="TJT1" i="18" s="1"/>
  <c r="TJU1" i="18" s="1"/>
  <c r="TJV1" i="18" s="1"/>
  <c r="TJW1" i="18" s="1"/>
  <c r="TJX1" i="18" s="1"/>
  <c r="TJY1" i="18" s="1"/>
  <c r="TJZ1" i="18" s="1"/>
  <c r="TKA1" i="18" s="1"/>
  <c r="TKB1" i="18" s="1"/>
  <c r="TKC1" i="18" s="1"/>
  <c r="TKD1" i="18" s="1"/>
  <c r="TKE1" i="18" s="1"/>
  <c r="TKF1" i="18" s="1"/>
  <c r="TKG1" i="18" s="1"/>
  <c r="TKH1" i="18" s="1"/>
  <c r="TKI1" i="18" s="1"/>
  <c r="TKJ1" i="18" s="1"/>
  <c r="TKK1" i="18" s="1"/>
  <c r="TKL1" i="18" s="1"/>
  <c r="TKM1" i="18" s="1"/>
  <c r="TKN1" i="18" s="1"/>
  <c r="TKO1" i="18" s="1"/>
  <c r="TKP1" i="18" s="1"/>
  <c r="TKQ1" i="18" s="1"/>
  <c r="TKR1" i="18" s="1"/>
  <c r="TKS1" i="18" s="1"/>
  <c r="TKT1" i="18" s="1"/>
  <c r="TKU1" i="18" s="1"/>
  <c r="TKV1" i="18" s="1"/>
  <c r="TKW1" i="18" s="1"/>
  <c r="TKX1" i="18" s="1"/>
  <c r="TKY1" i="18" s="1"/>
  <c r="TKZ1" i="18" s="1"/>
  <c r="TLA1" i="18" s="1"/>
  <c r="TLB1" i="18" s="1"/>
  <c r="TLC1" i="18" s="1"/>
  <c r="TLD1" i="18" s="1"/>
  <c r="TLE1" i="18" s="1"/>
  <c r="TLF1" i="18" s="1"/>
  <c r="TLG1" i="18" s="1"/>
  <c r="TLH1" i="18" s="1"/>
  <c r="TLI1" i="18" s="1"/>
  <c r="TLJ1" i="18" s="1"/>
  <c r="TLK1" i="18" s="1"/>
  <c r="TLL1" i="18" s="1"/>
  <c r="TLM1" i="18" s="1"/>
  <c r="TLN1" i="18" s="1"/>
  <c r="TLO1" i="18" s="1"/>
  <c r="TLP1" i="18" s="1"/>
  <c r="TLQ1" i="18" s="1"/>
  <c r="TLR1" i="18" s="1"/>
  <c r="TLS1" i="18" s="1"/>
  <c r="TLT1" i="18" s="1"/>
  <c r="TLU1" i="18" s="1"/>
  <c r="TLV1" i="18" s="1"/>
  <c r="TLW1" i="18" s="1"/>
  <c r="TLX1" i="18" s="1"/>
  <c r="TLY1" i="18" s="1"/>
  <c r="TLZ1" i="18" s="1"/>
  <c r="TMA1" i="18" s="1"/>
  <c r="TMB1" i="18" s="1"/>
  <c r="TMC1" i="18" s="1"/>
  <c r="TMD1" i="18" s="1"/>
  <c r="TME1" i="18" s="1"/>
  <c r="TMF1" i="18" s="1"/>
  <c r="TMG1" i="18" s="1"/>
  <c r="TMH1" i="18" s="1"/>
  <c r="TMI1" i="18" s="1"/>
  <c r="TMJ1" i="18" s="1"/>
  <c r="TMK1" i="18" s="1"/>
  <c r="TML1" i="18" s="1"/>
  <c r="TMM1" i="18" s="1"/>
  <c r="TMN1" i="18" s="1"/>
  <c r="TMO1" i="18" s="1"/>
  <c r="TMP1" i="18" s="1"/>
  <c r="TMQ1" i="18" s="1"/>
  <c r="TMR1" i="18" s="1"/>
  <c r="TMS1" i="18" s="1"/>
  <c r="TMT1" i="18" s="1"/>
  <c r="TMU1" i="18" s="1"/>
  <c r="TMV1" i="18" s="1"/>
  <c r="TMW1" i="18" s="1"/>
  <c r="TMX1" i="18" s="1"/>
  <c r="TMY1" i="18" s="1"/>
  <c r="TMZ1" i="18" s="1"/>
  <c r="TNA1" i="18" s="1"/>
  <c r="TNB1" i="18" s="1"/>
  <c r="TNC1" i="18" s="1"/>
  <c r="TND1" i="18" s="1"/>
  <c r="TNE1" i="18" s="1"/>
  <c r="TNF1" i="18" s="1"/>
  <c r="TNG1" i="18" s="1"/>
  <c r="TNH1" i="18" s="1"/>
  <c r="TNI1" i="18" s="1"/>
  <c r="TNJ1" i="18" s="1"/>
  <c r="TNK1" i="18" s="1"/>
  <c r="TNL1" i="18" s="1"/>
  <c r="TNM1" i="18" s="1"/>
  <c r="TNN1" i="18" s="1"/>
  <c r="TNO1" i="18" s="1"/>
  <c r="TNP1" i="18" s="1"/>
  <c r="TNQ1" i="18" s="1"/>
  <c r="TNR1" i="18" s="1"/>
  <c r="TNS1" i="18" s="1"/>
  <c r="TNT1" i="18" s="1"/>
  <c r="TNU1" i="18" s="1"/>
  <c r="TNV1" i="18" s="1"/>
  <c r="TNW1" i="18" s="1"/>
  <c r="TNX1" i="18" s="1"/>
  <c r="TNY1" i="18" s="1"/>
  <c r="TNZ1" i="18" s="1"/>
  <c r="TOA1" i="18" s="1"/>
  <c r="TOB1" i="18" s="1"/>
  <c r="TOC1" i="18" s="1"/>
  <c r="TOD1" i="18" s="1"/>
  <c r="TOE1" i="18" s="1"/>
  <c r="TOF1" i="18" s="1"/>
  <c r="TOG1" i="18" s="1"/>
  <c r="TOH1" i="18" s="1"/>
  <c r="TOI1" i="18" s="1"/>
  <c r="TOJ1" i="18" s="1"/>
  <c r="TOK1" i="18" s="1"/>
  <c r="TOL1" i="18" s="1"/>
  <c r="TOM1" i="18" s="1"/>
  <c r="TON1" i="18" s="1"/>
  <c r="TOO1" i="18" s="1"/>
  <c r="TOP1" i="18" s="1"/>
  <c r="TOQ1" i="18" s="1"/>
  <c r="TOR1" i="18" s="1"/>
  <c r="TOS1" i="18" s="1"/>
  <c r="TOT1" i="18" s="1"/>
  <c r="TOU1" i="18" s="1"/>
  <c r="TOV1" i="18" s="1"/>
  <c r="TOW1" i="18" s="1"/>
  <c r="TOX1" i="18" s="1"/>
  <c r="TOY1" i="18" s="1"/>
  <c r="TOZ1" i="18" s="1"/>
  <c r="TPA1" i="18" s="1"/>
  <c r="TPB1" i="18" s="1"/>
  <c r="TPC1" i="18" s="1"/>
  <c r="TPD1" i="18" s="1"/>
  <c r="TPE1" i="18" s="1"/>
  <c r="TPF1" i="18" s="1"/>
  <c r="TPG1" i="18" s="1"/>
  <c r="TPH1" i="18" s="1"/>
  <c r="TPI1" i="18" s="1"/>
  <c r="TPJ1" i="18" s="1"/>
  <c r="TPK1" i="18" s="1"/>
  <c r="TPL1" i="18" s="1"/>
  <c r="TPM1" i="18" s="1"/>
  <c r="TPN1" i="18" s="1"/>
  <c r="TPO1" i="18" s="1"/>
  <c r="TPP1" i="18" s="1"/>
  <c r="TPQ1" i="18" s="1"/>
  <c r="TPR1" i="18" s="1"/>
  <c r="TPS1" i="18" s="1"/>
  <c r="TPT1" i="18" s="1"/>
  <c r="TPU1" i="18" s="1"/>
  <c r="TPV1" i="18" s="1"/>
  <c r="TPW1" i="18" s="1"/>
  <c r="TPX1" i="18" s="1"/>
  <c r="TPY1" i="18" s="1"/>
  <c r="TPZ1" i="18" s="1"/>
  <c r="TQA1" i="18" s="1"/>
  <c r="TQB1" i="18" s="1"/>
  <c r="TQC1" i="18" s="1"/>
  <c r="TQD1" i="18" s="1"/>
  <c r="TQE1" i="18" s="1"/>
  <c r="TQF1" i="18" s="1"/>
  <c r="TQG1" i="18" s="1"/>
  <c r="TQH1" i="18" s="1"/>
  <c r="TQI1" i="18" s="1"/>
  <c r="TQJ1" i="18" s="1"/>
  <c r="TQK1" i="18" s="1"/>
  <c r="TQL1" i="18" s="1"/>
  <c r="TQM1" i="18" s="1"/>
  <c r="TQN1" i="18" s="1"/>
  <c r="TQO1" i="18" s="1"/>
  <c r="TQP1" i="18" s="1"/>
  <c r="TQQ1" i="18" s="1"/>
  <c r="TQR1" i="18" s="1"/>
  <c r="TQS1" i="18" s="1"/>
  <c r="TQT1" i="18" s="1"/>
  <c r="TQU1" i="18" s="1"/>
  <c r="TQV1" i="18" s="1"/>
  <c r="TQW1" i="18" s="1"/>
  <c r="TQX1" i="18" s="1"/>
  <c r="TQY1" i="18" s="1"/>
  <c r="TQZ1" i="18" s="1"/>
  <c r="TRA1" i="18" s="1"/>
  <c r="TRB1" i="18" s="1"/>
  <c r="TRC1" i="18" s="1"/>
  <c r="TRD1" i="18" s="1"/>
  <c r="TRE1" i="18" s="1"/>
  <c r="TRF1" i="18" s="1"/>
  <c r="TRG1" i="18" s="1"/>
  <c r="TRH1" i="18" s="1"/>
  <c r="TRI1" i="18" s="1"/>
  <c r="TRJ1" i="18" s="1"/>
  <c r="TRK1" i="18" s="1"/>
  <c r="TRL1" i="18" s="1"/>
  <c r="TRM1" i="18" s="1"/>
  <c r="TRN1" i="18" s="1"/>
  <c r="TRO1" i="18" s="1"/>
  <c r="TRP1" i="18" s="1"/>
  <c r="TRQ1" i="18" s="1"/>
  <c r="TRR1" i="18" s="1"/>
  <c r="TRS1" i="18" s="1"/>
  <c r="TRT1" i="18" s="1"/>
  <c r="TRU1" i="18" s="1"/>
  <c r="TRV1" i="18" s="1"/>
  <c r="TRW1" i="18" s="1"/>
  <c r="TRX1" i="18" s="1"/>
  <c r="TRY1" i="18" s="1"/>
  <c r="TRZ1" i="18" s="1"/>
  <c r="TSA1" i="18" s="1"/>
  <c r="TSB1" i="18" s="1"/>
  <c r="TSC1" i="18" s="1"/>
  <c r="TSD1" i="18" s="1"/>
  <c r="TSE1" i="18" s="1"/>
  <c r="TSF1" i="18" s="1"/>
  <c r="TSG1" i="18" s="1"/>
  <c r="TSH1" i="18" s="1"/>
  <c r="TSI1" i="18" s="1"/>
  <c r="TSJ1" i="18" s="1"/>
  <c r="TSK1" i="18" s="1"/>
  <c r="TSL1" i="18" s="1"/>
  <c r="TSM1" i="18" s="1"/>
  <c r="TSN1" i="18" s="1"/>
  <c r="TSO1" i="18" s="1"/>
  <c r="TSP1" i="18" s="1"/>
  <c r="TSQ1" i="18" s="1"/>
  <c r="TSR1" i="18" s="1"/>
  <c r="TSS1" i="18" s="1"/>
  <c r="TST1" i="18" s="1"/>
  <c r="TSU1" i="18" s="1"/>
  <c r="TSV1" i="18" s="1"/>
  <c r="TSW1" i="18" s="1"/>
  <c r="TSX1" i="18" s="1"/>
  <c r="TSY1" i="18" s="1"/>
  <c r="TSZ1" i="18" s="1"/>
  <c r="TTA1" i="18" s="1"/>
  <c r="TTB1" i="18" s="1"/>
  <c r="TTC1" i="18" s="1"/>
  <c r="TTD1" i="18" s="1"/>
  <c r="TTE1" i="18" s="1"/>
  <c r="TTF1" i="18" s="1"/>
  <c r="TTG1" i="18" s="1"/>
  <c r="TTH1" i="18" s="1"/>
  <c r="TTI1" i="18" s="1"/>
  <c r="TTJ1" i="18" s="1"/>
  <c r="TTK1" i="18" s="1"/>
  <c r="TTL1" i="18" s="1"/>
  <c r="TTM1" i="18" s="1"/>
  <c r="TTN1" i="18" s="1"/>
  <c r="TTO1" i="18" s="1"/>
  <c r="TTP1" i="18" s="1"/>
  <c r="TTQ1" i="18" s="1"/>
  <c r="TTR1" i="18" s="1"/>
  <c r="TTS1" i="18" s="1"/>
  <c r="TTT1" i="18" s="1"/>
  <c r="TTU1" i="18" s="1"/>
  <c r="TTV1" i="18" s="1"/>
  <c r="TTW1" i="18" s="1"/>
  <c r="TTX1" i="18" s="1"/>
  <c r="TTY1" i="18" s="1"/>
  <c r="TTZ1" i="18" s="1"/>
  <c r="TUA1" i="18" s="1"/>
  <c r="TUB1" i="18" s="1"/>
  <c r="TUC1" i="18" s="1"/>
  <c r="TUD1" i="18" s="1"/>
  <c r="TUE1" i="18" s="1"/>
  <c r="TUF1" i="18" s="1"/>
  <c r="TUG1" i="18" s="1"/>
  <c r="TUH1" i="18" s="1"/>
  <c r="TUI1" i="18" s="1"/>
  <c r="TUJ1" i="18" s="1"/>
  <c r="TUK1" i="18" s="1"/>
  <c r="TUL1" i="18" s="1"/>
  <c r="TUM1" i="18" s="1"/>
  <c r="TUN1" i="18" s="1"/>
  <c r="TUO1" i="18" s="1"/>
  <c r="TUP1" i="18" s="1"/>
  <c r="TUQ1" i="18" s="1"/>
  <c r="TUR1" i="18" s="1"/>
  <c r="TUS1" i="18" s="1"/>
  <c r="TUT1" i="18" s="1"/>
  <c r="TUU1" i="18" s="1"/>
  <c r="TUV1" i="18" s="1"/>
  <c r="TUW1" i="18" s="1"/>
  <c r="TUX1" i="18" s="1"/>
  <c r="TUY1" i="18" s="1"/>
  <c r="TUZ1" i="18" s="1"/>
  <c r="TVA1" i="18" s="1"/>
  <c r="TVB1" i="18" s="1"/>
  <c r="TVC1" i="18" s="1"/>
  <c r="TVD1" i="18" s="1"/>
  <c r="TVE1" i="18" s="1"/>
  <c r="TVF1" i="18" s="1"/>
  <c r="TVG1" i="18" s="1"/>
  <c r="TVH1" i="18" s="1"/>
  <c r="TVI1" i="18" s="1"/>
  <c r="TVJ1" i="18" s="1"/>
  <c r="TVK1" i="18" s="1"/>
  <c r="TVL1" i="18" s="1"/>
  <c r="TVM1" i="18" s="1"/>
  <c r="TVN1" i="18" s="1"/>
  <c r="TVO1" i="18" s="1"/>
  <c r="TVP1" i="18" s="1"/>
  <c r="TVQ1" i="18" s="1"/>
  <c r="TVR1" i="18" s="1"/>
  <c r="TVS1" i="18" s="1"/>
  <c r="TVT1" i="18" s="1"/>
  <c r="TVU1" i="18" s="1"/>
  <c r="TVV1" i="18" s="1"/>
  <c r="TVW1" i="18" s="1"/>
  <c r="TVX1" i="18" s="1"/>
  <c r="TVY1" i="18" s="1"/>
  <c r="TVZ1" i="18" s="1"/>
  <c r="TWA1" i="18" s="1"/>
  <c r="TWB1" i="18" s="1"/>
  <c r="TWC1" i="18" s="1"/>
  <c r="TWD1" i="18" s="1"/>
  <c r="TWE1" i="18" s="1"/>
  <c r="TWF1" i="18" s="1"/>
  <c r="TWG1" i="18" s="1"/>
  <c r="TWH1" i="18" s="1"/>
  <c r="TWI1" i="18" s="1"/>
  <c r="TWJ1" i="18" s="1"/>
  <c r="TWK1" i="18" s="1"/>
  <c r="TWL1" i="18" s="1"/>
  <c r="TWM1" i="18" s="1"/>
  <c r="TWN1" i="18" s="1"/>
  <c r="TWO1" i="18" s="1"/>
  <c r="TWP1" i="18" s="1"/>
  <c r="TWQ1" i="18" s="1"/>
  <c r="TWR1" i="18" s="1"/>
  <c r="TWS1" i="18" s="1"/>
  <c r="TWT1" i="18" s="1"/>
  <c r="TWU1" i="18" s="1"/>
  <c r="TWV1" i="18" s="1"/>
  <c r="TWW1" i="18" s="1"/>
  <c r="TWX1" i="18" s="1"/>
  <c r="TWY1" i="18" s="1"/>
  <c r="TWZ1" i="18" s="1"/>
  <c r="TXA1" i="18" s="1"/>
  <c r="TXB1" i="18" s="1"/>
  <c r="TXC1" i="18" s="1"/>
  <c r="TXD1" i="18" s="1"/>
  <c r="TXE1" i="18" s="1"/>
  <c r="TXF1" i="18" s="1"/>
  <c r="TXG1" i="18" s="1"/>
  <c r="TXH1" i="18" s="1"/>
  <c r="TXI1" i="18" s="1"/>
  <c r="TXJ1" i="18" s="1"/>
  <c r="TXK1" i="18" s="1"/>
  <c r="TXL1" i="18" s="1"/>
  <c r="TXM1" i="18" s="1"/>
  <c r="TXN1" i="18" s="1"/>
  <c r="TXO1" i="18" s="1"/>
  <c r="TXP1" i="18" s="1"/>
  <c r="TXQ1" i="18" s="1"/>
  <c r="TXR1" i="18" s="1"/>
  <c r="TXS1" i="18" s="1"/>
  <c r="TXT1" i="18" s="1"/>
  <c r="TXU1" i="18" s="1"/>
  <c r="TXV1" i="18" s="1"/>
  <c r="TXW1" i="18" s="1"/>
  <c r="TXX1" i="18" s="1"/>
  <c r="TXY1" i="18" s="1"/>
  <c r="TXZ1" i="18" s="1"/>
  <c r="TYA1" i="18" s="1"/>
  <c r="TYB1" i="18" s="1"/>
  <c r="TYC1" i="18" s="1"/>
  <c r="TYD1" i="18" s="1"/>
  <c r="TYE1" i="18" s="1"/>
  <c r="TYF1" i="18" s="1"/>
  <c r="TYG1" i="18" s="1"/>
  <c r="TYH1" i="18" s="1"/>
  <c r="TYI1" i="18" s="1"/>
  <c r="TYJ1" i="18" s="1"/>
  <c r="TYK1" i="18" s="1"/>
  <c r="TYL1" i="18" s="1"/>
  <c r="TYM1" i="18" s="1"/>
  <c r="TYN1" i="18" s="1"/>
  <c r="TYO1" i="18" s="1"/>
  <c r="TYP1" i="18" s="1"/>
  <c r="TYQ1" i="18" s="1"/>
  <c r="TYR1" i="18" s="1"/>
  <c r="TYS1" i="18" s="1"/>
  <c r="TYT1" i="18" s="1"/>
  <c r="TYU1" i="18" s="1"/>
  <c r="TYV1" i="18" s="1"/>
  <c r="TYW1" i="18" s="1"/>
  <c r="TYX1" i="18" s="1"/>
  <c r="TYY1" i="18" s="1"/>
  <c r="TYZ1" i="18" s="1"/>
  <c r="TZA1" i="18" s="1"/>
  <c r="TZB1" i="18" s="1"/>
  <c r="TZC1" i="18" s="1"/>
  <c r="TZD1" i="18" s="1"/>
  <c r="TZE1" i="18" s="1"/>
  <c r="TZF1" i="18" s="1"/>
  <c r="TZG1" i="18" s="1"/>
  <c r="TZH1" i="18" s="1"/>
  <c r="TZI1" i="18" s="1"/>
  <c r="TZJ1" i="18" s="1"/>
  <c r="TZK1" i="18" s="1"/>
  <c r="TZL1" i="18" s="1"/>
  <c r="TZM1" i="18" s="1"/>
  <c r="TZN1" i="18" s="1"/>
  <c r="TZO1" i="18" s="1"/>
  <c r="TZP1" i="18" s="1"/>
  <c r="TZQ1" i="18" s="1"/>
  <c r="TZR1" i="18" s="1"/>
  <c r="TZS1" i="18" s="1"/>
  <c r="TZT1" i="18" s="1"/>
  <c r="TZU1" i="18" s="1"/>
  <c r="TZV1" i="18" s="1"/>
  <c r="TZW1" i="18" s="1"/>
  <c r="TZX1" i="18" s="1"/>
  <c r="TZY1" i="18" s="1"/>
  <c r="TZZ1" i="18" s="1"/>
  <c r="UAA1" i="18" s="1"/>
  <c r="UAB1" i="18" s="1"/>
  <c r="UAC1" i="18" s="1"/>
  <c r="UAD1" i="18" s="1"/>
  <c r="UAE1" i="18" s="1"/>
  <c r="UAF1" i="18" s="1"/>
  <c r="UAG1" i="18" s="1"/>
  <c r="UAH1" i="18" s="1"/>
  <c r="UAI1" i="18" s="1"/>
  <c r="UAJ1" i="18" s="1"/>
  <c r="UAK1" i="18" s="1"/>
  <c r="UAL1" i="18" s="1"/>
  <c r="UAM1" i="18" s="1"/>
  <c r="UAN1" i="18" s="1"/>
  <c r="UAO1" i="18" s="1"/>
  <c r="UAP1" i="18" s="1"/>
  <c r="UAQ1" i="18" s="1"/>
  <c r="UAR1" i="18" s="1"/>
  <c r="UAS1" i="18" s="1"/>
  <c r="UAT1" i="18" s="1"/>
  <c r="UAU1" i="18" s="1"/>
  <c r="UAV1" i="18" s="1"/>
  <c r="UAW1" i="18" s="1"/>
  <c r="UAX1" i="18" s="1"/>
  <c r="UAY1" i="18" s="1"/>
  <c r="UAZ1" i="18" s="1"/>
  <c r="UBA1" i="18" s="1"/>
  <c r="UBB1" i="18" s="1"/>
  <c r="UBC1" i="18" s="1"/>
  <c r="UBD1" i="18" s="1"/>
  <c r="UBE1" i="18" s="1"/>
  <c r="UBF1" i="18" s="1"/>
  <c r="UBG1" i="18" s="1"/>
  <c r="UBH1" i="18" s="1"/>
  <c r="UBI1" i="18" s="1"/>
  <c r="UBJ1" i="18" s="1"/>
  <c r="UBK1" i="18" s="1"/>
  <c r="UBL1" i="18" s="1"/>
  <c r="UBM1" i="18" s="1"/>
  <c r="UBN1" i="18" s="1"/>
  <c r="UBO1" i="18" s="1"/>
  <c r="UBP1" i="18" s="1"/>
  <c r="UBQ1" i="18" s="1"/>
  <c r="UBR1" i="18" s="1"/>
  <c r="UBS1" i="18" s="1"/>
  <c r="UBT1" i="18" s="1"/>
  <c r="UBU1" i="18" s="1"/>
  <c r="UBV1" i="18" s="1"/>
  <c r="UBW1" i="18" s="1"/>
  <c r="UBX1" i="18" s="1"/>
  <c r="UBY1" i="18" s="1"/>
  <c r="UBZ1" i="18" s="1"/>
  <c r="UCA1" i="18" s="1"/>
  <c r="UCB1" i="18" s="1"/>
  <c r="UCC1" i="18" s="1"/>
  <c r="UCD1" i="18" s="1"/>
  <c r="UCE1" i="18" s="1"/>
  <c r="UCF1" i="18" s="1"/>
  <c r="UCG1" i="18" s="1"/>
  <c r="UCH1" i="18" s="1"/>
  <c r="UCI1" i="18" s="1"/>
  <c r="UCJ1" i="18" s="1"/>
  <c r="UCK1" i="18" s="1"/>
  <c r="UCL1" i="18" s="1"/>
  <c r="UCM1" i="18" s="1"/>
  <c r="UCN1" i="18" s="1"/>
  <c r="UCO1" i="18" s="1"/>
  <c r="UCP1" i="18" s="1"/>
  <c r="UCQ1" i="18" s="1"/>
  <c r="UCR1" i="18" s="1"/>
  <c r="UCS1" i="18" s="1"/>
  <c r="UCT1" i="18" s="1"/>
  <c r="UCU1" i="18" s="1"/>
  <c r="UCV1" i="18" s="1"/>
  <c r="UCW1" i="18" s="1"/>
  <c r="UCX1" i="18" s="1"/>
  <c r="UCY1" i="18" s="1"/>
  <c r="UCZ1" i="18" s="1"/>
  <c r="UDA1" i="18" s="1"/>
  <c r="UDB1" i="18" s="1"/>
  <c r="UDC1" i="18" s="1"/>
  <c r="UDD1" i="18" s="1"/>
  <c r="UDE1" i="18" s="1"/>
  <c r="UDF1" i="18" s="1"/>
  <c r="UDG1" i="18" s="1"/>
  <c r="UDH1" i="18" s="1"/>
  <c r="UDI1" i="18" s="1"/>
  <c r="UDJ1" i="18" s="1"/>
  <c r="UDK1" i="18" s="1"/>
  <c r="UDL1" i="18" s="1"/>
  <c r="UDM1" i="18" s="1"/>
  <c r="UDN1" i="18" s="1"/>
  <c r="UDO1" i="18" s="1"/>
  <c r="UDP1" i="18" s="1"/>
  <c r="UDQ1" i="18" s="1"/>
  <c r="UDR1" i="18" s="1"/>
  <c r="UDS1" i="18" s="1"/>
  <c r="UDT1" i="18" s="1"/>
  <c r="UDU1" i="18" s="1"/>
  <c r="UDV1" i="18" s="1"/>
  <c r="UDW1" i="18" s="1"/>
  <c r="UDX1" i="18" s="1"/>
  <c r="UDY1" i="18" s="1"/>
  <c r="UDZ1" i="18" s="1"/>
  <c r="UEA1" i="18" s="1"/>
  <c r="UEB1" i="18" s="1"/>
  <c r="UEC1" i="18" s="1"/>
  <c r="UED1" i="18" s="1"/>
  <c r="UEE1" i="18" s="1"/>
  <c r="UEF1" i="18" s="1"/>
  <c r="UEG1" i="18" s="1"/>
  <c r="UEH1" i="18" s="1"/>
  <c r="UEI1" i="18" s="1"/>
  <c r="UEJ1" i="18" s="1"/>
  <c r="UEK1" i="18" s="1"/>
  <c r="UEL1" i="18" s="1"/>
  <c r="UEM1" i="18" s="1"/>
  <c r="UEN1" i="18" s="1"/>
  <c r="UEO1" i="18" s="1"/>
  <c r="UEP1" i="18" s="1"/>
  <c r="UEQ1" i="18" s="1"/>
  <c r="UER1" i="18" s="1"/>
  <c r="UES1" i="18" s="1"/>
  <c r="UET1" i="18" s="1"/>
  <c r="UEU1" i="18" s="1"/>
  <c r="UEV1" i="18" s="1"/>
  <c r="UEW1" i="18" s="1"/>
  <c r="UEX1" i="18" s="1"/>
  <c r="UEY1" i="18" s="1"/>
  <c r="UEZ1" i="18" s="1"/>
  <c r="UFA1" i="18" s="1"/>
  <c r="UFB1" i="18" s="1"/>
  <c r="UFC1" i="18" s="1"/>
  <c r="UFD1" i="18" s="1"/>
  <c r="UFE1" i="18" s="1"/>
  <c r="UFF1" i="18" s="1"/>
  <c r="UFG1" i="18" s="1"/>
  <c r="UFH1" i="18" s="1"/>
  <c r="UFI1" i="18" s="1"/>
  <c r="UFJ1" i="18" s="1"/>
  <c r="UFK1" i="18" s="1"/>
  <c r="UFL1" i="18" s="1"/>
  <c r="UFM1" i="18" s="1"/>
  <c r="UFN1" i="18" s="1"/>
  <c r="UFO1" i="18" s="1"/>
  <c r="UFP1" i="18" s="1"/>
  <c r="UFQ1" i="18" s="1"/>
  <c r="UFR1" i="18" s="1"/>
  <c r="UFS1" i="18" s="1"/>
  <c r="UFT1" i="18" s="1"/>
  <c r="UFU1" i="18" s="1"/>
  <c r="UFV1" i="18" s="1"/>
  <c r="UFW1" i="18" s="1"/>
  <c r="UFX1" i="18" s="1"/>
  <c r="UFY1" i="18" s="1"/>
  <c r="UFZ1" i="18" s="1"/>
  <c r="UGA1" i="18" s="1"/>
  <c r="UGB1" i="18" s="1"/>
  <c r="UGC1" i="18" s="1"/>
  <c r="UGD1" i="18" s="1"/>
  <c r="UGE1" i="18" s="1"/>
  <c r="UGF1" i="18" s="1"/>
  <c r="UGG1" i="18" s="1"/>
  <c r="UGH1" i="18" s="1"/>
  <c r="UGI1" i="18" s="1"/>
  <c r="UGJ1" i="18" s="1"/>
  <c r="UGK1" i="18" s="1"/>
  <c r="UGL1" i="18" s="1"/>
  <c r="UGM1" i="18" s="1"/>
  <c r="UGN1" i="18" s="1"/>
  <c r="UGO1" i="18" s="1"/>
  <c r="UGP1" i="18" s="1"/>
  <c r="UGQ1" i="18" s="1"/>
  <c r="UGR1" i="18" s="1"/>
  <c r="UGS1" i="18" s="1"/>
  <c r="UGT1" i="18" s="1"/>
  <c r="UGU1" i="18" s="1"/>
  <c r="UGV1" i="18" s="1"/>
  <c r="UGW1" i="18" s="1"/>
  <c r="UGX1" i="18" s="1"/>
  <c r="UGY1" i="18" s="1"/>
  <c r="UGZ1" i="18" s="1"/>
  <c r="UHA1" i="18" s="1"/>
  <c r="UHB1" i="18" s="1"/>
  <c r="UHC1" i="18" s="1"/>
  <c r="UHD1" i="18" s="1"/>
  <c r="UHE1" i="18" s="1"/>
  <c r="UHF1" i="18" s="1"/>
  <c r="UHG1" i="18" s="1"/>
  <c r="UHH1" i="18" s="1"/>
  <c r="UHI1" i="18" s="1"/>
  <c r="UHJ1" i="18" s="1"/>
  <c r="UHK1" i="18" s="1"/>
  <c r="UHL1" i="18" s="1"/>
  <c r="UHM1" i="18" s="1"/>
  <c r="UHN1" i="18" s="1"/>
  <c r="UHO1" i="18" s="1"/>
  <c r="UHP1" i="18" s="1"/>
  <c r="UHQ1" i="18" s="1"/>
  <c r="UHR1" i="18" s="1"/>
  <c r="UHS1" i="18" s="1"/>
  <c r="UHT1" i="18" s="1"/>
  <c r="UHU1" i="18" s="1"/>
  <c r="UHV1" i="18" s="1"/>
  <c r="UHW1" i="18" s="1"/>
  <c r="UHX1" i="18" s="1"/>
  <c r="UHY1" i="18" s="1"/>
  <c r="UHZ1" i="18" s="1"/>
  <c r="UIA1" i="18" s="1"/>
  <c r="UIB1" i="18" s="1"/>
  <c r="UIC1" i="18" s="1"/>
  <c r="UID1" i="18" s="1"/>
  <c r="UIE1" i="18" s="1"/>
  <c r="UIF1" i="18" s="1"/>
  <c r="UIG1" i="18" s="1"/>
  <c r="UIH1" i="18" s="1"/>
  <c r="UII1" i="18" s="1"/>
  <c r="UIJ1" i="18" s="1"/>
  <c r="UIK1" i="18" s="1"/>
  <c r="UIL1" i="18" s="1"/>
  <c r="UIM1" i="18" s="1"/>
  <c r="UIN1" i="18" s="1"/>
  <c r="UIO1" i="18" s="1"/>
  <c r="UIP1" i="18" s="1"/>
  <c r="UIQ1" i="18" s="1"/>
  <c r="UIR1" i="18" s="1"/>
  <c r="UIS1" i="18" s="1"/>
  <c r="UIT1" i="18" s="1"/>
  <c r="UIU1" i="18" s="1"/>
  <c r="UIV1" i="18" s="1"/>
  <c r="UIW1" i="18" s="1"/>
  <c r="UIX1" i="18" s="1"/>
  <c r="UIY1" i="18" s="1"/>
  <c r="UIZ1" i="18" s="1"/>
  <c r="UJA1" i="18" s="1"/>
  <c r="UJB1" i="18" s="1"/>
  <c r="UJC1" i="18" s="1"/>
  <c r="UJD1" i="18" s="1"/>
  <c r="UJE1" i="18" s="1"/>
  <c r="UJF1" i="18" s="1"/>
  <c r="UJG1" i="18" s="1"/>
  <c r="UJH1" i="18" s="1"/>
  <c r="UJI1" i="18" s="1"/>
  <c r="UJJ1" i="18" s="1"/>
  <c r="UJK1" i="18" s="1"/>
  <c r="UJL1" i="18" s="1"/>
  <c r="UJM1" i="18" s="1"/>
  <c r="UJN1" i="18" s="1"/>
  <c r="UJO1" i="18" s="1"/>
  <c r="UJP1" i="18" s="1"/>
  <c r="UJQ1" i="18" s="1"/>
  <c r="UJR1" i="18" s="1"/>
  <c r="UJS1" i="18" s="1"/>
  <c r="UJT1" i="18" s="1"/>
  <c r="UJU1" i="18" s="1"/>
  <c r="UJV1" i="18" s="1"/>
  <c r="UJW1" i="18" s="1"/>
  <c r="UJX1" i="18" s="1"/>
  <c r="UJY1" i="18" s="1"/>
  <c r="UJZ1" i="18" s="1"/>
  <c r="UKA1" i="18" s="1"/>
  <c r="UKB1" i="18" s="1"/>
  <c r="UKC1" i="18" s="1"/>
  <c r="UKD1" i="18" s="1"/>
  <c r="UKE1" i="18" s="1"/>
  <c r="UKF1" i="18" s="1"/>
  <c r="UKG1" i="18" s="1"/>
  <c r="UKH1" i="18" s="1"/>
  <c r="UKI1" i="18" s="1"/>
  <c r="UKJ1" i="18" s="1"/>
  <c r="UKK1" i="18" s="1"/>
  <c r="UKL1" i="18" s="1"/>
  <c r="UKM1" i="18" s="1"/>
  <c r="UKN1" i="18" s="1"/>
  <c r="UKO1" i="18" s="1"/>
  <c r="UKP1" i="18" s="1"/>
  <c r="UKQ1" i="18" s="1"/>
  <c r="UKR1" i="18" s="1"/>
  <c r="UKS1" i="18" s="1"/>
  <c r="UKT1" i="18" s="1"/>
  <c r="UKU1" i="18" s="1"/>
  <c r="UKV1" i="18" s="1"/>
  <c r="UKW1" i="18" s="1"/>
  <c r="UKX1" i="18" s="1"/>
  <c r="UKY1" i="18" s="1"/>
  <c r="UKZ1" i="18" s="1"/>
  <c r="ULA1" i="18" s="1"/>
  <c r="ULB1" i="18" s="1"/>
  <c r="ULC1" i="18" s="1"/>
  <c r="ULD1" i="18" s="1"/>
  <c r="ULE1" i="18" s="1"/>
  <c r="ULF1" i="18" s="1"/>
  <c r="ULG1" i="18" s="1"/>
  <c r="ULH1" i="18" s="1"/>
  <c r="ULI1" i="18" s="1"/>
  <c r="ULJ1" i="18" s="1"/>
  <c r="ULK1" i="18" s="1"/>
  <c r="ULL1" i="18" s="1"/>
  <c r="ULM1" i="18" s="1"/>
  <c r="ULN1" i="18" s="1"/>
  <c r="ULO1" i="18" s="1"/>
  <c r="ULP1" i="18" s="1"/>
  <c r="ULQ1" i="18" s="1"/>
  <c r="ULR1" i="18" s="1"/>
  <c r="ULS1" i="18" s="1"/>
  <c r="ULT1" i="18" s="1"/>
  <c r="ULU1" i="18" s="1"/>
  <c r="ULV1" i="18" s="1"/>
  <c r="ULW1" i="18" s="1"/>
  <c r="ULX1" i="18" s="1"/>
  <c r="ULY1" i="18" s="1"/>
  <c r="ULZ1" i="18" s="1"/>
  <c r="UMA1" i="18" s="1"/>
  <c r="UMB1" i="18" s="1"/>
  <c r="UMC1" i="18" s="1"/>
  <c r="UMD1" i="18" s="1"/>
  <c r="UME1" i="18" s="1"/>
  <c r="UMF1" i="18" s="1"/>
  <c r="UMG1" i="18" s="1"/>
  <c r="UMH1" i="18" s="1"/>
  <c r="UMI1" i="18" s="1"/>
  <c r="UMJ1" i="18" s="1"/>
  <c r="UMK1" i="18" s="1"/>
  <c r="UML1" i="18" s="1"/>
  <c r="UMM1" i="18" s="1"/>
  <c r="UMN1" i="18" s="1"/>
  <c r="UMO1" i="18" s="1"/>
  <c r="UMP1" i="18" s="1"/>
  <c r="UMQ1" i="18" s="1"/>
  <c r="UMR1" i="18" s="1"/>
  <c r="UMS1" i="18" s="1"/>
  <c r="UMT1" i="18" s="1"/>
  <c r="UMU1" i="18" s="1"/>
  <c r="UMV1" i="18" s="1"/>
  <c r="UMW1" i="18" s="1"/>
  <c r="UMX1" i="18" s="1"/>
  <c r="UMY1" i="18" s="1"/>
  <c r="UMZ1" i="18" s="1"/>
  <c r="UNA1" i="18" s="1"/>
  <c r="UNB1" i="18" s="1"/>
  <c r="UNC1" i="18" s="1"/>
  <c r="UND1" i="18" s="1"/>
  <c r="UNE1" i="18" s="1"/>
  <c r="UNF1" i="18" s="1"/>
  <c r="UNG1" i="18" s="1"/>
  <c r="UNH1" i="18" s="1"/>
  <c r="UNI1" i="18" s="1"/>
  <c r="UNJ1" i="18" s="1"/>
  <c r="UNK1" i="18" s="1"/>
  <c r="UNL1" i="18" s="1"/>
  <c r="UNM1" i="18" s="1"/>
  <c r="UNN1" i="18" s="1"/>
  <c r="UNO1" i="18" s="1"/>
  <c r="UNP1" i="18" s="1"/>
  <c r="UNQ1" i="18" s="1"/>
  <c r="UNR1" i="18" s="1"/>
  <c r="UNS1" i="18" s="1"/>
  <c r="UNT1" i="18" s="1"/>
  <c r="UNU1" i="18" s="1"/>
  <c r="UNV1" i="18" s="1"/>
  <c r="UNW1" i="18" s="1"/>
  <c r="UNX1" i="18" s="1"/>
  <c r="UNY1" i="18" s="1"/>
  <c r="UNZ1" i="18" s="1"/>
  <c r="UOA1" i="18" s="1"/>
  <c r="UOB1" i="18" s="1"/>
  <c r="UOC1" i="18" s="1"/>
  <c r="UOD1" i="18" s="1"/>
  <c r="UOE1" i="18" s="1"/>
  <c r="UOF1" i="18" s="1"/>
  <c r="UOG1" i="18" s="1"/>
  <c r="UOH1" i="18" s="1"/>
  <c r="UOI1" i="18" s="1"/>
  <c r="UOJ1" i="18" s="1"/>
  <c r="UOK1" i="18" s="1"/>
  <c r="UOL1" i="18" s="1"/>
  <c r="UOM1" i="18" s="1"/>
  <c r="UON1" i="18" s="1"/>
  <c r="UOO1" i="18" s="1"/>
  <c r="UOP1" i="18" s="1"/>
  <c r="UOQ1" i="18" s="1"/>
  <c r="UOR1" i="18" s="1"/>
  <c r="UOS1" i="18" s="1"/>
  <c r="UOT1" i="18" s="1"/>
  <c r="UOU1" i="18" s="1"/>
  <c r="UOV1" i="18" s="1"/>
  <c r="UOW1" i="18" s="1"/>
  <c r="UOX1" i="18" s="1"/>
  <c r="UOY1" i="18" s="1"/>
  <c r="UOZ1" i="18" s="1"/>
  <c r="UPA1" i="18" s="1"/>
  <c r="UPB1" i="18" s="1"/>
  <c r="UPC1" i="18" s="1"/>
  <c r="UPD1" i="18" s="1"/>
  <c r="UPE1" i="18" s="1"/>
  <c r="UPF1" i="18" s="1"/>
  <c r="UPG1" i="18" s="1"/>
  <c r="UPH1" i="18" s="1"/>
  <c r="UPI1" i="18" s="1"/>
  <c r="UPJ1" i="18" s="1"/>
  <c r="UPK1" i="18" s="1"/>
  <c r="UPL1" i="18" s="1"/>
  <c r="UPM1" i="18" s="1"/>
  <c r="UPN1" i="18" s="1"/>
  <c r="UPO1" i="18" s="1"/>
  <c r="UPP1" i="18" s="1"/>
  <c r="UPQ1" i="18" s="1"/>
  <c r="UPR1" i="18" s="1"/>
  <c r="UPS1" i="18" s="1"/>
  <c r="UPT1" i="18" s="1"/>
  <c r="UPU1" i="18" s="1"/>
  <c r="UPV1" i="18" s="1"/>
  <c r="UPW1" i="18" s="1"/>
  <c r="UPX1" i="18" s="1"/>
  <c r="UPY1" i="18" s="1"/>
  <c r="UPZ1" i="18" s="1"/>
  <c r="UQA1" i="18" s="1"/>
  <c r="UQB1" i="18" s="1"/>
  <c r="UQC1" i="18" s="1"/>
  <c r="UQD1" i="18" s="1"/>
  <c r="UQE1" i="18" s="1"/>
  <c r="UQF1" i="18" s="1"/>
  <c r="UQG1" i="18" s="1"/>
  <c r="UQH1" i="18" s="1"/>
  <c r="UQI1" i="18" s="1"/>
  <c r="UQJ1" i="18" s="1"/>
  <c r="UQK1" i="18" s="1"/>
  <c r="UQL1" i="18" s="1"/>
  <c r="UQM1" i="18" s="1"/>
  <c r="UQN1" i="18" s="1"/>
  <c r="UQO1" i="18" s="1"/>
  <c r="UQP1" i="18" s="1"/>
  <c r="UQQ1" i="18" s="1"/>
  <c r="UQR1" i="18" s="1"/>
  <c r="UQS1" i="18" s="1"/>
  <c r="UQT1" i="18" s="1"/>
  <c r="UQU1" i="18" s="1"/>
  <c r="UQV1" i="18" s="1"/>
  <c r="UQW1" i="18" s="1"/>
  <c r="UQX1" i="18" s="1"/>
  <c r="UQY1" i="18" s="1"/>
  <c r="UQZ1" i="18" s="1"/>
  <c r="URA1" i="18" s="1"/>
  <c r="URB1" i="18" s="1"/>
  <c r="URC1" i="18" s="1"/>
  <c r="URD1" i="18" s="1"/>
  <c r="URE1" i="18" s="1"/>
  <c r="URF1" i="18" s="1"/>
  <c r="URG1" i="18" s="1"/>
  <c r="URH1" i="18" s="1"/>
  <c r="URI1" i="18" s="1"/>
  <c r="URJ1" i="18" s="1"/>
  <c r="URK1" i="18" s="1"/>
  <c r="URL1" i="18" s="1"/>
  <c r="URM1" i="18" s="1"/>
  <c r="URN1" i="18" s="1"/>
  <c r="URO1" i="18" s="1"/>
  <c r="URP1" i="18" s="1"/>
  <c r="URQ1" i="18" s="1"/>
  <c r="URR1" i="18" s="1"/>
  <c r="URS1" i="18" s="1"/>
  <c r="URT1" i="18" s="1"/>
  <c r="URU1" i="18" s="1"/>
  <c r="URV1" i="18" s="1"/>
  <c r="URW1" i="18" s="1"/>
  <c r="URX1" i="18" s="1"/>
  <c r="URY1" i="18" s="1"/>
  <c r="URZ1" i="18" s="1"/>
  <c r="USA1" i="18" s="1"/>
  <c r="USB1" i="18" s="1"/>
  <c r="USC1" i="18" s="1"/>
  <c r="USD1" i="18" s="1"/>
  <c r="USE1" i="18" s="1"/>
  <c r="USF1" i="18" s="1"/>
  <c r="USG1" i="18" s="1"/>
  <c r="USH1" i="18" s="1"/>
  <c r="USI1" i="18" s="1"/>
  <c r="USJ1" i="18" s="1"/>
  <c r="USK1" i="18" s="1"/>
  <c r="USL1" i="18" s="1"/>
  <c r="USM1" i="18" s="1"/>
  <c r="USN1" i="18" s="1"/>
  <c r="USO1" i="18" s="1"/>
  <c r="USP1" i="18" s="1"/>
  <c r="USQ1" i="18" s="1"/>
  <c r="USR1" i="18" s="1"/>
  <c r="USS1" i="18" s="1"/>
  <c r="UST1" i="18" s="1"/>
  <c r="USU1" i="18" s="1"/>
  <c r="USV1" i="18" s="1"/>
  <c r="USW1" i="18" s="1"/>
  <c r="USX1" i="18" s="1"/>
  <c r="USY1" i="18" s="1"/>
  <c r="USZ1" i="18" s="1"/>
  <c r="UTA1" i="18" s="1"/>
  <c r="UTB1" i="18" s="1"/>
  <c r="UTC1" i="18" s="1"/>
  <c r="UTD1" i="18" s="1"/>
  <c r="UTE1" i="18" s="1"/>
  <c r="UTF1" i="18" s="1"/>
  <c r="UTG1" i="18" s="1"/>
  <c r="UTH1" i="18" s="1"/>
  <c r="UTI1" i="18" s="1"/>
  <c r="UTJ1" i="18" s="1"/>
  <c r="UTK1" i="18" s="1"/>
  <c r="UTL1" i="18" s="1"/>
  <c r="UTM1" i="18" s="1"/>
  <c r="UTN1" i="18" s="1"/>
  <c r="UTO1" i="18" s="1"/>
  <c r="UTP1" i="18" s="1"/>
  <c r="UTQ1" i="18" s="1"/>
  <c r="UTR1" i="18" s="1"/>
  <c r="UTS1" i="18" s="1"/>
  <c r="UTT1" i="18" s="1"/>
  <c r="UTU1" i="18" s="1"/>
  <c r="UTV1" i="18" s="1"/>
  <c r="UTW1" i="18" s="1"/>
  <c r="UTX1" i="18" s="1"/>
  <c r="UTY1" i="18" s="1"/>
  <c r="UTZ1" i="18" s="1"/>
  <c r="UUA1" i="18" s="1"/>
  <c r="UUB1" i="18" s="1"/>
  <c r="UUC1" i="18" s="1"/>
  <c r="UUD1" i="18" s="1"/>
  <c r="UUE1" i="18" s="1"/>
  <c r="UUF1" i="18" s="1"/>
  <c r="UUG1" i="18" s="1"/>
  <c r="UUH1" i="18" s="1"/>
  <c r="UUI1" i="18" s="1"/>
  <c r="UUJ1" i="18" s="1"/>
  <c r="UUK1" i="18" s="1"/>
  <c r="UUL1" i="18" s="1"/>
  <c r="UUM1" i="18" s="1"/>
  <c r="UUN1" i="18" s="1"/>
  <c r="UUO1" i="18" s="1"/>
  <c r="UUP1" i="18" s="1"/>
  <c r="UUQ1" i="18" s="1"/>
  <c r="UUR1" i="18" s="1"/>
  <c r="UUS1" i="18" s="1"/>
  <c r="UUT1" i="18" s="1"/>
  <c r="UUU1" i="18" s="1"/>
  <c r="UUV1" i="18" s="1"/>
  <c r="UUW1" i="18" s="1"/>
  <c r="UUX1" i="18" s="1"/>
  <c r="UUY1" i="18" s="1"/>
  <c r="UUZ1" i="18" s="1"/>
  <c r="UVA1" i="18" s="1"/>
  <c r="UVB1" i="18" s="1"/>
  <c r="UVC1" i="18" s="1"/>
  <c r="UVD1" i="18" s="1"/>
  <c r="UVE1" i="18" s="1"/>
  <c r="UVF1" i="18" s="1"/>
  <c r="UVG1" i="18" s="1"/>
  <c r="UVH1" i="18" s="1"/>
  <c r="UVI1" i="18" s="1"/>
  <c r="UVJ1" i="18" s="1"/>
  <c r="UVK1" i="18" s="1"/>
  <c r="UVL1" i="18" s="1"/>
  <c r="UVM1" i="18" s="1"/>
  <c r="UVN1" i="18" s="1"/>
  <c r="UVO1" i="18" s="1"/>
  <c r="UVP1" i="18" s="1"/>
  <c r="UVQ1" i="18" s="1"/>
  <c r="UVR1" i="18" s="1"/>
  <c r="UVS1" i="18" s="1"/>
  <c r="UVT1" i="18" s="1"/>
  <c r="UVU1" i="18" s="1"/>
  <c r="UVV1" i="18" s="1"/>
  <c r="UVW1" i="18" s="1"/>
  <c r="UVX1" i="18" s="1"/>
  <c r="UVY1" i="18" s="1"/>
  <c r="UVZ1" i="18" s="1"/>
  <c r="UWA1" i="18" s="1"/>
  <c r="UWB1" i="18" s="1"/>
  <c r="UWC1" i="18" s="1"/>
  <c r="UWD1" i="18" s="1"/>
  <c r="UWE1" i="18" s="1"/>
  <c r="UWF1" i="18" s="1"/>
  <c r="UWG1" i="18" s="1"/>
  <c r="UWH1" i="18" s="1"/>
  <c r="UWI1" i="18" s="1"/>
  <c r="UWJ1" i="18" s="1"/>
  <c r="UWK1" i="18" s="1"/>
  <c r="UWL1" i="18" s="1"/>
  <c r="UWM1" i="18" s="1"/>
  <c r="UWN1" i="18" s="1"/>
  <c r="UWO1" i="18" s="1"/>
  <c r="UWP1" i="18" s="1"/>
  <c r="UWQ1" i="18" s="1"/>
  <c r="UWR1" i="18" s="1"/>
  <c r="UWS1" i="18" s="1"/>
  <c r="UWT1" i="18" s="1"/>
  <c r="UWU1" i="18" s="1"/>
  <c r="UWV1" i="18" s="1"/>
  <c r="UWW1" i="18" s="1"/>
  <c r="UWX1" i="18" s="1"/>
  <c r="UWY1" i="18" s="1"/>
  <c r="UWZ1" i="18" s="1"/>
  <c r="UXA1" i="18" s="1"/>
  <c r="UXB1" i="18" s="1"/>
  <c r="UXC1" i="18" s="1"/>
  <c r="UXD1" i="18" s="1"/>
  <c r="UXE1" i="18" s="1"/>
  <c r="UXF1" i="18" s="1"/>
  <c r="UXG1" i="18" s="1"/>
  <c r="UXH1" i="18" s="1"/>
  <c r="UXI1" i="18" s="1"/>
  <c r="UXJ1" i="18" s="1"/>
  <c r="UXK1" i="18" s="1"/>
  <c r="UXL1" i="18" s="1"/>
  <c r="UXM1" i="18" s="1"/>
  <c r="UXN1" i="18" s="1"/>
  <c r="UXO1" i="18" s="1"/>
  <c r="UXP1" i="18" s="1"/>
  <c r="UXQ1" i="18" s="1"/>
  <c r="UXR1" i="18" s="1"/>
  <c r="UXS1" i="18" s="1"/>
  <c r="UXT1" i="18" s="1"/>
  <c r="UXU1" i="18" s="1"/>
  <c r="UXV1" i="18" s="1"/>
  <c r="UXW1" i="18" s="1"/>
  <c r="UXX1" i="18" s="1"/>
  <c r="UXY1" i="18" s="1"/>
  <c r="UXZ1" i="18" s="1"/>
  <c r="UYA1" i="18" s="1"/>
  <c r="UYB1" i="18" s="1"/>
  <c r="UYC1" i="18" s="1"/>
  <c r="UYD1" i="18" s="1"/>
  <c r="UYE1" i="18" s="1"/>
  <c r="UYF1" i="18" s="1"/>
  <c r="UYG1" i="18" s="1"/>
  <c r="UYH1" i="18" s="1"/>
  <c r="UYI1" i="18" s="1"/>
  <c r="UYJ1" i="18" s="1"/>
  <c r="UYK1" i="18" s="1"/>
  <c r="UYL1" i="18" s="1"/>
  <c r="UYM1" i="18" s="1"/>
  <c r="UYN1" i="18" s="1"/>
  <c r="UYO1" i="18" s="1"/>
  <c r="UYP1" i="18" s="1"/>
  <c r="UYQ1" i="18" s="1"/>
  <c r="UYR1" i="18" s="1"/>
  <c r="UYS1" i="18" s="1"/>
  <c r="UYT1" i="18" s="1"/>
  <c r="UYU1" i="18" s="1"/>
  <c r="UYV1" i="18" s="1"/>
  <c r="UYW1" i="18" s="1"/>
  <c r="UYX1" i="18" s="1"/>
  <c r="UYY1" i="18" s="1"/>
  <c r="UYZ1" i="18" s="1"/>
  <c r="UZA1" i="18" s="1"/>
  <c r="UZB1" i="18" s="1"/>
  <c r="UZC1" i="18" s="1"/>
  <c r="UZD1" i="18" s="1"/>
  <c r="UZE1" i="18" s="1"/>
  <c r="UZF1" i="18" s="1"/>
  <c r="UZG1" i="18" s="1"/>
  <c r="UZH1" i="18" s="1"/>
  <c r="UZI1" i="18" s="1"/>
  <c r="UZJ1" i="18" s="1"/>
  <c r="UZK1" i="18" s="1"/>
  <c r="UZL1" i="18" s="1"/>
  <c r="UZM1" i="18" s="1"/>
  <c r="UZN1" i="18" s="1"/>
  <c r="UZO1" i="18" s="1"/>
  <c r="UZP1" i="18" s="1"/>
  <c r="UZQ1" i="18" s="1"/>
  <c r="UZR1" i="18" s="1"/>
  <c r="UZS1" i="18" s="1"/>
  <c r="UZT1" i="18" s="1"/>
  <c r="UZU1" i="18" s="1"/>
  <c r="UZV1" i="18" s="1"/>
  <c r="UZW1" i="18" s="1"/>
  <c r="UZX1" i="18" s="1"/>
  <c r="UZY1" i="18" s="1"/>
  <c r="UZZ1" i="18" s="1"/>
  <c r="VAA1" i="18" s="1"/>
  <c r="VAB1" i="18" s="1"/>
  <c r="VAC1" i="18" s="1"/>
  <c r="VAD1" i="18" s="1"/>
  <c r="VAE1" i="18" s="1"/>
  <c r="VAF1" i="18" s="1"/>
  <c r="VAG1" i="18" s="1"/>
  <c r="VAH1" i="18" s="1"/>
  <c r="VAI1" i="18" s="1"/>
  <c r="VAJ1" i="18" s="1"/>
  <c r="VAK1" i="18" s="1"/>
  <c r="VAL1" i="18" s="1"/>
  <c r="VAM1" i="18" s="1"/>
  <c r="VAN1" i="18" s="1"/>
  <c r="VAO1" i="18" s="1"/>
  <c r="VAP1" i="18" s="1"/>
  <c r="VAQ1" i="18" s="1"/>
  <c r="VAR1" i="18" s="1"/>
  <c r="VAS1" i="18" s="1"/>
  <c r="VAT1" i="18" s="1"/>
  <c r="VAU1" i="18" s="1"/>
  <c r="VAV1" i="18" s="1"/>
  <c r="VAW1" i="18" s="1"/>
  <c r="VAX1" i="18" s="1"/>
  <c r="VAY1" i="18" s="1"/>
  <c r="VAZ1" i="18" s="1"/>
  <c r="VBA1" i="18" s="1"/>
  <c r="VBB1" i="18" s="1"/>
  <c r="VBC1" i="18" s="1"/>
  <c r="VBD1" i="18" s="1"/>
  <c r="VBE1" i="18" s="1"/>
  <c r="VBF1" i="18" s="1"/>
  <c r="VBG1" i="18" s="1"/>
  <c r="VBH1" i="18" s="1"/>
  <c r="VBI1" i="18" s="1"/>
  <c r="VBJ1" i="18" s="1"/>
  <c r="VBK1" i="18" s="1"/>
  <c r="VBL1" i="18" s="1"/>
  <c r="VBM1" i="18" s="1"/>
  <c r="VBN1" i="18" s="1"/>
  <c r="VBO1" i="18" s="1"/>
  <c r="VBP1" i="18" s="1"/>
  <c r="VBQ1" i="18" s="1"/>
  <c r="VBR1" i="18" s="1"/>
  <c r="VBS1" i="18" s="1"/>
  <c r="VBT1" i="18" s="1"/>
  <c r="VBU1" i="18" s="1"/>
  <c r="VBV1" i="18" s="1"/>
  <c r="VBW1" i="18" s="1"/>
  <c r="VBX1" i="18" s="1"/>
  <c r="VBY1" i="18" s="1"/>
  <c r="VBZ1" i="18" s="1"/>
  <c r="VCA1" i="18" s="1"/>
  <c r="VCB1" i="18" s="1"/>
  <c r="VCC1" i="18" s="1"/>
  <c r="VCD1" i="18" s="1"/>
  <c r="VCE1" i="18" s="1"/>
  <c r="VCF1" i="18" s="1"/>
  <c r="VCG1" i="18" s="1"/>
  <c r="VCH1" i="18" s="1"/>
  <c r="VCI1" i="18" s="1"/>
  <c r="VCJ1" i="18" s="1"/>
  <c r="VCK1" i="18" s="1"/>
  <c r="VCL1" i="18" s="1"/>
  <c r="VCM1" i="18" s="1"/>
  <c r="VCN1" i="18" s="1"/>
  <c r="VCO1" i="18" s="1"/>
  <c r="VCP1" i="18" s="1"/>
  <c r="VCQ1" i="18" s="1"/>
  <c r="VCR1" i="18" s="1"/>
  <c r="VCS1" i="18" s="1"/>
  <c r="VCT1" i="18" s="1"/>
  <c r="VCU1" i="18" s="1"/>
  <c r="VCV1" i="18" s="1"/>
  <c r="VCW1" i="18" s="1"/>
  <c r="VCX1" i="18" s="1"/>
  <c r="VCY1" i="18" s="1"/>
  <c r="VCZ1" i="18" s="1"/>
  <c r="VDA1" i="18" s="1"/>
  <c r="VDB1" i="18" s="1"/>
  <c r="VDC1" i="18" s="1"/>
  <c r="VDD1" i="18" s="1"/>
  <c r="VDE1" i="18" s="1"/>
  <c r="VDF1" i="18" s="1"/>
  <c r="VDG1" i="18" s="1"/>
  <c r="VDH1" i="18" s="1"/>
  <c r="VDI1" i="18" s="1"/>
  <c r="VDJ1" i="18" s="1"/>
  <c r="VDK1" i="18" s="1"/>
  <c r="VDL1" i="18" s="1"/>
  <c r="VDM1" i="18" s="1"/>
  <c r="VDN1" i="18" s="1"/>
  <c r="VDO1" i="18" s="1"/>
  <c r="VDP1" i="18" s="1"/>
  <c r="VDQ1" i="18" s="1"/>
  <c r="VDR1" i="18" s="1"/>
  <c r="VDS1" i="18" s="1"/>
  <c r="VDT1" i="18" s="1"/>
  <c r="VDU1" i="18" s="1"/>
  <c r="VDV1" i="18" s="1"/>
  <c r="VDW1" i="18" s="1"/>
  <c r="VDX1" i="18" s="1"/>
  <c r="VDY1" i="18" s="1"/>
  <c r="VDZ1" i="18" s="1"/>
  <c r="VEA1" i="18" s="1"/>
  <c r="VEB1" i="18" s="1"/>
  <c r="VEC1" i="18" s="1"/>
  <c r="VED1" i="18" s="1"/>
  <c r="VEE1" i="18" s="1"/>
  <c r="VEF1" i="18" s="1"/>
  <c r="VEG1" i="18" s="1"/>
  <c r="VEH1" i="18" s="1"/>
  <c r="VEI1" i="18" s="1"/>
  <c r="VEJ1" i="18" s="1"/>
  <c r="VEK1" i="18" s="1"/>
  <c r="VEL1" i="18" s="1"/>
  <c r="VEM1" i="18" s="1"/>
  <c r="VEN1" i="18" s="1"/>
  <c r="VEO1" i="18" s="1"/>
  <c r="VEP1" i="18" s="1"/>
  <c r="VEQ1" i="18" s="1"/>
  <c r="VER1" i="18" s="1"/>
  <c r="VES1" i="18" s="1"/>
  <c r="VET1" i="18" s="1"/>
  <c r="VEU1" i="18" s="1"/>
  <c r="VEV1" i="18" s="1"/>
  <c r="VEW1" i="18" s="1"/>
  <c r="VEX1" i="18" s="1"/>
  <c r="VEY1" i="18" s="1"/>
  <c r="VEZ1" i="18" s="1"/>
  <c r="VFA1" i="18" s="1"/>
  <c r="VFB1" i="18" s="1"/>
  <c r="VFC1" i="18" s="1"/>
  <c r="VFD1" i="18" s="1"/>
  <c r="VFE1" i="18" s="1"/>
  <c r="VFF1" i="18" s="1"/>
  <c r="VFG1" i="18" s="1"/>
  <c r="VFH1" i="18" s="1"/>
  <c r="VFI1" i="18" s="1"/>
  <c r="VFJ1" i="18" s="1"/>
  <c r="VFK1" i="18" s="1"/>
  <c r="VFL1" i="18" s="1"/>
  <c r="VFM1" i="18" s="1"/>
  <c r="VFN1" i="18" s="1"/>
  <c r="VFO1" i="18" s="1"/>
  <c r="VFP1" i="18" s="1"/>
  <c r="VFQ1" i="18" s="1"/>
  <c r="VFR1" i="18" s="1"/>
  <c r="VFS1" i="18" s="1"/>
  <c r="VFT1" i="18" s="1"/>
  <c r="VFU1" i="18" s="1"/>
  <c r="VFV1" i="18" s="1"/>
  <c r="VFW1" i="18" s="1"/>
  <c r="VFX1" i="18" s="1"/>
  <c r="VFY1" i="18" s="1"/>
  <c r="VFZ1" i="18" s="1"/>
  <c r="VGA1" i="18" s="1"/>
  <c r="VGB1" i="18" s="1"/>
  <c r="VGC1" i="18" s="1"/>
  <c r="VGD1" i="18" s="1"/>
  <c r="VGE1" i="18" s="1"/>
  <c r="VGF1" i="18" s="1"/>
  <c r="VGG1" i="18" s="1"/>
  <c r="VGH1" i="18" s="1"/>
  <c r="VGI1" i="18" s="1"/>
  <c r="VGJ1" i="18" s="1"/>
  <c r="VGK1" i="18" s="1"/>
  <c r="VGL1" i="18" s="1"/>
  <c r="VGM1" i="18" s="1"/>
  <c r="VGN1" i="18" s="1"/>
  <c r="VGO1" i="18" s="1"/>
  <c r="VGP1" i="18" s="1"/>
  <c r="VGQ1" i="18" s="1"/>
  <c r="VGR1" i="18" s="1"/>
  <c r="VGS1" i="18" s="1"/>
  <c r="VGT1" i="18" s="1"/>
  <c r="VGU1" i="18" s="1"/>
  <c r="VGV1" i="18" s="1"/>
  <c r="VGW1" i="18" s="1"/>
  <c r="VGX1" i="18" s="1"/>
  <c r="VGY1" i="18" s="1"/>
  <c r="VGZ1" i="18" s="1"/>
  <c r="VHA1" i="18" s="1"/>
  <c r="VHB1" i="18" s="1"/>
  <c r="VHC1" i="18" s="1"/>
  <c r="VHD1" i="18" s="1"/>
  <c r="VHE1" i="18" s="1"/>
  <c r="VHF1" i="18" s="1"/>
  <c r="VHG1" i="18" s="1"/>
  <c r="VHH1" i="18" s="1"/>
  <c r="VHI1" i="18" s="1"/>
  <c r="VHJ1" i="18" s="1"/>
  <c r="VHK1" i="18" s="1"/>
  <c r="VHL1" i="18" s="1"/>
  <c r="VHM1" i="18" s="1"/>
  <c r="VHN1" i="18" s="1"/>
  <c r="VHO1" i="18" s="1"/>
  <c r="VHP1" i="18" s="1"/>
  <c r="VHQ1" i="18" s="1"/>
  <c r="VHR1" i="18" s="1"/>
  <c r="VHS1" i="18" s="1"/>
  <c r="VHT1" i="18" s="1"/>
  <c r="VHU1" i="18" s="1"/>
  <c r="VHV1" i="18" s="1"/>
  <c r="VHW1" i="18" s="1"/>
  <c r="VHX1" i="18" s="1"/>
  <c r="VHY1" i="18" s="1"/>
  <c r="VHZ1" i="18" s="1"/>
  <c r="VIA1" i="18" s="1"/>
  <c r="VIB1" i="18" s="1"/>
  <c r="VIC1" i="18" s="1"/>
  <c r="VID1" i="18" s="1"/>
  <c r="VIE1" i="18" s="1"/>
  <c r="VIF1" i="18" s="1"/>
  <c r="VIG1" i="18" s="1"/>
  <c r="VIH1" i="18" s="1"/>
  <c r="VII1" i="18" s="1"/>
  <c r="VIJ1" i="18" s="1"/>
  <c r="VIK1" i="18" s="1"/>
  <c r="VIL1" i="18" s="1"/>
  <c r="VIM1" i="18" s="1"/>
  <c r="VIN1" i="18" s="1"/>
  <c r="VIO1" i="18" s="1"/>
  <c r="VIP1" i="18" s="1"/>
  <c r="VIQ1" i="18" s="1"/>
  <c r="VIR1" i="18" s="1"/>
  <c r="VIS1" i="18" s="1"/>
  <c r="VIT1" i="18" s="1"/>
  <c r="VIU1" i="18" s="1"/>
  <c r="VIV1" i="18" s="1"/>
  <c r="VIW1" i="18" s="1"/>
  <c r="VIX1" i="18" s="1"/>
  <c r="VIY1" i="18" s="1"/>
  <c r="VIZ1" i="18" s="1"/>
  <c r="VJA1" i="18" s="1"/>
  <c r="VJB1" i="18" s="1"/>
  <c r="VJC1" i="18" s="1"/>
  <c r="VJD1" i="18" s="1"/>
  <c r="VJE1" i="18" s="1"/>
  <c r="VJF1" i="18" s="1"/>
  <c r="VJG1" i="18" s="1"/>
  <c r="VJH1" i="18" s="1"/>
  <c r="VJI1" i="18" s="1"/>
  <c r="VJJ1" i="18" s="1"/>
  <c r="VJK1" i="18" s="1"/>
  <c r="VJL1" i="18" s="1"/>
  <c r="VJM1" i="18" s="1"/>
  <c r="VJN1" i="18" s="1"/>
  <c r="VJO1" i="18" s="1"/>
  <c r="VJP1" i="18" s="1"/>
  <c r="VJQ1" i="18" s="1"/>
  <c r="VJR1" i="18" s="1"/>
  <c r="VJS1" i="18" s="1"/>
  <c r="VJT1" i="18" s="1"/>
  <c r="VJU1" i="18" s="1"/>
  <c r="VJV1" i="18" s="1"/>
  <c r="VJW1" i="18" s="1"/>
  <c r="VJX1" i="18" s="1"/>
  <c r="VJY1" i="18" s="1"/>
  <c r="VJZ1" i="18" s="1"/>
  <c r="VKA1" i="18" s="1"/>
  <c r="VKB1" i="18" s="1"/>
  <c r="VKC1" i="18" s="1"/>
  <c r="VKD1" i="18" s="1"/>
  <c r="VKE1" i="18" s="1"/>
  <c r="VKF1" i="18" s="1"/>
  <c r="VKG1" i="18" s="1"/>
  <c r="VKH1" i="18" s="1"/>
  <c r="VKI1" i="18" s="1"/>
  <c r="VKJ1" i="18" s="1"/>
  <c r="VKK1" i="18" s="1"/>
  <c r="VKL1" i="18" s="1"/>
  <c r="VKM1" i="18" s="1"/>
  <c r="VKN1" i="18" s="1"/>
  <c r="VKO1" i="18" s="1"/>
  <c r="VKP1" i="18" s="1"/>
  <c r="VKQ1" i="18" s="1"/>
  <c r="VKR1" i="18" s="1"/>
  <c r="VKS1" i="18" s="1"/>
  <c r="VKT1" i="18" s="1"/>
  <c r="VKU1" i="18" s="1"/>
  <c r="VKV1" i="18" s="1"/>
  <c r="VKW1" i="18" s="1"/>
  <c r="VKX1" i="18" s="1"/>
  <c r="VKY1" i="18" s="1"/>
  <c r="VKZ1" i="18" s="1"/>
  <c r="VLA1" i="18" s="1"/>
  <c r="VLB1" i="18" s="1"/>
  <c r="VLC1" i="18" s="1"/>
  <c r="VLD1" i="18" s="1"/>
  <c r="VLE1" i="18" s="1"/>
  <c r="VLF1" i="18" s="1"/>
  <c r="VLG1" i="18" s="1"/>
  <c r="VLH1" i="18" s="1"/>
  <c r="VLI1" i="18" s="1"/>
  <c r="VLJ1" i="18" s="1"/>
  <c r="VLK1" i="18" s="1"/>
  <c r="VLL1" i="18" s="1"/>
  <c r="VLM1" i="18" s="1"/>
  <c r="VLN1" i="18" s="1"/>
  <c r="VLO1" i="18" s="1"/>
  <c r="VLP1" i="18" s="1"/>
  <c r="VLQ1" i="18" s="1"/>
  <c r="VLR1" i="18" s="1"/>
  <c r="VLS1" i="18" s="1"/>
  <c r="VLT1" i="18" s="1"/>
  <c r="VLU1" i="18" s="1"/>
  <c r="VLV1" i="18" s="1"/>
  <c r="VLW1" i="18" s="1"/>
  <c r="VLX1" i="18" s="1"/>
  <c r="VLY1" i="18" s="1"/>
  <c r="VLZ1" i="18" s="1"/>
  <c r="VMA1" i="18" s="1"/>
  <c r="VMB1" i="18" s="1"/>
  <c r="VMC1" i="18" s="1"/>
  <c r="VMD1" i="18" s="1"/>
  <c r="VME1" i="18" s="1"/>
  <c r="VMF1" i="18" s="1"/>
  <c r="VMG1" i="18" s="1"/>
  <c r="VMH1" i="18" s="1"/>
  <c r="VMI1" i="18" s="1"/>
  <c r="VMJ1" i="18" s="1"/>
  <c r="VMK1" i="18" s="1"/>
  <c r="VML1" i="18" s="1"/>
  <c r="VMM1" i="18" s="1"/>
  <c r="VMN1" i="18" s="1"/>
  <c r="VMO1" i="18" s="1"/>
  <c r="VMP1" i="18" s="1"/>
  <c r="VMQ1" i="18" s="1"/>
  <c r="VMR1" i="18" s="1"/>
  <c r="VMS1" i="18" s="1"/>
  <c r="VMT1" i="18" s="1"/>
  <c r="VMU1" i="18" s="1"/>
  <c r="VMV1" i="18" s="1"/>
  <c r="VMW1" i="18" s="1"/>
  <c r="VMX1" i="18" s="1"/>
  <c r="VMY1" i="18" s="1"/>
  <c r="VMZ1" i="18" s="1"/>
  <c r="VNA1" i="18" s="1"/>
  <c r="VNB1" i="18" s="1"/>
  <c r="VNC1" i="18" s="1"/>
  <c r="VND1" i="18" s="1"/>
  <c r="VNE1" i="18" s="1"/>
  <c r="VNF1" i="18" s="1"/>
  <c r="VNG1" i="18" s="1"/>
  <c r="VNH1" i="18" s="1"/>
  <c r="VNI1" i="18" s="1"/>
  <c r="VNJ1" i="18" s="1"/>
  <c r="VNK1" i="18" s="1"/>
  <c r="VNL1" i="18" s="1"/>
  <c r="VNM1" i="18" s="1"/>
  <c r="VNN1" i="18" s="1"/>
  <c r="VNO1" i="18" s="1"/>
  <c r="VNP1" i="18" s="1"/>
  <c r="VNQ1" i="18" s="1"/>
  <c r="VNR1" i="18" s="1"/>
  <c r="VNS1" i="18" s="1"/>
  <c r="VNT1" i="18" s="1"/>
  <c r="VNU1" i="18" s="1"/>
  <c r="VNV1" i="18" s="1"/>
  <c r="VNW1" i="18" s="1"/>
  <c r="VNX1" i="18" s="1"/>
  <c r="VNY1" i="18" s="1"/>
  <c r="VNZ1" i="18" s="1"/>
  <c r="VOA1" i="18" s="1"/>
  <c r="VOB1" i="18" s="1"/>
  <c r="VOC1" i="18" s="1"/>
  <c r="VOD1" i="18" s="1"/>
  <c r="VOE1" i="18" s="1"/>
  <c r="VOF1" i="18" s="1"/>
  <c r="VOG1" i="18" s="1"/>
  <c r="VOH1" i="18" s="1"/>
  <c r="VOI1" i="18" s="1"/>
  <c r="VOJ1" i="18" s="1"/>
  <c r="VOK1" i="18" s="1"/>
  <c r="VOL1" i="18" s="1"/>
  <c r="VOM1" i="18" s="1"/>
  <c r="VON1" i="18" s="1"/>
  <c r="VOO1" i="18" s="1"/>
  <c r="VOP1" i="18" s="1"/>
  <c r="VOQ1" i="18" s="1"/>
  <c r="VOR1" i="18" s="1"/>
  <c r="VOS1" i="18" s="1"/>
  <c r="VOT1" i="18" s="1"/>
  <c r="VOU1" i="18" s="1"/>
  <c r="VOV1" i="18" s="1"/>
  <c r="VOW1" i="18" s="1"/>
  <c r="VOX1" i="18" s="1"/>
  <c r="VOY1" i="18" s="1"/>
  <c r="VOZ1" i="18" s="1"/>
  <c r="VPA1" i="18" s="1"/>
  <c r="VPB1" i="18" s="1"/>
  <c r="VPC1" i="18" s="1"/>
  <c r="VPD1" i="18" s="1"/>
  <c r="VPE1" i="18" s="1"/>
  <c r="VPF1" i="18" s="1"/>
  <c r="VPG1" i="18" s="1"/>
  <c r="VPH1" i="18" s="1"/>
  <c r="VPI1" i="18" s="1"/>
  <c r="VPJ1" i="18" s="1"/>
  <c r="VPK1" i="18" s="1"/>
  <c r="VPL1" i="18" s="1"/>
  <c r="VPM1" i="18" s="1"/>
  <c r="VPN1" i="18" s="1"/>
  <c r="VPO1" i="18" s="1"/>
  <c r="VPP1" i="18" s="1"/>
  <c r="VPQ1" i="18" s="1"/>
  <c r="VPR1" i="18" s="1"/>
  <c r="VPS1" i="18" s="1"/>
  <c r="VPT1" i="18" s="1"/>
  <c r="VPU1" i="18" s="1"/>
  <c r="VPV1" i="18" s="1"/>
  <c r="VPW1" i="18" s="1"/>
  <c r="VPX1" i="18" s="1"/>
  <c r="VPY1" i="18" s="1"/>
  <c r="VPZ1" i="18" s="1"/>
  <c r="VQA1" i="18" s="1"/>
  <c r="VQB1" i="18" s="1"/>
  <c r="VQC1" i="18" s="1"/>
  <c r="VQD1" i="18" s="1"/>
  <c r="VQE1" i="18" s="1"/>
  <c r="VQF1" i="18" s="1"/>
  <c r="VQG1" i="18" s="1"/>
  <c r="VQH1" i="18" s="1"/>
  <c r="VQI1" i="18" s="1"/>
  <c r="VQJ1" i="18" s="1"/>
  <c r="VQK1" i="18" s="1"/>
  <c r="VQL1" i="18" s="1"/>
  <c r="VQM1" i="18" s="1"/>
  <c r="VQN1" i="18" s="1"/>
  <c r="VQO1" i="18" s="1"/>
  <c r="VQP1" i="18" s="1"/>
  <c r="VQQ1" i="18" s="1"/>
  <c r="VQR1" i="18" s="1"/>
  <c r="VQS1" i="18" s="1"/>
  <c r="VQT1" i="18" s="1"/>
  <c r="VQU1" i="18" s="1"/>
  <c r="VQV1" i="18" s="1"/>
  <c r="VQW1" i="18" s="1"/>
  <c r="VQX1" i="18" s="1"/>
  <c r="VQY1" i="18" s="1"/>
  <c r="VQZ1" i="18" s="1"/>
  <c r="VRA1" i="18" s="1"/>
  <c r="VRB1" i="18" s="1"/>
  <c r="VRC1" i="18" s="1"/>
  <c r="VRD1" i="18" s="1"/>
  <c r="VRE1" i="18" s="1"/>
  <c r="VRF1" i="18" s="1"/>
  <c r="VRG1" i="18" s="1"/>
  <c r="VRH1" i="18" s="1"/>
  <c r="VRI1" i="18" s="1"/>
  <c r="VRJ1" i="18" s="1"/>
  <c r="VRK1" i="18" s="1"/>
  <c r="VRL1" i="18" s="1"/>
  <c r="VRM1" i="18" s="1"/>
  <c r="VRN1" i="18" s="1"/>
  <c r="VRO1" i="18" s="1"/>
  <c r="VRP1" i="18" s="1"/>
  <c r="VRQ1" i="18" s="1"/>
  <c r="VRR1" i="18" s="1"/>
  <c r="VRS1" i="18" s="1"/>
  <c r="VRT1" i="18" s="1"/>
  <c r="VRU1" i="18" s="1"/>
  <c r="VRV1" i="18" s="1"/>
  <c r="VRW1" i="18" s="1"/>
  <c r="VRX1" i="18" s="1"/>
  <c r="VRY1" i="18" s="1"/>
  <c r="VRZ1" i="18" s="1"/>
  <c r="VSA1" i="18" s="1"/>
  <c r="VSB1" i="18" s="1"/>
  <c r="VSC1" i="18" s="1"/>
  <c r="VSD1" i="18" s="1"/>
  <c r="VSE1" i="18" s="1"/>
  <c r="VSF1" i="18" s="1"/>
  <c r="VSG1" i="18" s="1"/>
  <c r="VSH1" i="18" s="1"/>
  <c r="VSI1" i="18" s="1"/>
  <c r="VSJ1" i="18" s="1"/>
  <c r="VSK1" i="18" s="1"/>
  <c r="VSL1" i="18" s="1"/>
  <c r="VSM1" i="18" s="1"/>
  <c r="VSN1" i="18" s="1"/>
  <c r="VSO1" i="18" s="1"/>
  <c r="VSP1" i="18" s="1"/>
  <c r="VSQ1" i="18" s="1"/>
  <c r="VSR1" i="18" s="1"/>
  <c r="VSS1" i="18" s="1"/>
  <c r="VST1" i="18" s="1"/>
  <c r="VSU1" i="18" s="1"/>
  <c r="VSV1" i="18" s="1"/>
  <c r="VSW1" i="18" s="1"/>
  <c r="VSX1" i="18" s="1"/>
  <c r="VSY1" i="18" s="1"/>
  <c r="VSZ1" i="18" s="1"/>
  <c r="VTA1" i="18" s="1"/>
  <c r="VTB1" i="18" s="1"/>
  <c r="VTC1" i="18" s="1"/>
  <c r="VTD1" i="18" s="1"/>
  <c r="VTE1" i="18" s="1"/>
  <c r="VTF1" i="18" s="1"/>
  <c r="VTG1" i="18" s="1"/>
  <c r="VTH1" i="18" s="1"/>
  <c r="VTI1" i="18" s="1"/>
  <c r="VTJ1" i="18" s="1"/>
  <c r="VTK1" i="18" s="1"/>
  <c r="VTL1" i="18" s="1"/>
  <c r="VTM1" i="18" s="1"/>
  <c r="VTN1" i="18" s="1"/>
  <c r="VTO1" i="18" s="1"/>
  <c r="VTP1" i="18" s="1"/>
  <c r="VTQ1" i="18" s="1"/>
  <c r="VTR1" i="18" s="1"/>
  <c r="VTS1" i="18" s="1"/>
  <c r="VTT1" i="18" s="1"/>
  <c r="VTU1" i="18" s="1"/>
  <c r="VTV1" i="18" s="1"/>
  <c r="VTW1" i="18" s="1"/>
  <c r="VTX1" i="18" s="1"/>
  <c r="VTY1" i="18" s="1"/>
  <c r="VTZ1" i="18" s="1"/>
  <c r="VUA1" i="18" s="1"/>
  <c r="VUB1" i="18" s="1"/>
  <c r="VUC1" i="18" s="1"/>
  <c r="VUD1" i="18" s="1"/>
  <c r="VUE1" i="18" s="1"/>
  <c r="VUF1" i="18" s="1"/>
  <c r="VUG1" i="18" s="1"/>
  <c r="VUH1" i="18" s="1"/>
  <c r="VUI1" i="18" s="1"/>
  <c r="VUJ1" i="18" s="1"/>
  <c r="VUK1" i="18" s="1"/>
  <c r="VUL1" i="18" s="1"/>
  <c r="VUM1" i="18" s="1"/>
  <c r="VUN1" i="18" s="1"/>
  <c r="VUO1" i="18" s="1"/>
  <c r="VUP1" i="18" s="1"/>
  <c r="VUQ1" i="18" s="1"/>
  <c r="VUR1" i="18" s="1"/>
  <c r="VUS1" i="18" s="1"/>
  <c r="VUT1" i="18" s="1"/>
  <c r="VUU1" i="18" s="1"/>
  <c r="VUV1" i="18" s="1"/>
  <c r="VUW1" i="18" s="1"/>
  <c r="VUX1" i="18" s="1"/>
  <c r="VUY1" i="18" s="1"/>
  <c r="VUZ1" i="18" s="1"/>
  <c r="VVA1" i="18" s="1"/>
  <c r="VVB1" i="18" s="1"/>
  <c r="VVC1" i="18" s="1"/>
  <c r="VVD1" i="18" s="1"/>
  <c r="VVE1" i="18" s="1"/>
  <c r="VVF1" i="18" s="1"/>
  <c r="VVG1" i="18" s="1"/>
  <c r="VVH1" i="18" s="1"/>
  <c r="VVI1" i="18" s="1"/>
  <c r="VVJ1" i="18" s="1"/>
  <c r="VVK1" i="18" s="1"/>
  <c r="VVL1" i="18" s="1"/>
  <c r="VVM1" i="18" s="1"/>
  <c r="VVN1" i="18" s="1"/>
  <c r="VVO1" i="18" s="1"/>
  <c r="VVP1" i="18" s="1"/>
  <c r="VVQ1" i="18" s="1"/>
  <c r="VVR1" i="18" s="1"/>
  <c r="VVS1" i="18" s="1"/>
  <c r="VVT1" i="18" s="1"/>
  <c r="VVU1" i="18" s="1"/>
  <c r="VVV1" i="18" s="1"/>
  <c r="VVW1" i="18" s="1"/>
  <c r="VVX1" i="18" s="1"/>
  <c r="VVY1" i="18" s="1"/>
  <c r="VVZ1" i="18" s="1"/>
  <c r="VWA1" i="18" s="1"/>
  <c r="VWB1" i="18" s="1"/>
  <c r="VWC1" i="18" s="1"/>
  <c r="VWD1" i="18" s="1"/>
  <c r="VWE1" i="18" s="1"/>
  <c r="VWF1" i="18" s="1"/>
  <c r="VWG1" i="18" s="1"/>
  <c r="VWH1" i="18" s="1"/>
  <c r="VWI1" i="18" s="1"/>
  <c r="VWJ1" i="18" s="1"/>
  <c r="VWK1" i="18" s="1"/>
  <c r="VWL1" i="18" s="1"/>
  <c r="VWM1" i="18" s="1"/>
  <c r="VWN1" i="18" s="1"/>
  <c r="VWO1" i="18" s="1"/>
  <c r="VWP1" i="18" s="1"/>
  <c r="VWQ1" i="18" s="1"/>
  <c r="VWR1" i="18" s="1"/>
  <c r="VWS1" i="18" s="1"/>
  <c r="VWT1" i="18" s="1"/>
  <c r="VWU1" i="18" s="1"/>
  <c r="VWV1" i="18" s="1"/>
  <c r="VWW1" i="18" s="1"/>
  <c r="VWX1" i="18" s="1"/>
  <c r="VWY1" i="18" s="1"/>
  <c r="VWZ1" i="18" s="1"/>
  <c r="VXA1" i="18" s="1"/>
  <c r="VXB1" i="18" s="1"/>
  <c r="VXC1" i="18" s="1"/>
  <c r="VXD1" i="18" s="1"/>
  <c r="VXE1" i="18" s="1"/>
  <c r="VXF1" i="18" s="1"/>
  <c r="VXG1" i="18" s="1"/>
  <c r="VXH1" i="18" s="1"/>
  <c r="VXI1" i="18" s="1"/>
  <c r="VXJ1" i="18" s="1"/>
  <c r="VXK1" i="18" s="1"/>
  <c r="VXL1" i="18" s="1"/>
  <c r="VXM1" i="18" s="1"/>
  <c r="VXN1" i="18" s="1"/>
  <c r="VXO1" i="18" s="1"/>
  <c r="VXP1" i="18" s="1"/>
  <c r="VXQ1" i="18" s="1"/>
  <c r="VXR1" i="18" s="1"/>
  <c r="VXS1" i="18" s="1"/>
  <c r="VXT1" i="18" s="1"/>
  <c r="VXU1" i="18" s="1"/>
  <c r="VXV1" i="18" s="1"/>
  <c r="VXW1" i="18" s="1"/>
  <c r="VXX1" i="18" s="1"/>
  <c r="VXY1" i="18" s="1"/>
  <c r="VXZ1" i="18" s="1"/>
  <c r="VYA1" i="18" s="1"/>
  <c r="VYB1" i="18" s="1"/>
  <c r="VYC1" i="18" s="1"/>
  <c r="VYD1" i="18" s="1"/>
  <c r="VYE1" i="18" s="1"/>
  <c r="VYF1" i="18" s="1"/>
  <c r="VYG1" i="18" s="1"/>
  <c r="VYH1" i="18" s="1"/>
  <c r="VYI1" i="18" s="1"/>
  <c r="VYJ1" i="18" s="1"/>
  <c r="VYK1" i="18" s="1"/>
  <c r="VYL1" i="18" s="1"/>
  <c r="VYM1" i="18" s="1"/>
  <c r="VYN1" i="18" s="1"/>
  <c r="VYO1" i="18" s="1"/>
  <c r="VYP1" i="18" s="1"/>
  <c r="VYQ1" i="18" s="1"/>
  <c r="VYR1" i="18" s="1"/>
  <c r="VYS1" i="18" s="1"/>
  <c r="VYT1" i="18" s="1"/>
  <c r="VYU1" i="18" s="1"/>
  <c r="VYV1" i="18" s="1"/>
  <c r="VYW1" i="18" s="1"/>
  <c r="VYX1" i="18" s="1"/>
  <c r="VYY1" i="18" s="1"/>
  <c r="VYZ1" i="18" s="1"/>
  <c r="VZA1" i="18" s="1"/>
  <c r="VZB1" i="18" s="1"/>
  <c r="VZC1" i="18" s="1"/>
  <c r="VZD1" i="18" s="1"/>
  <c r="VZE1" i="18" s="1"/>
  <c r="VZF1" i="18" s="1"/>
  <c r="VZG1" i="18" s="1"/>
  <c r="VZH1" i="18" s="1"/>
  <c r="VZI1" i="18" s="1"/>
  <c r="VZJ1" i="18" s="1"/>
  <c r="VZK1" i="18" s="1"/>
  <c r="VZL1" i="18" s="1"/>
  <c r="VZM1" i="18" s="1"/>
  <c r="VZN1" i="18" s="1"/>
  <c r="VZO1" i="18" s="1"/>
  <c r="VZP1" i="18" s="1"/>
  <c r="VZQ1" i="18" s="1"/>
  <c r="VZR1" i="18" s="1"/>
  <c r="VZS1" i="18" s="1"/>
  <c r="VZT1" i="18" s="1"/>
  <c r="VZU1" i="18" s="1"/>
  <c r="VZV1" i="18" s="1"/>
  <c r="VZW1" i="18" s="1"/>
  <c r="VZX1" i="18" s="1"/>
  <c r="VZY1" i="18" s="1"/>
  <c r="VZZ1" i="18" s="1"/>
  <c r="WAA1" i="18" s="1"/>
  <c r="WAB1" i="18" s="1"/>
  <c r="WAC1" i="18" s="1"/>
  <c r="WAD1" i="18" s="1"/>
  <c r="WAE1" i="18" s="1"/>
  <c r="WAF1" i="18" s="1"/>
  <c r="WAG1" i="18" s="1"/>
  <c r="WAH1" i="18" s="1"/>
  <c r="WAI1" i="18" s="1"/>
  <c r="WAJ1" i="18" s="1"/>
  <c r="WAK1" i="18" s="1"/>
  <c r="WAL1" i="18" s="1"/>
  <c r="WAM1" i="18" s="1"/>
  <c r="WAN1" i="18" s="1"/>
  <c r="WAO1" i="18" s="1"/>
  <c r="WAP1" i="18" s="1"/>
  <c r="WAQ1" i="18" s="1"/>
  <c r="WAR1" i="18" s="1"/>
  <c r="WAS1" i="18" s="1"/>
  <c r="WAT1" i="18" s="1"/>
  <c r="WAU1" i="18" s="1"/>
  <c r="WAV1" i="18" s="1"/>
  <c r="WAW1" i="18" s="1"/>
  <c r="WAX1" i="18" s="1"/>
  <c r="WAY1" i="18" s="1"/>
  <c r="WAZ1" i="18" s="1"/>
  <c r="WBA1" i="18" s="1"/>
  <c r="WBB1" i="18" s="1"/>
  <c r="WBC1" i="18" s="1"/>
  <c r="WBD1" i="18" s="1"/>
  <c r="WBE1" i="18" s="1"/>
  <c r="WBF1" i="18" s="1"/>
  <c r="WBG1" i="18" s="1"/>
  <c r="WBH1" i="18" s="1"/>
  <c r="WBI1" i="18" s="1"/>
  <c r="WBJ1" i="18" s="1"/>
  <c r="WBK1" i="18" s="1"/>
  <c r="WBL1" i="18" s="1"/>
  <c r="WBM1" i="18" s="1"/>
  <c r="WBN1" i="18" s="1"/>
  <c r="WBO1" i="18" s="1"/>
  <c r="WBP1" i="18" s="1"/>
  <c r="WBQ1" i="18" s="1"/>
  <c r="WBR1" i="18" s="1"/>
  <c r="WBS1" i="18" s="1"/>
  <c r="WBT1" i="18" s="1"/>
  <c r="WBU1" i="18" s="1"/>
  <c r="WBV1" i="18" s="1"/>
  <c r="WBW1" i="18" s="1"/>
  <c r="WBX1" i="18" s="1"/>
  <c r="WBY1" i="18" s="1"/>
  <c r="WBZ1" i="18" s="1"/>
  <c r="WCA1" i="18" s="1"/>
  <c r="WCB1" i="18" s="1"/>
  <c r="WCC1" i="18" s="1"/>
  <c r="WCD1" i="18" s="1"/>
  <c r="WCE1" i="18" s="1"/>
  <c r="WCF1" i="18" s="1"/>
  <c r="WCG1" i="18" s="1"/>
  <c r="WCH1" i="18" s="1"/>
  <c r="WCI1" i="18" s="1"/>
  <c r="WCJ1" i="18" s="1"/>
  <c r="WCK1" i="18" s="1"/>
  <c r="WCL1" i="18" s="1"/>
  <c r="WCM1" i="18" s="1"/>
  <c r="WCN1" i="18" s="1"/>
  <c r="WCO1" i="18" s="1"/>
  <c r="WCP1" i="18" s="1"/>
  <c r="WCQ1" i="18" s="1"/>
  <c r="WCR1" i="18" s="1"/>
  <c r="WCS1" i="18" s="1"/>
  <c r="WCT1" i="18" s="1"/>
  <c r="WCU1" i="18" s="1"/>
  <c r="WCV1" i="18" s="1"/>
  <c r="WCW1" i="18" s="1"/>
  <c r="WCX1" i="18" s="1"/>
  <c r="WCY1" i="18" s="1"/>
  <c r="WCZ1" i="18" s="1"/>
  <c r="WDA1" i="18" s="1"/>
  <c r="WDB1" i="18" s="1"/>
  <c r="WDC1" i="18" s="1"/>
  <c r="WDD1" i="18" s="1"/>
  <c r="WDE1" i="18" s="1"/>
  <c r="WDF1" i="18" s="1"/>
  <c r="WDG1" i="18" s="1"/>
  <c r="WDH1" i="18" s="1"/>
  <c r="WDI1" i="18" s="1"/>
  <c r="WDJ1" i="18" s="1"/>
  <c r="WDK1" i="18" s="1"/>
  <c r="WDL1" i="18" s="1"/>
  <c r="WDM1" i="18" s="1"/>
  <c r="WDN1" i="18" s="1"/>
  <c r="WDO1" i="18" s="1"/>
  <c r="WDP1" i="18" s="1"/>
  <c r="WDQ1" i="18" s="1"/>
  <c r="WDR1" i="18" s="1"/>
  <c r="WDS1" i="18" s="1"/>
  <c r="WDT1" i="18" s="1"/>
  <c r="WDU1" i="18" s="1"/>
  <c r="WDV1" i="18" s="1"/>
  <c r="WDW1" i="18" s="1"/>
  <c r="WDX1" i="18" s="1"/>
  <c r="WDY1" i="18" s="1"/>
  <c r="WDZ1" i="18" s="1"/>
  <c r="WEA1" i="18" s="1"/>
  <c r="WEB1" i="18" s="1"/>
  <c r="WEC1" i="18" s="1"/>
  <c r="WED1" i="18" s="1"/>
  <c r="WEE1" i="18" s="1"/>
  <c r="WEF1" i="18" s="1"/>
  <c r="WEG1" i="18" s="1"/>
  <c r="WEH1" i="18" s="1"/>
  <c r="WEI1" i="18" s="1"/>
  <c r="WEJ1" i="18" s="1"/>
  <c r="WEK1" i="18" s="1"/>
  <c r="WEL1" i="18" s="1"/>
  <c r="WEM1" i="18" s="1"/>
  <c r="WEN1" i="18" s="1"/>
  <c r="WEO1" i="18" s="1"/>
  <c r="WEP1" i="18" s="1"/>
  <c r="WEQ1" i="18" s="1"/>
  <c r="WER1" i="18" s="1"/>
  <c r="WES1" i="18" s="1"/>
  <c r="WET1" i="18" s="1"/>
  <c r="WEU1" i="18" s="1"/>
  <c r="WEV1" i="18" s="1"/>
  <c r="WEW1" i="18" s="1"/>
  <c r="WEX1" i="18" s="1"/>
  <c r="WEY1" i="18" s="1"/>
  <c r="WEZ1" i="18" s="1"/>
  <c r="WFA1" i="18" s="1"/>
  <c r="WFB1" i="18" s="1"/>
  <c r="WFC1" i="18" s="1"/>
  <c r="WFD1" i="18" s="1"/>
  <c r="WFE1" i="18" s="1"/>
  <c r="WFF1" i="18" s="1"/>
  <c r="WFG1" i="18" s="1"/>
  <c r="WFH1" i="18" s="1"/>
  <c r="WFI1" i="18" s="1"/>
  <c r="WFJ1" i="18" s="1"/>
  <c r="WFK1" i="18" s="1"/>
  <c r="WFL1" i="18" s="1"/>
  <c r="WFM1" i="18" s="1"/>
  <c r="WFN1" i="18" s="1"/>
  <c r="WFO1" i="18" s="1"/>
  <c r="WFP1" i="18" s="1"/>
  <c r="WFQ1" i="18" s="1"/>
  <c r="WFR1" i="18" s="1"/>
  <c r="WFS1" i="18" s="1"/>
  <c r="WFT1" i="18" s="1"/>
  <c r="WFU1" i="18" s="1"/>
  <c r="WFV1" i="18" s="1"/>
  <c r="WFW1" i="18" s="1"/>
  <c r="WFX1" i="18" s="1"/>
  <c r="WFY1" i="18" s="1"/>
  <c r="WFZ1" i="18" s="1"/>
  <c r="WGA1" i="18" s="1"/>
  <c r="WGB1" i="18" s="1"/>
  <c r="WGC1" i="18" s="1"/>
  <c r="WGD1" i="18" s="1"/>
  <c r="WGE1" i="18" s="1"/>
  <c r="WGF1" i="18" s="1"/>
  <c r="WGG1" i="18" s="1"/>
  <c r="WGH1" i="18" s="1"/>
  <c r="WGI1" i="18" s="1"/>
  <c r="WGJ1" i="18" s="1"/>
  <c r="WGK1" i="18" s="1"/>
  <c r="WGL1" i="18" s="1"/>
  <c r="WGM1" i="18" s="1"/>
  <c r="WGN1" i="18" s="1"/>
  <c r="WGO1" i="18" s="1"/>
  <c r="WGP1" i="18" s="1"/>
  <c r="WGQ1" i="18" s="1"/>
  <c r="WGR1" i="18" s="1"/>
  <c r="WGS1" i="18" s="1"/>
  <c r="WGT1" i="18" s="1"/>
  <c r="WGU1" i="18" s="1"/>
  <c r="WGV1" i="18" s="1"/>
  <c r="WGW1" i="18" s="1"/>
  <c r="WGX1" i="18" s="1"/>
  <c r="WGY1" i="18" s="1"/>
  <c r="WGZ1" i="18" s="1"/>
  <c r="WHA1" i="18" s="1"/>
  <c r="WHB1" i="18" s="1"/>
  <c r="WHC1" i="18" s="1"/>
  <c r="WHD1" i="18" s="1"/>
  <c r="WHE1" i="18" s="1"/>
  <c r="WHF1" i="18" s="1"/>
  <c r="WHG1" i="18" s="1"/>
  <c r="WHH1" i="18" s="1"/>
  <c r="WHI1" i="18" s="1"/>
  <c r="WHJ1" i="18" s="1"/>
  <c r="WHK1" i="18" s="1"/>
  <c r="WHL1" i="18" s="1"/>
  <c r="WHM1" i="18" s="1"/>
  <c r="WHN1" i="18" s="1"/>
  <c r="WHO1" i="18" s="1"/>
  <c r="WHP1" i="18" s="1"/>
  <c r="WHQ1" i="18" s="1"/>
  <c r="WHR1" i="18" s="1"/>
  <c r="WHS1" i="18" s="1"/>
  <c r="WHT1" i="18" s="1"/>
  <c r="WHU1" i="18" s="1"/>
  <c r="WHV1" i="18" s="1"/>
  <c r="WHW1" i="18" s="1"/>
  <c r="WHX1" i="18" s="1"/>
  <c r="WHY1" i="18" s="1"/>
  <c r="WHZ1" i="18" s="1"/>
  <c r="WIA1" i="18" s="1"/>
  <c r="WIB1" i="18" s="1"/>
  <c r="WIC1" i="18" s="1"/>
  <c r="WID1" i="18" s="1"/>
  <c r="WIE1" i="18" s="1"/>
  <c r="WIF1" i="18" s="1"/>
  <c r="WIG1" i="18" s="1"/>
  <c r="WIH1" i="18" s="1"/>
  <c r="WII1" i="18" s="1"/>
  <c r="WIJ1" i="18" s="1"/>
  <c r="WIK1" i="18" s="1"/>
  <c r="WIL1" i="18" s="1"/>
  <c r="WIM1" i="18" s="1"/>
  <c r="WIN1" i="18" s="1"/>
  <c r="WIO1" i="18" s="1"/>
  <c r="WIP1" i="18" s="1"/>
  <c r="WIQ1" i="18" s="1"/>
  <c r="WIR1" i="18" s="1"/>
  <c r="WIS1" i="18" s="1"/>
  <c r="WIT1" i="18" s="1"/>
  <c r="WIU1" i="18" s="1"/>
  <c r="WIV1" i="18" s="1"/>
  <c r="WIW1" i="18" s="1"/>
  <c r="WIX1" i="18" s="1"/>
  <c r="WIY1" i="18" s="1"/>
  <c r="WIZ1" i="18" s="1"/>
  <c r="WJA1" i="18" s="1"/>
  <c r="WJB1" i="18" s="1"/>
  <c r="WJC1" i="18" s="1"/>
  <c r="WJD1" i="18" s="1"/>
  <c r="WJE1" i="18" s="1"/>
  <c r="WJF1" i="18" s="1"/>
  <c r="WJG1" i="18" s="1"/>
  <c r="WJH1" i="18" s="1"/>
  <c r="WJI1" i="18" s="1"/>
  <c r="WJJ1" i="18" s="1"/>
  <c r="WJK1" i="18" s="1"/>
  <c r="WJL1" i="18" s="1"/>
  <c r="WJM1" i="18" s="1"/>
  <c r="WJN1" i="18" s="1"/>
  <c r="WJO1" i="18" s="1"/>
  <c r="WJP1" i="18" s="1"/>
  <c r="WJQ1" i="18" s="1"/>
  <c r="WJR1" i="18" s="1"/>
  <c r="WJS1" i="18" s="1"/>
  <c r="WJT1" i="18" s="1"/>
  <c r="WJU1" i="18" s="1"/>
  <c r="WJV1" i="18" s="1"/>
  <c r="WJW1" i="18" s="1"/>
  <c r="WJX1" i="18" s="1"/>
  <c r="WJY1" i="18" s="1"/>
  <c r="WJZ1" i="18" s="1"/>
  <c r="WKA1" i="18" s="1"/>
  <c r="WKB1" i="18" s="1"/>
  <c r="WKC1" i="18" s="1"/>
  <c r="WKD1" i="18" s="1"/>
  <c r="WKE1" i="18" s="1"/>
  <c r="WKF1" i="18" s="1"/>
  <c r="WKG1" i="18" s="1"/>
  <c r="WKH1" i="18" s="1"/>
  <c r="WKI1" i="18" s="1"/>
  <c r="WKJ1" i="18" s="1"/>
  <c r="WKK1" i="18" s="1"/>
  <c r="WKL1" i="18" s="1"/>
  <c r="WKM1" i="18" s="1"/>
  <c r="WKN1" i="18" s="1"/>
  <c r="WKO1" i="18" s="1"/>
  <c r="WKP1" i="18" s="1"/>
  <c r="WKQ1" i="18" s="1"/>
  <c r="WKR1" i="18" s="1"/>
  <c r="WKS1" i="18" s="1"/>
  <c r="WKT1" i="18" s="1"/>
  <c r="WKU1" i="18" s="1"/>
  <c r="WKV1" i="18" s="1"/>
  <c r="WKW1" i="18" s="1"/>
  <c r="WKX1" i="18" s="1"/>
  <c r="WKY1" i="18" s="1"/>
  <c r="WKZ1" i="18" s="1"/>
  <c r="WLA1" i="18" s="1"/>
  <c r="WLB1" i="18" s="1"/>
  <c r="WLC1" i="18" s="1"/>
  <c r="WLD1" i="18" s="1"/>
  <c r="WLE1" i="18" s="1"/>
  <c r="WLF1" i="18" s="1"/>
  <c r="WLG1" i="18" s="1"/>
  <c r="WLH1" i="18" s="1"/>
  <c r="WLI1" i="18" s="1"/>
  <c r="WLJ1" i="18" s="1"/>
  <c r="WLK1" i="18" s="1"/>
  <c r="WLL1" i="18" s="1"/>
  <c r="WLM1" i="18" s="1"/>
  <c r="WLN1" i="18" s="1"/>
  <c r="WLO1" i="18" s="1"/>
  <c r="WLP1" i="18" s="1"/>
  <c r="WLQ1" i="18" s="1"/>
  <c r="WLR1" i="18" s="1"/>
  <c r="WLS1" i="18" s="1"/>
  <c r="WLT1" i="18" s="1"/>
  <c r="WLU1" i="18" s="1"/>
  <c r="WLV1" i="18" s="1"/>
  <c r="WLW1" i="18" s="1"/>
  <c r="WLX1" i="18" s="1"/>
  <c r="WLY1" i="18" s="1"/>
  <c r="WLZ1" i="18" s="1"/>
  <c r="WMA1" i="18" s="1"/>
  <c r="WMB1" i="18" s="1"/>
  <c r="WMC1" i="18" s="1"/>
  <c r="WMD1" i="18" s="1"/>
  <c r="WME1" i="18" s="1"/>
  <c r="WMF1" i="18" s="1"/>
  <c r="WMG1" i="18" s="1"/>
  <c r="WMH1" i="18" s="1"/>
  <c r="WMI1" i="18" s="1"/>
  <c r="WMJ1" i="18" s="1"/>
  <c r="WMK1" i="18" s="1"/>
  <c r="WML1" i="18" s="1"/>
  <c r="WMM1" i="18" s="1"/>
  <c r="WMN1" i="18" s="1"/>
  <c r="WMO1" i="18" s="1"/>
  <c r="WMP1" i="18" s="1"/>
  <c r="WMQ1" i="18" s="1"/>
  <c r="WMR1" i="18" s="1"/>
  <c r="WMS1" i="18" s="1"/>
  <c r="WMT1" i="18" s="1"/>
  <c r="WMU1" i="18" s="1"/>
  <c r="WMV1" i="18" s="1"/>
  <c r="WMW1" i="18" s="1"/>
  <c r="WMX1" i="18" s="1"/>
  <c r="WMY1" i="18" s="1"/>
  <c r="WMZ1" i="18" s="1"/>
  <c r="WNA1" i="18" s="1"/>
  <c r="WNB1" i="18" s="1"/>
  <c r="WNC1" i="18" s="1"/>
  <c r="WND1" i="18" s="1"/>
  <c r="WNE1" i="18" s="1"/>
  <c r="WNF1" i="18" s="1"/>
  <c r="WNG1" i="18" s="1"/>
  <c r="WNH1" i="18" s="1"/>
  <c r="WNI1" i="18" s="1"/>
  <c r="WNJ1" i="18" s="1"/>
  <c r="WNK1" i="18" s="1"/>
  <c r="WNL1" i="18" s="1"/>
  <c r="WNM1" i="18" s="1"/>
  <c r="WNN1" i="18" s="1"/>
  <c r="WNO1" i="18" s="1"/>
  <c r="WNP1" i="18" s="1"/>
  <c r="WNQ1" i="18" s="1"/>
  <c r="WNR1" i="18" s="1"/>
  <c r="WNS1" i="18" s="1"/>
  <c r="WNT1" i="18" s="1"/>
  <c r="WNU1" i="18" s="1"/>
  <c r="WNV1" i="18" s="1"/>
  <c r="WNW1" i="18" s="1"/>
  <c r="WNX1" i="18" s="1"/>
  <c r="WNY1" i="18" s="1"/>
  <c r="WNZ1" i="18" s="1"/>
  <c r="WOA1" i="18" s="1"/>
  <c r="WOB1" i="18" s="1"/>
  <c r="WOC1" i="18" s="1"/>
  <c r="WOD1" i="18" s="1"/>
  <c r="WOE1" i="18" s="1"/>
  <c r="WOF1" i="18" s="1"/>
  <c r="WOG1" i="18" s="1"/>
  <c r="WOH1" i="18" s="1"/>
  <c r="WOI1" i="18" s="1"/>
  <c r="WOJ1" i="18" s="1"/>
  <c r="WOK1" i="18" s="1"/>
  <c r="WOL1" i="18" s="1"/>
  <c r="WOM1" i="18" s="1"/>
  <c r="WON1" i="18" s="1"/>
  <c r="WOO1" i="18" s="1"/>
  <c r="WOP1" i="18" s="1"/>
  <c r="WOQ1" i="18" s="1"/>
  <c r="WOR1" i="18" s="1"/>
  <c r="WOS1" i="18" s="1"/>
  <c r="WOT1" i="18" s="1"/>
  <c r="WOU1" i="18" s="1"/>
  <c r="WOV1" i="18" s="1"/>
  <c r="WOW1" i="18" s="1"/>
  <c r="WOX1" i="18" s="1"/>
  <c r="WOY1" i="18" s="1"/>
  <c r="WOZ1" i="18" s="1"/>
  <c r="WPA1" i="18" s="1"/>
  <c r="WPB1" i="18" s="1"/>
  <c r="WPC1" i="18" s="1"/>
  <c r="WPD1" i="18" s="1"/>
  <c r="WPE1" i="18" s="1"/>
  <c r="WPF1" i="18" s="1"/>
  <c r="WPG1" i="18" s="1"/>
  <c r="WPH1" i="18" s="1"/>
  <c r="WPI1" i="18" s="1"/>
  <c r="WPJ1" i="18" s="1"/>
  <c r="WPK1" i="18" s="1"/>
  <c r="WPL1" i="18" s="1"/>
  <c r="WPM1" i="18" s="1"/>
  <c r="WPN1" i="18" s="1"/>
  <c r="WPO1" i="18" s="1"/>
  <c r="WPP1" i="18" s="1"/>
  <c r="WPQ1" i="18" s="1"/>
  <c r="WPR1" i="18" s="1"/>
  <c r="WPS1" i="18" s="1"/>
  <c r="WPT1" i="18" s="1"/>
  <c r="WPU1" i="18" s="1"/>
  <c r="WPV1" i="18" s="1"/>
  <c r="WPW1" i="18" s="1"/>
  <c r="WPX1" i="18" s="1"/>
  <c r="WPY1" i="18" s="1"/>
  <c r="WPZ1" i="18" s="1"/>
  <c r="WQA1" i="18" s="1"/>
  <c r="WQB1" i="18" s="1"/>
  <c r="WQC1" i="18" s="1"/>
  <c r="WQD1" i="18" s="1"/>
  <c r="WQE1" i="18" s="1"/>
  <c r="WQF1" i="18" s="1"/>
  <c r="WQG1" i="18" s="1"/>
  <c r="WQH1" i="18" s="1"/>
  <c r="WQI1" i="18" s="1"/>
  <c r="WQJ1" i="18" s="1"/>
  <c r="WQK1" i="18" s="1"/>
  <c r="WQL1" i="18" s="1"/>
  <c r="WQM1" i="18" s="1"/>
  <c r="WQN1" i="18" s="1"/>
  <c r="WQO1" i="18" s="1"/>
  <c r="WQP1" i="18" s="1"/>
  <c r="WQQ1" i="18" s="1"/>
  <c r="WQR1" i="18" s="1"/>
  <c r="WQS1" i="18" s="1"/>
  <c r="WQT1" i="18" s="1"/>
  <c r="WQU1" i="18" s="1"/>
  <c r="WQV1" i="18" s="1"/>
  <c r="WQW1" i="18" s="1"/>
  <c r="WQX1" i="18" s="1"/>
  <c r="WQY1" i="18" s="1"/>
  <c r="WQZ1" i="18" s="1"/>
  <c r="WRA1" i="18" s="1"/>
  <c r="WRB1" i="18" s="1"/>
  <c r="WRC1" i="18" s="1"/>
  <c r="WRD1" i="18" s="1"/>
  <c r="WRE1" i="18" s="1"/>
  <c r="WRF1" i="18" s="1"/>
  <c r="WRG1" i="18" s="1"/>
  <c r="WRH1" i="18" s="1"/>
  <c r="WRI1" i="18" s="1"/>
  <c r="WRJ1" i="18" s="1"/>
  <c r="WRK1" i="18" s="1"/>
  <c r="WRL1" i="18" s="1"/>
  <c r="WRM1" i="18" s="1"/>
  <c r="WRN1" i="18" s="1"/>
  <c r="WRO1" i="18" s="1"/>
  <c r="WRP1" i="18" s="1"/>
  <c r="WRQ1" i="18" s="1"/>
  <c r="WRR1" i="18" s="1"/>
  <c r="WRS1" i="18" s="1"/>
  <c r="WRT1" i="18" s="1"/>
  <c r="WRU1" i="18" s="1"/>
  <c r="WRV1" i="18" s="1"/>
  <c r="WRW1" i="18" s="1"/>
  <c r="WRX1" i="18" s="1"/>
  <c r="WRY1" i="18" s="1"/>
  <c r="WRZ1" i="18" s="1"/>
  <c r="WSA1" i="18" s="1"/>
  <c r="WSB1" i="18" s="1"/>
  <c r="WSC1" i="18" s="1"/>
  <c r="WSD1" i="18" s="1"/>
  <c r="WSE1" i="18" s="1"/>
  <c r="WSF1" i="18" s="1"/>
  <c r="WSG1" i="18" s="1"/>
  <c r="WSH1" i="18" s="1"/>
  <c r="WSI1" i="18" s="1"/>
  <c r="WSJ1" i="18" s="1"/>
  <c r="WSK1" i="18" s="1"/>
  <c r="WSL1" i="18" s="1"/>
  <c r="WSM1" i="18" s="1"/>
  <c r="WSN1" i="18" s="1"/>
  <c r="WSO1" i="18" s="1"/>
  <c r="WSP1" i="18" s="1"/>
  <c r="WSQ1" i="18" s="1"/>
  <c r="WSR1" i="18" s="1"/>
  <c r="WSS1" i="18" s="1"/>
  <c r="WST1" i="18" s="1"/>
  <c r="WSU1" i="18" s="1"/>
  <c r="WSV1" i="18" s="1"/>
  <c r="WSW1" i="18" s="1"/>
  <c r="WSX1" i="18" s="1"/>
  <c r="WSY1" i="18" s="1"/>
  <c r="WSZ1" i="18" s="1"/>
  <c r="WTA1" i="18" s="1"/>
  <c r="WTB1" i="18" s="1"/>
  <c r="WTC1" i="18" s="1"/>
  <c r="WTD1" i="18" s="1"/>
  <c r="WTE1" i="18" s="1"/>
  <c r="WTF1" i="18" s="1"/>
  <c r="WTG1" i="18" s="1"/>
  <c r="WTH1" i="18" s="1"/>
  <c r="WTI1" i="18" s="1"/>
  <c r="WTJ1" i="18" s="1"/>
  <c r="WTK1" i="18" s="1"/>
  <c r="WTL1" i="18" s="1"/>
  <c r="WTM1" i="18" s="1"/>
  <c r="WTN1" i="18" s="1"/>
  <c r="WTO1" i="18" s="1"/>
  <c r="WTP1" i="18" s="1"/>
  <c r="WTQ1" i="18" s="1"/>
  <c r="WTR1" i="18" s="1"/>
  <c r="WTS1" i="18" s="1"/>
  <c r="WTT1" i="18" s="1"/>
  <c r="WTU1" i="18" s="1"/>
  <c r="WTV1" i="18" s="1"/>
  <c r="WTW1" i="18" s="1"/>
  <c r="WTX1" i="18" s="1"/>
  <c r="WTY1" i="18" s="1"/>
  <c r="WTZ1" i="18" s="1"/>
  <c r="WUA1" i="18" s="1"/>
  <c r="WUB1" i="18" s="1"/>
  <c r="WUC1" i="18" s="1"/>
  <c r="WUD1" i="18" s="1"/>
  <c r="WUE1" i="18" s="1"/>
  <c r="WUF1" i="18" s="1"/>
  <c r="WUG1" i="18" s="1"/>
  <c r="WUH1" i="18" s="1"/>
  <c r="WUI1" i="18" s="1"/>
  <c r="WUJ1" i="18" s="1"/>
  <c r="WUK1" i="18" s="1"/>
  <c r="WUL1" i="18" s="1"/>
  <c r="WUM1" i="18" s="1"/>
  <c r="WUN1" i="18" s="1"/>
  <c r="WUO1" i="18" s="1"/>
  <c r="WUP1" i="18" s="1"/>
  <c r="WUQ1" i="18" s="1"/>
  <c r="WUR1" i="18" s="1"/>
  <c r="WUS1" i="18" s="1"/>
  <c r="WUT1" i="18" s="1"/>
  <c r="WUU1" i="18" s="1"/>
  <c r="WUV1" i="18" s="1"/>
  <c r="WUW1" i="18" s="1"/>
  <c r="WUX1" i="18" s="1"/>
  <c r="WUY1" i="18" s="1"/>
  <c r="WUZ1" i="18" s="1"/>
  <c r="WVA1" i="18" s="1"/>
  <c r="WVB1" i="18" s="1"/>
  <c r="WVC1" i="18" s="1"/>
  <c r="WVD1" i="18" s="1"/>
  <c r="WVE1" i="18" s="1"/>
  <c r="WVF1" i="18" s="1"/>
  <c r="WVG1" i="18" s="1"/>
  <c r="WVH1" i="18" s="1"/>
  <c r="WVI1" i="18" s="1"/>
  <c r="WVJ1" i="18" s="1"/>
  <c r="WVK1" i="18" s="1"/>
  <c r="WVL1" i="18" s="1"/>
  <c r="WVM1" i="18" s="1"/>
  <c r="WVN1" i="18" s="1"/>
  <c r="WVO1" i="18" s="1"/>
  <c r="WVP1" i="18" s="1"/>
  <c r="WVQ1" i="18" s="1"/>
  <c r="WVR1" i="18" s="1"/>
  <c r="WVS1" i="18" s="1"/>
  <c r="WVT1" i="18" s="1"/>
  <c r="WVU1" i="18" s="1"/>
  <c r="WVV1" i="18" s="1"/>
  <c r="WVW1" i="18" s="1"/>
  <c r="WVX1" i="18" s="1"/>
  <c r="WVY1" i="18" s="1"/>
  <c r="WVZ1" i="18" s="1"/>
  <c r="WWA1" i="18" s="1"/>
  <c r="WWB1" i="18" s="1"/>
  <c r="WWC1" i="18" s="1"/>
  <c r="WWD1" i="18" s="1"/>
  <c r="WWE1" i="18" s="1"/>
  <c r="WWF1" i="18" s="1"/>
  <c r="WWG1" i="18" s="1"/>
  <c r="WWH1" i="18" s="1"/>
  <c r="WWI1" i="18" s="1"/>
  <c r="WWJ1" i="18" s="1"/>
  <c r="WWK1" i="18" s="1"/>
  <c r="WWL1" i="18" s="1"/>
  <c r="WWM1" i="18" s="1"/>
  <c r="WWN1" i="18" s="1"/>
  <c r="WWO1" i="18" s="1"/>
  <c r="WWP1" i="18" s="1"/>
  <c r="WWQ1" i="18" s="1"/>
  <c r="WWR1" i="18" s="1"/>
  <c r="WWS1" i="18" s="1"/>
  <c r="WWT1" i="18" s="1"/>
  <c r="WWU1" i="18" s="1"/>
  <c r="WWV1" i="18" s="1"/>
  <c r="WWW1" i="18" s="1"/>
  <c r="WWX1" i="18" s="1"/>
  <c r="WWY1" i="18" s="1"/>
  <c r="WWZ1" i="18" s="1"/>
  <c r="WXA1" i="18" s="1"/>
  <c r="WXB1" i="18" s="1"/>
  <c r="WXC1" i="18" s="1"/>
  <c r="WXD1" i="18" s="1"/>
  <c r="WXE1" i="18" s="1"/>
  <c r="WXF1" i="18" s="1"/>
  <c r="WXG1" i="18" s="1"/>
  <c r="WXH1" i="18" s="1"/>
  <c r="WXI1" i="18" s="1"/>
  <c r="WXJ1" i="18" s="1"/>
  <c r="WXK1" i="18" s="1"/>
  <c r="WXL1" i="18" s="1"/>
  <c r="WXM1" i="18" s="1"/>
  <c r="WXN1" i="18" s="1"/>
  <c r="WXO1" i="18" s="1"/>
  <c r="WXP1" i="18" s="1"/>
  <c r="WXQ1" i="18" s="1"/>
  <c r="WXR1" i="18" s="1"/>
  <c r="WXS1" i="18" s="1"/>
  <c r="WXT1" i="18" s="1"/>
  <c r="WXU1" i="18" s="1"/>
  <c r="WXV1" i="18" s="1"/>
  <c r="WXW1" i="18" s="1"/>
  <c r="WXX1" i="18" s="1"/>
  <c r="WXY1" i="18" s="1"/>
  <c r="WXZ1" i="18" s="1"/>
  <c r="WYA1" i="18" s="1"/>
  <c r="WYB1" i="18" s="1"/>
  <c r="WYC1" i="18" s="1"/>
  <c r="WYD1" i="18" s="1"/>
  <c r="WYE1" i="18" s="1"/>
  <c r="WYF1" i="18" s="1"/>
  <c r="WYG1" i="18" s="1"/>
  <c r="WYH1" i="18" s="1"/>
  <c r="WYI1" i="18" s="1"/>
  <c r="WYJ1" i="18" s="1"/>
  <c r="WYK1" i="18" s="1"/>
  <c r="WYL1" i="18" s="1"/>
  <c r="WYM1" i="18" s="1"/>
  <c r="WYN1" i="18" s="1"/>
  <c r="WYO1" i="18" s="1"/>
  <c r="WYP1" i="18" s="1"/>
  <c r="WYQ1" i="18" s="1"/>
  <c r="WYR1" i="18" s="1"/>
  <c r="WYS1" i="18" s="1"/>
  <c r="WYT1" i="18" s="1"/>
  <c r="WYU1" i="18" s="1"/>
  <c r="WYV1" i="18" s="1"/>
  <c r="WYW1" i="18" s="1"/>
  <c r="WYX1" i="18" s="1"/>
  <c r="WYY1" i="18" s="1"/>
  <c r="WYZ1" i="18" s="1"/>
  <c r="WZA1" i="18" s="1"/>
  <c r="WZB1" i="18" s="1"/>
  <c r="WZC1" i="18" s="1"/>
  <c r="WZD1" i="18" s="1"/>
  <c r="WZE1" i="18" s="1"/>
  <c r="WZF1" i="18" s="1"/>
  <c r="WZG1" i="18" s="1"/>
  <c r="WZH1" i="18" s="1"/>
  <c r="WZI1" i="18" s="1"/>
  <c r="WZJ1" i="18" s="1"/>
  <c r="WZK1" i="18" s="1"/>
  <c r="WZL1" i="18" s="1"/>
  <c r="WZM1" i="18" s="1"/>
  <c r="WZN1" i="18" s="1"/>
  <c r="WZO1" i="18" s="1"/>
  <c r="WZP1" i="18" s="1"/>
  <c r="WZQ1" i="18" s="1"/>
  <c r="WZR1" i="18" s="1"/>
  <c r="WZS1" i="18" s="1"/>
  <c r="WZT1" i="18" s="1"/>
  <c r="WZU1" i="18" s="1"/>
  <c r="WZV1" i="18" s="1"/>
  <c r="WZW1" i="18" s="1"/>
  <c r="WZX1" i="18" s="1"/>
  <c r="WZY1" i="18" s="1"/>
  <c r="WZZ1" i="18" s="1"/>
  <c r="XAA1" i="18" s="1"/>
  <c r="XAB1" i="18" s="1"/>
  <c r="XAC1" i="18" s="1"/>
  <c r="XAD1" i="18" s="1"/>
  <c r="XAE1" i="18" s="1"/>
  <c r="XAF1" i="18" s="1"/>
  <c r="XAG1" i="18" s="1"/>
  <c r="XAH1" i="18" s="1"/>
  <c r="XAI1" i="18" s="1"/>
  <c r="XAJ1" i="18" s="1"/>
  <c r="XAK1" i="18" s="1"/>
  <c r="XAL1" i="18" s="1"/>
  <c r="XAM1" i="18" s="1"/>
  <c r="XAN1" i="18" s="1"/>
  <c r="XAO1" i="18" s="1"/>
  <c r="XAP1" i="18" s="1"/>
  <c r="XAQ1" i="18" s="1"/>
  <c r="XAR1" i="18" s="1"/>
  <c r="XAS1" i="18" s="1"/>
  <c r="XAT1" i="18" s="1"/>
  <c r="XAU1" i="18" s="1"/>
  <c r="XAV1" i="18" s="1"/>
  <c r="XAW1" i="18" s="1"/>
  <c r="XAX1" i="18" s="1"/>
  <c r="XAY1" i="18" s="1"/>
  <c r="XAZ1" i="18" s="1"/>
  <c r="XBA1" i="18" s="1"/>
  <c r="XBB1" i="18" s="1"/>
  <c r="XBC1" i="18" s="1"/>
  <c r="XBD1" i="18" s="1"/>
  <c r="XBE1" i="18" s="1"/>
  <c r="XBF1" i="18" s="1"/>
  <c r="XBG1" i="18" s="1"/>
  <c r="XBH1" i="18" s="1"/>
  <c r="XBI1" i="18" s="1"/>
  <c r="XBJ1" i="18" s="1"/>
  <c r="XBK1" i="18" s="1"/>
  <c r="XBL1" i="18" s="1"/>
  <c r="XBM1" i="18" s="1"/>
  <c r="XBN1" i="18" s="1"/>
  <c r="XBO1" i="18" s="1"/>
  <c r="XBP1" i="18" s="1"/>
  <c r="XBQ1" i="18" s="1"/>
  <c r="XBR1" i="18" s="1"/>
  <c r="XBS1" i="18" s="1"/>
  <c r="XBT1" i="18" s="1"/>
  <c r="XBU1" i="18" s="1"/>
  <c r="XBV1" i="18" s="1"/>
  <c r="XBW1" i="18" s="1"/>
  <c r="XBX1" i="18" s="1"/>
  <c r="XBY1" i="18" s="1"/>
  <c r="XBZ1" i="18" s="1"/>
  <c r="XCA1" i="18" s="1"/>
  <c r="XCB1" i="18" s="1"/>
  <c r="XCC1" i="18" s="1"/>
  <c r="XCD1" i="18" s="1"/>
  <c r="XCE1" i="18" s="1"/>
  <c r="XCF1" i="18" s="1"/>
  <c r="XCG1" i="18" s="1"/>
  <c r="XCH1" i="18" s="1"/>
  <c r="XCI1" i="18" s="1"/>
  <c r="XCJ1" i="18" s="1"/>
  <c r="XCK1" i="18" s="1"/>
  <c r="XCL1" i="18" s="1"/>
  <c r="XCM1" i="18" s="1"/>
  <c r="XCN1" i="18" s="1"/>
  <c r="XCO1" i="18" s="1"/>
  <c r="XCP1" i="18" s="1"/>
  <c r="XCQ1" i="18" s="1"/>
  <c r="XCR1" i="18" s="1"/>
  <c r="XCS1" i="18" s="1"/>
  <c r="XCT1" i="18" s="1"/>
  <c r="XCU1" i="18" s="1"/>
  <c r="XCV1" i="18" s="1"/>
  <c r="XCW1" i="18" s="1"/>
  <c r="XCX1" i="18" s="1"/>
  <c r="XCY1" i="18" s="1"/>
  <c r="XCZ1" i="18" s="1"/>
  <c r="XDA1" i="18" s="1"/>
  <c r="XDB1" i="18" s="1"/>
  <c r="XDC1" i="18" s="1"/>
  <c r="XDD1" i="18" s="1"/>
  <c r="XDE1" i="18" s="1"/>
  <c r="XDF1" i="18" s="1"/>
  <c r="XDG1" i="18" s="1"/>
  <c r="XDH1" i="18" s="1"/>
  <c r="XDI1" i="18" s="1"/>
  <c r="XDJ1" i="18" s="1"/>
  <c r="XDK1" i="18" s="1"/>
  <c r="XDL1" i="18" s="1"/>
  <c r="XDM1" i="18" s="1"/>
  <c r="XDN1" i="18" s="1"/>
  <c r="XDO1" i="18" s="1"/>
  <c r="XDP1" i="18" s="1"/>
  <c r="XDQ1" i="18" s="1"/>
  <c r="XDR1" i="18" s="1"/>
  <c r="XDS1" i="18" s="1"/>
  <c r="XDT1" i="18" s="1"/>
  <c r="XDU1" i="18" s="1"/>
  <c r="XDV1" i="18" s="1"/>
  <c r="XDW1" i="18" s="1"/>
  <c r="XDX1" i="18" s="1"/>
  <c r="XDY1" i="18" s="1"/>
  <c r="XDZ1" i="18" s="1"/>
  <c r="XEA1" i="18" s="1"/>
  <c r="XEB1" i="18" s="1"/>
  <c r="XEC1" i="18" s="1"/>
  <c r="XED1" i="18" s="1"/>
  <c r="XEE1" i="18" s="1"/>
  <c r="XEF1" i="18" s="1"/>
  <c r="XEG1" i="18" s="1"/>
  <c r="XEH1" i="18" s="1"/>
  <c r="XEI1" i="18" s="1"/>
  <c r="XEJ1" i="18" s="1"/>
  <c r="XEK1" i="18" s="1"/>
  <c r="XEL1" i="18" s="1"/>
  <c r="XEM1" i="18" s="1"/>
  <c r="XEN1" i="18" s="1"/>
  <c r="XEO1" i="18" s="1"/>
  <c r="XEP1" i="18" s="1"/>
  <c r="XEQ1" i="18" s="1"/>
  <c r="XER1" i="18" s="1"/>
  <c r="D5" i="23"/>
  <c r="R7" i="18"/>
  <c r="R8" i="18"/>
  <c r="R9" i="18"/>
  <c r="R10" i="18"/>
  <c r="R11" i="18"/>
  <c r="R12" i="18"/>
  <c r="R13" i="18"/>
  <c r="R14" i="18"/>
  <c r="R15" i="18"/>
  <c r="R16" i="18"/>
  <c r="R17" i="18"/>
  <c r="R18" i="18"/>
  <c r="R19" i="18"/>
  <c r="R20" i="18"/>
  <c r="R21" i="18"/>
  <c r="R22" i="18"/>
  <c r="R23" i="18"/>
  <c r="R24" i="18"/>
  <c r="R25" i="18"/>
  <c r="R26" i="18"/>
  <c r="R27" i="18"/>
  <c r="R28" i="18"/>
  <c r="R29" i="18"/>
  <c r="R30" i="18"/>
  <c r="R31" i="18"/>
  <c r="R32" i="18"/>
  <c r="R33" i="18"/>
  <c r="R34" i="18"/>
  <c r="R35" i="18"/>
  <c r="R36" i="18"/>
  <c r="R37" i="18"/>
  <c r="R38" i="18"/>
  <c r="R39" i="18"/>
  <c r="R40" i="18"/>
  <c r="R41" i="18"/>
  <c r="R42" i="18"/>
  <c r="R43" i="18"/>
  <c r="R44" i="18"/>
  <c r="R45" i="18"/>
  <c r="R46" i="18"/>
  <c r="R47" i="18"/>
  <c r="R48" i="18"/>
  <c r="R49" i="18"/>
  <c r="R50" i="18"/>
  <c r="R51" i="18"/>
  <c r="R52" i="18"/>
  <c r="R53" i="18"/>
  <c r="R54" i="18"/>
  <c r="R55" i="18"/>
  <c r="R56" i="18"/>
  <c r="R57" i="18"/>
  <c r="R58" i="18"/>
  <c r="R59" i="18"/>
  <c r="R60" i="18"/>
  <c r="R61" i="18"/>
  <c r="R62" i="18"/>
  <c r="R63" i="18"/>
  <c r="R64" i="18"/>
  <c r="R65" i="18"/>
  <c r="R66" i="18"/>
  <c r="R67" i="18"/>
  <c r="R68" i="18"/>
  <c r="R69" i="18"/>
  <c r="R70" i="18"/>
  <c r="R71" i="18"/>
  <c r="R72" i="18"/>
  <c r="R73" i="18"/>
  <c r="R74" i="18"/>
  <c r="R75" i="18"/>
  <c r="R76" i="18"/>
  <c r="R77" i="18"/>
  <c r="R78" i="18"/>
  <c r="R79" i="18"/>
  <c r="R80" i="18"/>
  <c r="R81" i="18"/>
  <c r="R82" i="18"/>
  <c r="R83" i="18"/>
  <c r="R84" i="18"/>
  <c r="R85" i="18"/>
  <c r="R86" i="18"/>
  <c r="R87" i="18"/>
  <c r="R88" i="18"/>
  <c r="R89" i="18"/>
  <c r="R90" i="18"/>
  <c r="R91" i="18"/>
  <c r="R92" i="18"/>
  <c r="R93" i="18"/>
  <c r="R94" i="18"/>
  <c r="R95" i="18"/>
  <c r="R96" i="18"/>
  <c r="R97" i="18"/>
  <c r="R98" i="18"/>
  <c r="R99" i="18"/>
  <c r="R100" i="18"/>
  <c r="R101" i="18"/>
  <c r="R102" i="18"/>
  <c r="R103" i="18"/>
  <c r="R104" i="18"/>
  <c r="R105" i="18"/>
  <c r="R106" i="18"/>
  <c r="R107" i="18"/>
  <c r="R108" i="18"/>
  <c r="R109" i="18"/>
  <c r="R110" i="18"/>
  <c r="R111" i="18"/>
  <c r="R112" i="18"/>
  <c r="R113" i="18"/>
  <c r="R114" i="18"/>
  <c r="R115" i="18"/>
  <c r="R116" i="18"/>
  <c r="R117" i="18"/>
  <c r="R118" i="18"/>
  <c r="R119" i="18"/>
  <c r="R120" i="18"/>
  <c r="R121" i="18"/>
  <c r="R122" i="18"/>
  <c r="R123" i="18"/>
  <c r="R124" i="18"/>
  <c r="R125" i="18"/>
  <c r="R126" i="18"/>
  <c r="R127" i="18"/>
  <c r="R128" i="18"/>
  <c r="R129" i="18"/>
  <c r="R130" i="18"/>
  <c r="R131" i="18"/>
  <c r="R132" i="18"/>
  <c r="R133" i="18"/>
  <c r="R134" i="18"/>
  <c r="R135" i="18"/>
  <c r="R136" i="18"/>
  <c r="R137" i="18"/>
  <c r="R138" i="18"/>
  <c r="R139" i="18"/>
  <c r="R140" i="18"/>
  <c r="R141" i="18"/>
  <c r="R142" i="18"/>
  <c r="R143" i="18"/>
  <c r="R144" i="18"/>
  <c r="R145" i="18"/>
  <c r="R146" i="18"/>
  <c r="R147" i="18"/>
  <c r="R148" i="18"/>
  <c r="R149" i="18"/>
  <c r="R150" i="18"/>
  <c r="R151" i="18"/>
  <c r="R152" i="18"/>
  <c r="R153" i="18"/>
  <c r="R154" i="18"/>
  <c r="R155" i="18"/>
  <c r="R156" i="18"/>
  <c r="R157" i="18"/>
  <c r="R158" i="18"/>
  <c r="R159" i="18"/>
  <c r="R160" i="18"/>
  <c r="R161" i="18"/>
  <c r="R162" i="18"/>
  <c r="R163" i="18"/>
  <c r="R164" i="18"/>
  <c r="R165" i="18"/>
  <c r="R166" i="18"/>
  <c r="R167" i="18"/>
  <c r="R168" i="18"/>
  <c r="R169" i="18"/>
  <c r="R170" i="18"/>
  <c r="R171" i="18"/>
  <c r="R172" i="18"/>
  <c r="R173" i="18"/>
  <c r="R174" i="18"/>
  <c r="R175" i="18"/>
  <c r="R176" i="18"/>
  <c r="R177" i="18"/>
  <c r="R178" i="18"/>
  <c r="R179" i="18"/>
  <c r="R180" i="18"/>
  <c r="R181" i="18"/>
  <c r="R182" i="18"/>
  <c r="R183" i="18"/>
  <c r="R184" i="18"/>
  <c r="R185" i="18"/>
  <c r="R186" i="18"/>
  <c r="R187" i="18"/>
  <c r="R188" i="18"/>
  <c r="R189" i="18"/>
  <c r="R190" i="18"/>
  <c r="R191" i="18"/>
  <c r="R192" i="18"/>
  <c r="R193" i="18"/>
  <c r="R194" i="18"/>
  <c r="R195" i="18"/>
  <c r="R196" i="18"/>
  <c r="R197" i="18"/>
  <c r="R198" i="18"/>
  <c r="R199" i="18"/>
  <c r="R200" i="18"/>
  <c r="R201" i="18"/>
  <c r="R202" i="18"/>
  <c r="R203" i="18"/>
  <c r="R204" i="18"/>
  <c r="R206" i="18"/>
  <c r="R207" i="18"/>
  <c r="R208" i="18"/>
  <c r="R209" i="18"/>
  <c r="R210" i="18"/>
  <c r="R211" i="18"/>
  <c r="R212" i="18"/>
  <c r="R213" i="18"/>
  <c r="R214" i="18"/>
  <c r="R215" i="18"/>
  <c r="R216" i="18"/>
  <c r="R217" i="18"/>
  <c r="R218" i="18"/>
  <c r="R219" i="18"/>
  <c r="R220" i="18"/>
  <c r="R221" i="18"/>
  <c r="R222" i="18"/>
  <c r="R223" i="18"/>
  <c r="R224" i="18"/>
  <c r="R225" i="18"/>
  <c r="R226" i="18"/>
  <c r="R227" i="18"/>
  <c r="R228" i="18"/>
  <c r="R229" i="18"/>
  <c r="R230" i="18"/>
  <c r="R231" i="18"/>
  <c r="R232" i="18"/>
  <c r="R233" i="18"/>
  <c r="R234" i="18"/>
  <c r="R235" i="18"/>
  <c r="R236" i="18"/>
  <c r="R237" i="18"/>
  <c r="R238" i="18"/>
  <c r="R239" i="18"/>
  <c r="R240" i="18"/>
  <c r="R241" i="18"/>
  <c r="R242" i="18"/>
  <c r="R243" i="18"/>
  <c r="R244" i="18"/>
  <c r="R245" i="18"/>
  <c r="R246" i="18"/>
  <c r="R247" i="18"/>
  <c r="R248" i="18"/>
  <c r="R249" i="18"/>
  <c r="R250" i="18"/>
  <c r="R251" i="18"/>
  <c r="R252" i="18"/>
  <c r="R253" i="18"/>
  <c r="R254" i="18"/>
  <c r="R255" i="18"/>
  <c r="R256" i="18"/>
  <c r="R257" i="18"/>
  <c r="R258" i="18"/>
  <c r="R259" i="18"/>
  <c r="R260" i="18"/>
  <c r="R261" i="18"/>
  <c r="R262" i="18"/>
  <c r="R263" i="18"/>
  <c r="R264" i="18"/>
  <c r="R265" i="18"/>
  <c r="R266" i="18"/>
  <c r="R267" i="18"/>
  <c r="R268" i="18"/>
  <c r="R269" i="18"/>
  <c r="R270" i="18"/>
  <c r="R271" i="18"/>
  <c r="R272" i="18"/>
  <c r="R273" i="18"/>
  <c r="R274" i="18"/>
  <c r="R275" i="18"/>
  <c r="R276" i="18"/>
  <c r="R277" i="18"/>
  <c r="R278" i="18"/>
  <c r="R279" i="18"/>
  <c r="R280" i="18"/>
  <c r="R281" i="18"/>
  <c r="R282" i="18"/>
  <c r="R283" i="18"/>
  <c r="R284" i="18"/>
  <c r="R285" i="18"/>
  <c r="R286" i="18"/>
  <c r="R287" i="18"/>
  <c r="R288" i="18"/>
  <c r="R289" i="18"/>
  <c r="R290" i="18"/>
  <c r="R291" i="18"/>
  <c r="R292" i="18"/>
  <c r="R293" i="18"/>
  <c r="R294" i="18"/>
  <c r="R295" i="18"/>
  <c r="Q7" i="18"/>
  <c r="Q8" i="18"/>
  <c r="Q9" i="18"/>
  <c r="Q10" i="18"/>
  <c r="Q11" i="18"/>
  <c r="Q12" i="18"/>
  <c r="Q13" i="18"/>
  <c r="Q14" i="18"/>
  <c r="Q15" i="18"/>
  <c r="Q16" i="18"/>
  <c r="Q17" i="18"/>
  <c r="Q18" i="18"/>
  <c r="Q19" i="18"/>
  <c r="Q20" i="18"/>
  <c r="Q21" i="18"/>
  <c r="Q22" i="18"/>
  <c r="Q23" i="18"/>
  <c r="Q24" i="18"/>
  <c r="Q25" i="18"/>
  <c r="Q26" i="18"/>
  <c r="Q27" i="18"/>
  <c r="Q28" i="18"/>
  <c r="Q29" i="18"/>
  <c r="Q30" i="18"/>
  <c r="Q31" i="18"/>
  <c r="Q32" i="18"/>
  <c r="Q33" i="18"/>
  <c r="Q34" i="18"/>
  <c r="Q35" i="18"/>
  <c r="Q36" i="18"/>
  <c r="Q37" i="18"/>
  <c r="Q38" i="18"/>
  <c r="Q39" i="18"/>
  <c r="Q40" i="18"/>
  <c r="Q41" i="18"/>
  <c r="Q42" i="18"/>
  <c r="Q43" i="18"/>
  <c r="Q44" i="18"/>
  <c r="Q45" i="18"/>
  <c r="Q46" i="18"/>
  <c r="Q47" i="18"/>
  <c r="Q48" i="18"/>
  <c r="Q49" i="18"/>
  <c r="Q50" i="18"/>
  <c r="Q51" i="18"/>
  <c r="Q52" i="18"/>
  <c r="Q53" i="18"/>
  <c r="Q54" i="18"/>
  <c r="Q55" i="18"/>
  <c r="Q56" i="18"/>
  <c r="Q57" i="18"/>
  <c r="Q58" i="18"/>
  <c r="Q59" i="18"/>
  <c r="Q60" i="18"/>
  <c r="Q61" i="18"/>
  <c r="Q62" i="18"/>
  <c r="Q63" i="18"/>
  <c r="Q64" i="18"/>
  <c r="Q65" i="18"/>
  <c r="Q66" i="18"/>
  <c r="Q67" i="18"/>
  <c r="Q68" i="18"/>
  <c r="Q69" i="18"/>
  <c r="Q70" i="18"/>
  <c r="Q71" i="18"/>
  <c r="Q72" i="18"/>
  <c r="Q73" i="18"/>
  <c r="Q74" i="18"/>
  <c r="Q75" i="18"/>
  <c r="Q76" i="18"/>
  <c r="Q77" i="18"/>
  <c r="Q78" i="18"/>
  <c r="Q79" i="18"/>
  <c r="Q80" i="18"/>
  <c r="Q81" i="18"/>
  <c r="Q82" i="18"/>
  <c r="Q83" i="18"/>
  <c r="Q84" i="18"/>
  <c r="Q85" i="18"/>
  <c r="Q86" i="18"/>
  <c r="Q87" i="18"/>
  <c r="Q88" i="18"/>
  <c r="Q89" i="18"/>
  <c r="Q90" i="18"/>
  <c r="Q91" i="18"/>
  <c r="Q92" i="18"/>
  <c r="Q93" i="18"/>
  <c r="Q94" i="18"/>
  <c r="Q95" i="18"/>
  <c r="Q96" i="18"/>
  <c r="Q97" i="18"/>
  <c r="Q98" i="18"/>
  <c r="Q99" i="18"/>
  <c r="Q100" i="18"/>
  <c r="Q101" i="18"/>
  <c r="Q102" i="18"/>
  <c r="Q103" i="18"/>
  <c r="Q104" i="18"/>
  <c r="Q105" i="18"/>
  <c r="Q106" i="18"/>
  <c r="Q107" i="18"/>
  <c r="Q108" i="18"/>
  <c r="Q109" i="18"/>
  <c r="Q110" i="18"/>
  <c r="Q111" i="18"/>
  <c r="Q112" i="18"/>
  <c r="Q113" i="18"/>
  <c r="Q114" i="18"/>
  <c r="Q115" i="18"/>
  <c r="Q116" i="18"/>
  <c r="Q117" i="18"/>
  <c r="Q118" i="18"/>
  <c r="Q119" i="18"/>
  <c r="Q120" i="18"/>
  <c r="Q121" i="18"/>
  <c r="Q122" i="18"/>
  <c r="Q123" i="18"/>
  <c r="Q124" i="18"/>
  <c r="Q125" i="18"/>
  <c r="Q126" i="18"/>
  <c r="Q127" i="18"/>
  <c r="Q128" i="18"/>
  <c r="Q129" i="18"/>
  <c r="Q130" i="18"/>
  <c r="Q131" i="18"/>
  <c r="Q132" i="18"/>
  <c r="Q133" i="18"/>
  <c r="Q134" i="18"/>
  <c r="Q135" i="18"/>
  <c r="Q136" i="18"/>
  <c r="Q137" i="18"/>
  <c r="Q138" i="18"/>
  <c r="Q139" i="18"/>
  <c r="Q140" i="18"/>
  <c r="Q141" i="18"/>
  <c r="Q142" i="18"/>
  <c r="Q143" i="18"/>
  <c r="Q144" i="18"/>
  <c r="Q145" i="18"/>
  <c r="Q146" i="18"/>
  <c r="Q147" i="18"/>
  <c r="Q148" i="18"/>
  <c r="Q149" i="18"/>
  <c r="Q150" i="18"/>
  <c r="Q151" i="18"/>
  <c r="Q152" i="18"/>
  <c r="Q153" i="18"/>
  <c r="Q154" i="18"/>
  <c r="Q155" i="18"/>
  <c r="Q156" i="18"/>
  <c r="Q157" i="18"/>
  <c r="Q158" i="18"/>
  <c r="Q159" i="18"/>
  <c r="Q160" i="18"/>
  <c r="Q161" i="18"/>
  <c r="Q162" i="18"/>
  <c r="Q163" i="18"/>
  <c r="Q164" i="18"/>
  <c r="Q165" i="18"/>
  <c r="Q166" i="18"/>
  <c r="Q167" i="18"/>
  <c r="Q168" i="18"/>
  <c r="Q169" i="18"/>
  <c r="Q170" i="18"/>
  <c r="Q171" i="18"/>
  <c r="Q172" i="18"/>
  <c r="Q173" i="18"/>
  <c r="Q174" i="18"/>
  <c r="Q175" i="18"/>
  <c r="Q176" i="18"/>
  <c r="Q177" i="18"/>
  <c r="Q178" i="18"/>
  <c r="Q179" i="18"/>
  <c r="Q180" i="18"/>
  <c r="Q181" i="18"/>
  <c r="Q182" i="18"/>
  <c r="Q183" i="18"/>
  <c r="Q184" i="18"/>
  <c r="Q185" i="18"/>
  <c r="Q186" i="18"/>
  <c r="Q187" i="18"/>
  <c r="Q188" i="18"/>
  <c r="Q189" i="18"/>
  <c r="Q190" i="18"/>
  <c r="Q191" i="18"/>
  <c r="Q192" i="18"/>
  <c r="Q193" i="18"/>
  <c r="Q194" i="18"/>
  <c r="Q195" i="18"/>
  <c r="Q196" i="18"/>
  <c r="Q197" i="18"/>
  <c r="Q198" i="18"/>
  <c r="Q199" i="18"/>
  <c r="Q200" i="18"/>
  <c r="Q201" i="18"/>
  <c r="Q202" i="18"/>
  <c r="Q203" i="18"/>
  <c r="Q204" i="18"/>
  <c r="Q206" i="18"/>
  <c r="Q207" i="18"/>
  <c r="Q208" i="18"/>
  <c r="Q209" i="18"/>
  <c r="Q210" i="18"/>
  <c r="Q211" i="18"/>
  <c r="Q212" i="18"/>
  <c r="Q213" i="18"/>
  <c r="Q214" i="18"/>
  <c r="Q215" i="18"/>
  <c r="Q216" i="18"/>
  <c r="Q217" i="18"/>
  <c r="Q218" i="18"/>
  <c r="Q219" i="18"/>
  <c r="Q220" i="18"/>
  <c r="Q221" i="18"/>
  <c r="Q222" i="18"/>
  <c r="Q223" i="18"/>
  <c r="Q224" i="18"/>
  <c r="Q225" i="18"/>
  <c r="Q226" i="18"/>
  <c r="Q227" i="18"/>
  <c r="Q228" i="18"/>
  <c r="Q229" i="18"/>
  <c r="Q230" i="18"/>
  <c r="Q231" i="18"/>
  <c r="Q232" i="18"/>
  <c r="Q233" i="18"/>
  <c r="Q234" i="18"/>
  <c r="Q235" i="18"/>
  <c r="Q236" i="18"/>
  <c r="Q237" i="18"/>
  <c r="Q238" i="18"/>
  <c r="Q239" i="18"/>
  <c r="Q240" i="18"/>
  <c r="Q241" i="18"/>
  <c r="Q242" i="18"/>
  <c r="Q243" i="18"/>
  <c r="Q244" i="18"/>
  <c r="Q245" i="18"/>
  <c r="Q246" i="18"/>
  <c r="Q247" i="18"/>
  <c r="Q248" i="18"/>
  <c r="Q249" i="18"/>
  <c r="Q250" i="18"/>
  <c r="Q251" i="18"/>
  <c r="Q252" i="18"/>
  <c r="Q253" i="18"/>
  <c r="Q254" i="18"/>
  <c r="Q255" i="18"/>
  <c r="Q256" i="18"/>
  <c r="Q257" i="18"/>
  <c r="Q258" i="18"/>
  <c r="Q259" i="18"/>
  <c r="Q260" i="18"/>
  <c r="Q261" i="18"/>
  <c r="Q262" i="18"/>
  <c r="Q263" i="18"/>
  <c r="Q264" i="18"/>
  <c r="Q265" i="18"/>
  <c r="Q266" i="18"/>
  <c r="Q267" i="18"/>
  <c r="Q268" i="18"/>
  <c r="Q269" i="18"/>
  <c r="Q270" i="18"/>
  <c r="Q271" i="18"/>
  <c r="Q272" i="18"/>
  <c r="Q273" i="18"/>
  <c r="Q274" i="18"/>
  <c r="Q275" i="18"/>
  <c r="Q276" i="18"/>
  <c r="Q277" i="18"/>
  <c r="Q278" i="18"/>
  <c r="Q279" i="18"/>
  <c r="Q280" i="18"/>
  <c r="Q281" i="18"/>
  <c r="Q282" i="18"/>
  <c r="Q283" i="18"/>
  <c r="Q284" i="18"/>
  <c r="Q285" i="18"/>
  <c r="Q286" i="18"/>
  <c r="Q287" i="18"/>
  <c r="Q288" i="18"/>
  <c r="Q289" i="18"/>
  <c r="Q290" i="18"/>
  <c r="Q291" i="18"/>
  <c r="Q292" i="18"/>
  <c r="Q293" i="18"/>
  <c r="Q294" i="18"/>
  <c r="Q295" i="18"/>
  <c r="Q6" i="18"/>
  <c r="F5" i="15"/>
  <c r="AI7" i="18"/>
  <c r="AI8" i="18"/>
  <c r="AI9" i="18"/>
  <c r="AI10" i="18"/>
  <c r="AI11" i="18"/>
  <c r="AI12" i="18"/>
  <c r="AI13" i="18"/>
  <c r="AI14" i="18"/>
  <c r="AI15" i="18"/>
  <c r="AI16" i="18"/>
  <c r="AI17" i="18"/>
  <c r="AI18" i="18"/>
  <c r="AI19" i="18"/>
  <c r="AI20" i="18"/>
  <c r="AI21" i="18"/>
  <c r="AI22" i="18"/>
  <c r="AI23" i="18"/>
  <c r="AI24" i="18"/>
  <c r="AI25" i="18"/>
  <c r="AI26" i="18"/>
  <c r="AI27" i="18"/>
  <c r="AI28" i="18"/>
  <c r="AI29" i="18"/>
  <c r="AI30" i="18"/>
  <c r="AI31" i="18"/>
  <c r="AI32" i="18"/>
  <c r="AI33" i="18"/>
  <c r="AI34" i="18"/>
  <c r="AI35" i="18"/>
  <c r="AI36" i="18"/>
  <c r="AI37" i="18"/>
  <c r="AI38" i="18"/>
  <c r="AI39" i="18"/>
  <c r="AI40" i="18"/>
  <c r="AI41" i="18"/>
  <c r="AI42" i="18"/>
  <c r="AI43" i="18"/>
  <c r="AI44" i="18"/>
  <c r="AI45" i="18"/>
  <c r="AI46" i="18"/>
  <c r="AI47" i="18"/>
  <c r="AI48" i="18"/>
  <c r="AI49" i="18"/>
  <c r="AI50" i="18"/>
  <c r="AI51" i="18"/>
  <c r="AI52" i="18"/>
  <c r="AI53" i="18"/>
  <c r="AI54" i="18"/>
  <c r="AI55" i="18"/>
  <c r="AI56" i="18"/>
  <c r="AI57" i="18"/>
  <c r="AI58" i="18"/>
  <c r="AI59" i="18"/>
  <c r="AI60" i="18"/>
  <c r="AI61" i="18"/>
  <c r="AI62" i="18"/>
  <c r="AI63" i="18"/>
  <c r="AI64" i="18"/>
  <c r="AI65" i="18"/>
  <c r="AI66" i="18"/>
  <c r="AI67" i="18"/>
  <c r="AI68" i="18"/>
  <c r="AI69" i="18"/>
  <c r="AI70" i="18"/>
  <c r="AI71" i="18"/>
  <c r="AI72" i="18"/>
  <c r="AI73" i="18"/>
  <c r="AI74" i="18"/>
  <c r="AI75" i="18"/>
  <c r="AI76" i="18"/>
  <c r="AI77" i="18"/>
  <c r="AI78" i="18"/>
  <c r="AI79" i="18"/>
  <c r="AI80" i="18"/>
  <c r="AI81" i="18"/>
  <c r="AI82" i="18"/>
  <c r="AI83" i="18"/>
  <c r="AI84" i="18"/>
  <c r="AI85" i="18"/>
  <c r="AI86" i="18"/>
  <c r="AI87" i="18"/>
  <c r="AI88" i="18"/>
  <c r="AI89" i="18"/>
  <c r="AI90" i="18"/>
  <c r="AI91" i="18"/>
  <c r="AI92" i="18"/>
  <c r="AI93" i="18"/>
  <c r="AI94" i="18"/>
  <c r="AI95" i="18"/>
  <c r="AI96" i="18"/>
  <c r="AI97" i="18"/>
  <c r="AI98" i="18"/>
  <c r="AI99" i="18"/>
  <c r="AI100" i="18"/>
  <c r="AI101" i="18"/>
  <c r="AI102" i="18"/>
  <c r="AI103" i="18"/>
  <c r="AI104" i="18"/>
  <c r="AI105" i="18"/>
  <c r="AI106" i="18"/>
  <c r="AI107" i="18"/>
  <c r="AI108" i="18"/>
  <c r="AI109" i="18"/>
  <c r="AI110" i="18"/>
  <c r="AI111" i="18"/>
  <c r="AI112" i="18"/>
  <c r="AI113" i="18"/>
  <c r="AI114" i="18"/>
  <c r="AI115" i="18"/>
  <c r="AI116" i="18"/>
  <c r="AI117" i="18"/>
  <c r="AI118" i="18"/>
  <c r="AI119" i="18"/>
  <c r="AI120" i="18"/>
  <c r="AI121" i="18"/>
  <c r="AI122" i="18"/>
  <c r="AI123" i="18"/>
  <c r="AI124" i="18"/>
  <c r="AI125" i="18"/>
  <c r="AI126" i="18"/>
  <c r="AI127" i="18"/>
  <c r="AI128" i="18"/>
  <c r="AI129" i="18"/>
  <c r="AI130" i="18"/>
  <c r="AI131" i="18"/>
  <c r="AI132" i="18"/>
  <c r="AI133" i="18"/>
  <c r="AI134" i="18"/>
  <c r="AI135" i="18"/>
  <c r="AI136" i="18"/>
  <c r="AI137" i="18"/>
  <c r="AI138" i="18"/>
  <c r="AI139" i="18"/>
  <c r="AI140" i="18"/>
  <c r="AI141" i="18"/>
  <c r="AI142" i="18"/>
  <c r="AI143" i="18"/>
  <c r="AI144" i="18"/>
  <c r="AI145" i="18"/>
  <c r="AI146" i="18"/>
  <c r="AI147" i="18"/>
  <c r="AI148" i="18"/>
  <c r="AI149" i="18"/>
  <c r="AI150" i="18"/>
  <c r="AI151" i="18"/>
  <c r="AI152" i="18"/>
  <c r="AI153" i="18"/>
  <c r="AI154" i="18"/>
  <c r="AI155" i="18"/>
  <c r="AI156" i="18"/>
  <c r="AI157" i="18"/>
  <c r="AI158" i="18"/>
  <c r="AI159" i="18"/>
  <c r="AI160" i="18"/>
  <c r="AI161" i="18"/>
  <c r="AI162" i="18"/>
  <c r="AI163" i="18"/>
  <c r="AI164" i="18"/>
  <c r="AI165" i="18"/>
  <c r="AI166" i="18"/>
  <c r="AI167" i="18"/>
  <c r="AI168" i="18"/>
  <c r="AI169" i="18"/>
  <c r="AI170" i="18"/>
  <c r="AI171" i="18"/>
  <c r="AI172" i="18"/>
  <c r="AI173" i="18"/>
  <c r="AI174" i="18"/>
  <c r="AI175" i="18"/>
  <c r="AI176" i="18"/>
  <c r="AI177" i="18"/>
  <c r="AI178" i="18"/>
  <c r="AI179" i="18"/>
  <c r="AI180" i="18"/>
  <c r="AI181" i="18"/>
  <c r="AI182" i="18"/>
  <c r="AI183" i="18"/>
  <c r="AI184" i="18"/>
  <c r="AI185" i="18"/>
  <c r="AI186" i="18"/>
  <c r="AI187" i="18"/>
  <c r="AI188" i="18"/>
  <c r="AI189" i="18"/>
  <c r="AI190" i="18"/>
  <c r="AI191" i="18"/>
  <c r="AI192" i="18"/>
  <c r="AI193" i="18"/>
  <c r="AI194" i="18"/>
  <c r="AI195" i="18"/>
  <c r="AI196" i="18"/>
  <c r="AI197" i="18"/>
  <c r="AI198" i="18"/>
  <c r="AI199" i="18"/>
  <c r="AI200" i="18"/>
  <c r="AI201" i="18"/>
  <c r="AI202" i="18"/>
  <c r="AI203" i="18"/>
  <c r="AI204" i="18"/>
  <c r="AI206" i="18"/>
  <c r="AI207" i="18"/>
  <c r="AI208" i="18"/>
  <c r="AI209" i="18"/>
  <c r="AI210" i="18"/>
  <c r="AI211" i="18"/>
  <c r="AI212" i="18"/>
  <c r="AI213" i="18"/>
  <c r="AI214" i="18"/>
  <c r="AI215" i="18"/>
  <c r="AI216" i="18"/>
  <c r="AI217" i="18"/>
  <c r="AI218" i="18"/>
  <c r="AI219" i="18"/>
  <c r="AI220" i="18"/>
  <c r="AI221" i="18"/>
  <c r="AI222" i="18"/>
  <c r="AI223" i="18"/>
  <c r="AI224" i="18"/>
  <c r="AI225" i="18"/>
  <c r="AI226" i="18"/>
  <c r="AI227" i="18"/>
  <c r="AI228" i="18"/>
  <c r="AI229" i="18"/>
  <c r="AI230" i="18"/>
  <c r="AI231" i="18"/>
  <c r="AI232" i="18"/>
  <c r="AI233" i="18"/>
  <c r="AI234" i="18"/>
  <c r="AI235" i="18"/>
  <c r="AI236" i="18"/>
  <c r="AI237" i="18"/>
  <c r="AI238" i="18"/>
  <c r="AI239" i="18"/>
  <c r="AI240" i="18"/>
  <c r="AI241" i="18"/>
  <c r="AI242" i="18"/>
  <c r="AI243" i="18"/>
  <c r="AI244" i="18"/>
  <c r="AI245" i="18"/>
  <c r="AI246" i="18"/>
  <c r="AI247" i="18"/>
  <c r="AI248" i="18"/>
  <c r="AI249" i="18"/>
  <c r="AI250" i="18"/>
  <c r="AI251" i="18"/>
  <c r="AI252" i="18"/>
  <c r="AI253" i="18"/>
  <c r="AI254" i="18"/>
  <c r="AI255" i="18"/>
  <c r="AI256" i="18"/>
  <c r="AI257" i="18"/>
  <c r="AI258" i="18"/>
  <c r="AI259" i="18"/>
  <c r="AI260" i="18"/>
  <c r="AI261" i="18"/>
  <c r="AI262" i="18"/>
  <c r="AI263" i="18"/>
  <c r="AI264" i="18"/>
  <c r="AI265" i="18"/>
  <c r="AI266" i="18"/>
  <c r="AI267" i="18"/>
  <c r="AI268" i="18"/>
  <c r="AI269" i="18"/>
  <c r="AI270" i="18"/>
  <c r="AI271" i="18"/>
  <c r="AI272" i="18"/>
  <c r="AI273" i="18"/>
  <c r="AI274" i="18"/>
  <c r="AI275" i="18"/>
  <c r="AI276" i="18"/>
  <c r="AI277" i="18"/>
  <c r="AI278" i="18"/>
  <c r="AI279" i="18"/>
  <c r="AI280" i="18"/>
  <c r="AI281" i="18"/>
  <c r="AI282" i="18"/>
  <c r="AI283" i="18"/>
  <c r="AI284" i="18"/>
  <c r="AI285" i="18"/>
  <c r="AI286" i="18"/>
  <c r="AI287" i="18"/>
  <c r="AI288" i="18"/>
  <c r="AI289" i="18"/>
  <c r="AI290" i="18"/>
  <c r="AI291" i="18"/>
  <c r="AI292" i="18"/>
  <c r="AI293" i="18"/>
  <c r="AI294" i="18"/>
  <c r="AI295" i="18"/>
  <c r="AI6" i="18"/>
  <c r="AH11" i="18"/>
  <c r="AH12" i="18"/>
  <c r="AH20" i="18"/>
  <c r="AH28" i="18"/>
  <c r="AH35" i="18"/>
  <c r="AH36" i="18"/>
  <c r="AH43" i="18"/>
  <c r="AH44" i="18"/>
  <c r="AH52" i="18"/>
  <c r="AH60" i="18"/>
  <c r="AH67" i="18"/>
  <c r="AH68" i="18"/>
  <c r="AH75" i="18"/>
  <c r="AH76" i="18"/>
  <c r="AH84" i="18"/>
  <c r="AH92" i="18"/>
  <c r="AH99" i="18"/>
  <c r="AH100" i="18"/>
  <c r="AH107" i="18"/>
  <c r="AH108" i="18"/>
  <c r="AH116" i="18"/>
  <c r="AH124" i="18"/>
  <c r="AH131" i="18"/>
  <c r="AH132" i="18"/>
  <c r="AH139" i="18"/>
  <c r="AH140" i="18"/>
  <c r="AH148" i="18"/>
  <c r="AH156" i="18"/>
  <c r="AH163" i="18"/>
  <c r="AH164" i="18"/>
  <c r="AH171" i="18"/>
  <c r="AH172" i="18"/>
  <c r="AH180" i="18"/>
  <c r="AH188" i="18"/>
  <c r="AH195" i="18"/>
  <c r="AH196" i="18"/>
  <c r="AH203" i="18"/>
  <c r="AH204" i="18"/>
  <c r="AH212" i="18"/>
  <c r="AH220" i="18"/>
  <c r="AH227" i="18"/>
  <c r="AH228" i="18"/>
  <c r="AH235" i="18"/>
  <c r="AH236" i="18"/>
  <c r="AH244" i="18"/>
  <c r="AH252" i="18"/>
  <c r="AH259" i="18"/>
  <c r="AH260" i="18"/>
  <c r="AH267" i="18"/>
  <c r="AH268" i="18"/>
  <c r="AH276" i="18"/>
  <c r="AH284" i="18"/>
  <c r="AH291" i="18"/>
  <c r="AH292" i="18"/>
  <c r="F1" i="6"/>
  <c r="G1" i="6" s="1"/>
  <c r="H1" i="6" s="1"/>
  <c r="I1" i="6" s="1"/>
  <c r="J1" i="6" s="1"/>
  <c r="E1" i="6"/>
  <c r="D1" i="6"/>
  <c r="D1" i="5"/>
  <c r="E1" i="5" s="1"/>
  <c r="F1" i="5" s="1"/>
  <c r="G1" i="5" s="1"/>
  <c r="H1" i="5" s="1"/>
  <c r="J1" i="5" s="1"/>
  <c r="K1" i="5" s="1"/>
  <c r="L1" i="5" s="1"/>
  <c r="M1" i="5" s="1"/>
  <c r="P7" i="18"/>
  <c r="P8" i="18"/>
  <c r="P9" i="18"/>
  <c r="P10" i="18"/>
  <c r="P11" i="18"/>
  <c r="P12" i="18"/>
  <c r="P13" i="18"/>
  <c r="P14" i="18"/>
  <c r="P15" i="18"/>
  <c r="P16" i="18"/>
  <c r="P17" i="18"/>
  <c r="P18" i="18"/>
  <c r="P19" i="18"/>
  <c r="P20" i="18"/>
  <c r="P21" i="18"/>
  <c r="P22" i="18"/>
  <c r="P23" i="18"/>
  <c r="P24" i="18"/>
  <c r="P25" i="18"/>
  <c r="P26" i="18"/>
  <c r="P27" i="18"/>
  <c r="P28" i="18"/>
  <c r="P29" i="18"/>
  <c r="P30" i="18"/>
  <c r="P31" i="18"/>
  <c r="P32" i="18"/>
  <c r="P33" i="18"/>
  <c r="P34" i="18"/>
  <c r="P35" i="18"/>
  <c r="P36" i="18"/>
  <c r="P37" i="18"/>
  <c r="P38" i="18"/>
  <c r="P39" i="18"/>
  <c r="P40" i="18"/>
  <c r="P41" i="18"/>
  <c r="P42" i="18"/>
  <c r="P43" i="18"/>
  <c r="P44" i="18"/>
  <c r="P45" i="18"/>
  <c r="P46" i="18"/>
  <c r="P47" i="18"/>
  <c r="P48" i="18"/>
  <c r="P49" i="18"/>
  <c r="P50" i="18"/>
  <c r="P51" i="18"/>
  <c r="P52" i="18"/>
  <c r="P53" i="18"/>
  <c r="P54" i="18"/>
  <c r="P55" i="18"/>
  <c r="P56" i="18"/>
  <c r="P57" i="18"/>
  <c r="P58" i="18"/>
  <c r="P59" i="18"/>
  <c r="P60" i="18"/>
  <c r="P61" i="18"/>
  <c r="P62" i="18"/>
  <c r="P63" i="18"/>
  <c r="P64" i="18"/>
  <c r="P65" i="18"/>
  <c r="P66" i="18"/>
  <c r="P67" i="18"/>
  <c r="P68" i="18"/>
  <c r="P69" i="18"/>
  <c r="P70" i="18"/>
  <c r="P71" i="18"/>
  <c r="P72" i="18"/>
  <c r="P73" i="18"/>
  <c r="P74" i="18"/>
  <c r="P75" i="18"/>
  <c r="P76" i="18"/>
  <c r="P77" i="18"/>
  <c r="P78" i="18"/>
  <c r="P79" i="18"/>
  <c r="P80" i="18"/>
  <c r="P81" i="18"/>
  <c r="P82" i="18"/>
  <c r="P83" i="18"/>
  <c r="P84" i="18"/>
  <c r="P85" i="18"/>
  <c r="P86" i="18"/>
  <c r="P87" i="18"/>
  <c r="P88" i="18"/>
  <c r="P89" i="18"/>
  <c r="P90" i="18"/>
  <c r="P91" i="18"/>
  <c r="P92" i="18"/>
  <c r="P93" i="18"/>
  <c r="P94" i="18"/>
  <c r="P95" i="18"/>
  <c r="P96" i="18"/>
  <c r="P97" i="18"/>
  <c r="P98" i="18"/>
  <c r="P99" i="18"/>
  <c r="P100" i="18"/>
  <c r="P101" i="18"/>
  <c r="P102" i="18"/>
  <c r="P103" i="18"/>
  <c r="P104" i="18"/>
  <c r="P105" i="18"/>
  <c r="P106" i="18"/>
  <c r="P107" i="18"/>
  <c r="P108" i="18"/>
  <c r="P109" i="18"/>
  <c r="P110" i="18"/>
  <c r="P111" i="18"/>
  <c r="P112" i="18"/>
  <c r="P113" i="18"/>
  <c r="P114" i="18"/>
  <c r="P115" i="18"/>
  <c r="P116" i="18"/>
  <c r="P117" i="18"/>
  <c r="P118" i="18"/>
  <c r="P119" i="18"/>
  <c r="P120" i="18"/>
  <c r="P121" i="18"/>
  <c r="P122" i="18"/>
  <c r="P123" i="18"/>
  <c r="P124" i="18"/>
  <c r="P125" i="18"/>
  <c r="P126" i="18"/>
  <c r="P127" i="18"/>
  <c r="P128" i="18"/>
  <c r="P129" i="18"/>
  <c r="P130" i="18"/>
  <c r="P131" i="18"/>
  <c r="P132" i="18"/>
  <c r="P133" i="18"/>
  <c r="P134" i="18"/>
  <c r="P135" i="18"/>
  <c r="P136" i="18"/>
  <c r="P137" i="18"/>
  <c r="P138" i="18"/>
  <c r="P139" i="18"/>
  <c r="P140" i="18"/>
  <c r="P141" i="18"/>
  <c r="P142" i="18"/>
  <c r="P143" i="18"/>
  <c r="P144" i="18"/>
  <c r="P145" i="18"/>
  <c r="P146" i="18"/>
  <c r="P147" i="18"/>
  <c r="P148" i="18"/>
  <c r="P149" i="18"/>
  <c r="P150" i="18"/>
  <c r="P151" i="18"/>
  <c r="P152" i="18"/>
  <c r="P153" i="18"/>
  <c r="P154" i="18"/>
  <c r="P155" i="18"/>
  <c r="P156" i="18"/>
  <c r="P157" i="18"/>
  <c r="P158" i="18"/>
  <c r="P159" i="18"/>
  <c r="P160" i="18"/>
  <c r="P161" i="18"/>
  <c r="P162" i="18"/>
  <c r="P163" i="18"/>
  <c r="P164" i="18"/>
  <c r="P165" i="18"/>
  <c r="P166" i="18"/>
  <c r="P167" i="18"/>
  <c r="P168" i="18"/>
  <c r="P169" i="18"/>
  <c r="P170" i="18"/>
  <c r="P171" i="18"/>
  <c r="P172" i="18"/>
  <c r="P173" i="18"/>
  <c r="P174" i="18"/>
  <c r="P175" i="18"/>
  <c r="P176" i="18"/>
  <c r="P177" i="18"/>
  <c r="P178" i="18"/>
  <c r="P179" i="18"/>
  <c r="P180" i="18"/>
  <c r="P181" i="18"/>
  <c r="P182" i="18"/>
  <c r="P183" i="18"/>
  <c r="P184" i="18"/>
  <c r="P185" i="18"/>
  <c r="P186" i="18"/>
  <c r="P187" i="18"/>
  <c r="P188" i="18"/>
  <c r="P189" i="18"/>
  <c r="P190" i="18"/>
  <c r="P191" i="18"/>
  <c r="P192" i="18"/>
  <c r="P193" i="18"/>
  <c r="P194" i="18"/>
  <c r="P195" i="18"/>
  <c r="P196" i="18"/>
  <c r="P197" i="18"/>
  <c r="P198" i="18"/>
  <c r="P199" i="18"/>
  <c r="P200" i="18"/>
  <c r="P201" i="18"/>
  <c r="P202" i="18"/>
  <c r="P203" i="18"/>
  <c r="P204" i="18"/>
  <c r="P205" i="18"/>
  <c r="P206" i="18"/>
  <c r="P207" i="18"/>
  <c r="P208" i="18"/>
  <c r="P209" i="18"/>
  <c r="P210" i="18"/>
  <c r="P211" i="18"/>
  <c r="P212" i="18"/>
  <c r="P213" i="18"/>
  <c r="P214" i="18"/>
  <c r="P215" i="18"/>
  <c r="P216" i="18"/>
  <c r="P217" i="18"/>
  <c r="P218" i="18"/>
  <c r="P219" i="18"/>
  <c r="P220" i="18"/>
  <c r="P221" i="18"/>
  <c r="P222" i="18"/>
  <c r="P223" i="18"/>
  <c r="P224" i="18"/>
  <c r="P225" i="18"/>
  <c r="P226" i="18"/>
  <c r="P227" i="18"/>
  <c r="P228" i="18"/>
  <c r="P229" i="18"/>
  <c r="P230" i="18"/>
  <c r="P231" i="18"/>
  <c r="P232" i="18"/>
  <c r="P233" i="18"/>
  <c r="P234" i="18"/>
  <c r="P235" i="18"/>
  <c r="P236" i="18"/>
  <c r="P237" i="18"/>
  <c r="P238" i="18"/>
  <c r="P239" i="18"/>
  <c r="P240" i="18"/>
  <c r="P241" i="18"/>
  <c r="P242" i="18"/>
  <c r="P243" i="18"/>
  <c r="P244" i="18"/>
  <c r="P245" i="18"/>
  <c r="P246" i="18"/>
  <c r="P247" i="18"/>
  <c r="P248" i="18"/>
  <c r="P249" i="18"/>
  <c r="P250" i="18"/>
  <c r="P251" i="18"/>
  <c r="P252" i="18"/>
  <c r="P253" i="18"/>
  <c r="P254" i="18"/>
  <c r="P255" i="18"/>
  <c r="P256" i="18"/>
  <c r="P257" i="18"/>
  <c r="P258" i="18"/>
  <c r="P259" i="18"/>
  <c r="P260" i="18"/>
  <c r="P261" i="18"/>
  <c r="P262" i="18"/>
  <c r="P263" i="18"/>
  <c r="P264" i="18"/>
  <c r="P265" i="18"/>
  <c r="P266" i="18"/>
  <c r="P267" i="18"/>
  <c r="P268" i="18"/>
  <c r="P269" i="18"/>
  <c r="P270" i="18"/>
  <c r="P271" i="18"/>
  <c r="P272" i="18"/>
  <c r="P273" i="18"/>
  <c r="P274" i="18"/>
  <c r="P275" i="18"/>
  <c r="P276" i="18"/>
  <c r="P277" i="18"/>
  <c r="P278" i="18"/>
  <c r="P279" i="18"/>
  <c r="P280" i="18"/>
  <c r="P281" i="18"/>
  <c r="P282" i="18"/>
  <c r="P283" i="18"/>
  <c r="P284" i="18"/>
  <c r="P285" i="18"/>
  <c r="P286" i="18"/>
  <c r="P287" i="18"/>
  <c r="P288" i="18"/>
  <c r="P289" i="18"/>
  <c r="P290" i="18"/>
  <c r="P291" i="18"/>
  <c r="P292" i="18"/>
  <c r="P293" i="18"/>
  <c r="P294" i="18"/>
  <c r="P295" i="18"/>
  <c r="P6" i="18"/>
  <c r="AG7" i="18"/>
  <c r="AG8" i="18"/>
  <c r="AG9" i="18"/>
  <c r="AG10" i="18"/>
  <c r="AG11" i="18"/>
  <c r="AG12" i="18"/>
  <c r="AG13" i="18"/>
  <c r="AG14" i="18"/>
  <c r="AG15" i="18"/>
  <c r="AG16" i="18"/>
  <c r="AG17" i="18"/>
  <c r="AG18" i="18"/>
  <c r="AG19" i="18"/>
  <c r="AG20" i="18"/>
  <c r="AG21" i="18"/>
  <c r="AG22" i="18"/>
  <c r="AG23" i="18"/>
  <c r="AG24" i="18"/>
  <c r="AG25" i="18"/>
  <c r="AG26" i="18"/>
  <c r="AG27" i="18"/>
  <c r="AG28" i="18"/>
  <c r="AG29" i="18"/>
  <c r="AG30" i="18"/>
  <c r="AG31" i="18"/>
  <c r="AG32" i="18"/>
  <c r="AG33" i="18"/>
  <c r="AG34" i="18"/>
  <c r="AG35" i="18"/>
  <c r="AG36" i="18"/>
  <c r="AG37" i="18"/>
  <c r="AG38" i="18"/>
  <c r="AG39" i="18"/>
  <c r="AG40" i="18"/>
  <c r="AG41" i="18"/>
  <c r="AG42" i="18"/>
  <c r="AG43" i="18"/>
  <c r="AG44" i="18"/>
  <c r="AG45" i="18"/>
  <c r="AG46" i="18"/>
  <c r="AG47" i="18"/>
  <c r="AG48" i="18"/>
  <c r="AG49" i="18"/>
  <c r="AG50" i="18"/>
  <c r="AG51" i="18"/>
  <c r="AG52" i="18"/>
  <c r="AG53" i="18"/>
  <c r="AG54" i="18"/>
  <c r="AG55" i="18"/>
  <c r="AG56" i="18"/>
  <c r="AG57" i="18"/>
  <c r="AG58" i="18"/>
  <c r="AG59" i="18"/>
  <c r="AG60" i="18"/>
  <c r="AG61" i="18"/>
  <c r="AG62" i="18"/>
  <c r="AG63" i="18"/>
  <c r="AG64" i="18"/>
  <c r="AG65" i="18"/>
  <c r="AG66" i="18"/>
  <c r="AG67" i="18"/>
  <c r="AG68" i="18"/>
  <c r="AG69" i="18"/>
  <c r="AG70" i="18"/>
  <c r="AG71" i="18"/>
  <c r="AG72" i="18"/>
  <c r="AG73" i="18"/>
  <c r="AG74" i="18"/>
  <c r="AG75" i="18"/>
  <c r="AG76" i="18"/>
  <c r="AG77" i="18"/>
  <c r="AG78" i="18"/>
  <c r="AG79" i="18"/>
  <c r="AG80" i="18"/>
  <c r="AG81" i="18"/>
  <c r="AG82" i="18"/>
  <c r="AG83" i="18"/>
  <c r="AG84" i="18"/>
  <c r="AG85" i="18"/>
  <c r="AG86" i="18"/>
  <c r="AG87" i="18"/>
  <c r="AG88" i="18"/>
  <c r="AG89" i="18"/>
  <c r="AG90" i="18"/>
  <c r="AG91" i="18"/>
  <c r="AG92" i="18"/>
  <c r="AG93" i="18"/>
  <c r="AG94" i="18"/>
  <c r="AG95" i="18"/>
  <c r="AG96" i="18"/>
  <c r="AG97" i="18"/>
  <c r="AG98" i="18"/>
  <c r="AG99" i="18"/>
  <c r="AG100" i="18"/>
  <c r="AG101" i="18"/>
  <c r="AG102" i="18"/>
  <c r="AG103" i="18"/>
  <c r="AG104" i="18"/>
  <c r="AG105" i="18"/>
  <c r="AG106" i="18"/>
  <c r="AG107" i="18"/>
  <c r="AG108" i="18"/>
  <c r="AG109" i="18"/>
  <c r="AG110" i="18"/>
  <c r="AG111" i="18"/>
  <c r="AG112" i="18"/>
  <c r="AG113" i="18"/>
  <c r="AG114" i="18"/>
  <c r="AG115" i="18"/>
  <c r="AG116" i="18"/>
  <c r="AG117" i="18"/>
  <c r="AG118" i="18"/>
  <c r="AG119" i="18"/>
  <c r="AG120" i="18"/>
  <c r="AG121" i="18"/>
  <c r="AG122" i="18"/>
  <c r="AG123" i="18"/>
  <c r="AG124" i="18"/>
  <c r="AG125" i="18"/>
  <c r="AG126" i="18"/>
  <c r="AG127" i="18"/>
  <c r="AG128" i="18"/>
  <c r="AG129" i="18"/>
  <c r="AG130" i="18"/>
  <c r="AG131" i="18"/>
  <c r="AG132" i="18"/>
  <c r="AG133" i="18"/>
  <c r="AG134" i="18"/>
  <c r="AG135" i="18"/>
  <c r="AG136" i="18"/>
  <c r="AG137" i="18"/>
  <c r="AG138" i="18"/>
  <c r="AG139" i="18"/>
  <c r="AG140" i="18"/>
  <c r="AG141" i="18"/>
  <c r="AG142" i="18"/>
  <c r="AG143" i="18"/>
  <c r="AG144" i="18"/>
  <c r="AG145" i="18"/>
  <c r="AG146" i="18"/>
  <c r="AG147" i="18"/>
  <c r="AG148" i="18"/>
  <c r="AG149" i="18"/>
  <c r="AG150" i="18"/>
  <c r="AG151" i="18"/>
  <c r="AG152" i="18"/>
  <c r="AG153" i="18"/>
  <c r="AG154" i="18"/>
  <c r="AG155" i="18"/>
  <c r="AG156" i="18"/>
  <c r="AG157" i="18"/>
  <c r="AG158" i="18"/>
  <c r="AG159" i="18"/>
  <c r="AG160" i="18"/>
  <c r="AG161" i="18"/>
  <c r="AG162" i="18"/>
  <c r="AG163" i="18"/>
  <c r="AG164" i="18"/>
  <c r="AG165" i="18"/>
  <c r="AG166" i="18"/>
  <c r="AG167" i="18"/>
  <c r="AG168" i="18"/>
  <c r="AG169" i="18"/>
  <c r="AG170" i="18"/>
  <c r="AG171" i="18"/>
  <c r="AG172" i="18"/>
  <c r="AG173" i="18"/>
  <c r="AG174" i="18"/>
  <c r="AG175" i="18"/>
  <c r="AG176" i="18"/>
  <c r="AG177" i="18"/>
  <c r="AG178" i="18"/>
  <c r="AG179" i="18"/>
  <c r="AG180" i="18"/>
  <c r="AG181" i="18"/>
  <c r="AG182" i="18"/>
  <c r="AG183" i="18"/>
  <c r="AG184" i="18"/>
  <c r="AG185" i="18"/>
  <c r="AG186" i="18"/>
  <c r="AG187" i="18"/>
  <c r="AG188" i="18"/>
  <c r="AG189" i="18"/>
  <c r="AG190" i="18"/>
  <c r="AG191" i="18"/>
  <c r="AG192" i="18"/>
  <c r="AG193" i="18"/>
  <c r="AG194" i="18"/>
  <c r="AG195" i="18"/>
  <c r="AG196" i="18"/>
  <c r="AG197" i="18"/>
  <c r="AG198" i="18"/>
  <c r="AG199" i="18"/>
  <c r="AG200" i="18"/>
  <c r="AG201" i="18"/>
  <c r="AG202" i="18"/>
  <c r="AG203" i="18"/>
  <c r="AG204" i="18"/>
  <c r="AG205" i="18"/>
  <c r="AG206" i="18"/>
  <c r="AG207" i="18"/>
  <c r="AG208" i="18"/>
  <c r="AG209" i="18"/>
  <c r="AG210" i="18"/>
  <c r="AG211" i="18"/>
  <c r="AG212" i="18"/>
  <c r="AG213" i="18"/>
  <c r="AG214" i="18"/>
  <c r="AG215" i="18"/>
  <c r="AG216" i="18"/>
  <c r="AG217" i="18"/>
  <c r="AG218" i="18"/>
  <c r="AG219" i="18"/>
  <c r="AG220" i="18"/>
  <c r="AG221" i="18"/>
  <c r="AG222" i="18"/>
  <c r="AG223" i="18"/>
  <c r="AG224" i="18"/>
  <c r="AG225" i="18"/>
  <c r="AG226" i="18"/>
  <c r="AG227" i="18"/>
  <c r="AG228" i="18"/>
  <c r="AG229" i="18"/>
  <c r="AG230" i="18"/>
  <c r="AG231" i="18"/>
  <c r="AG232" i="18"/>
  <c r="AG233" i="18"/>
  <c r="AG234" i="18"/>
  <c r="AG235" i="18"/>
  <c r="AG236" i="18"/>
  <c r="AG237" i="18"/>
  <c r="AG238" i="18"/>
  <c r="AG239" i="18"/>
  <c r="AG240" i="18"/>
  <c r="AG241" i="18"/>
  <c r="AG242" i="18"/>
  <c r="AG243" i="18"/>
  <c r="AG244" i="18"/>
  <c r="AG245" i="18"/>
  <c r="AG246" i="18"/>
  <c r="AG247" i="18"/>
  <c r="AG248" i="18"/>
  <c r="AG249" i="18"/>
  <c r="AG250" i="18"/>
  <c r="AG251" i="18"/>
  <c r="AG252" i="18"/>
  <c r="AG253" i="18"/>
  <c r="AG254" i="18"/>
  <c r="AG255" i="18"/>
  <c r="AG256" i="18"/>
  <c r="AG257" i="18"/>
  <c r="AG258" i="18"/>
  <c r="AG259" i="18"/>
  <c r="AG260" i="18"/>
  <c r="AG261" i="18"/>
  <c r="AG262" i="18"/>
  <c r="AG263" i="18"/>
  <c r="AG264" i="18"/>
  <c r="AG265" i="18"/>
  <c r="AG266" i="18"/>
  <c r="AG267" i="18"/>
  <c r="AG268" i="18"/>
  <c r="AG269" i="18"/>
  <c r="AG270" i="18"/>
  <c r="AG271" i="18"/>
  <c r="AG272" i="18"/>
  <c r="AG273" i="18"/>
  <c r="AG274" i="18"/>
  <c r="AG275" i="18"/>
  <c r="AG276" i="18"/>
  <c r="AG277" i="18"/>
  <c r="AG278" i="18"/>
  <c r="AG279" i="18"/>
  <c r="AG280" i="18"/>
  <c r="AG281" i="18"/>
  <c r="AG282" i="18"/>
  <c r="AG283" i="18"/>
  <c r="AG284" i="18"/>
  <c r="AG285" i="18"/>
  <c r="AG286" i="18"/>
  <c r="AG287" i="18"/>
  <c r="AG288" i="18"/>
  <c r="AG289" i="18"/>
  <c r="AG290" i="18"/>
  <c r="AG291" i="18"/>
  <c r="AG292" i="18"/>
  <c r="AG293" i="18"/>
  <c r="AG294" i="18"/>
  <c r="AG295" i="18"/>
  <c r="AG6" i="18"/>
  <c r="AF7" i="18"/>
  <c r="AF9" i="18"/>
  <c r="AF10" i="18"/>
  <c r="AF11" i="18"/>
  <c r="AF13" i="18"/>
  <c r="AF15" i="18"/>
  <c r="AF17" i="18"/>
  <c r="AF18" i="18"/>
  <c r="AF19" i="18"/>
  <c r="AF21" i="18"/>
  <c r="AF23" i="18"/>
  <c r="AF25" i="18"/>
  <c r="AF26" i="18"/>
  <c r="AF27" i="18"/>
  <c r="AF29" i="18"/>
  <c r="AF31" i="18"/>
  <c r="AF33" i="18"/>
  <c r="AF34" i="18"/>
  <c r="AF35" i="18"/>
  <c r="AF37" i="18"/>
  <c r="AF39" i="18"/>
  <c r="AF41" i="18"/>
  <c r="AF42" i="18"/>
  <c r="AF43" i="18"/>
  <c r="AF45" i="18"/>
  <c r="AF47" i="18"/>
  <c r="AF49" i="18"/>
  <c r="AF50" i="18"/>
  <c r="AF51" i="18"/>
  <c r="AF53" i="18"/>
  <c r="AF55" i="18"/>
  <c r="AF57" i="18"/>
  <c r="AF58" i="18"/>
  <c r="AF59" i="18"/>
  <c r="AF61" i="18"/>
  <c r="AF63" i="18"/>
  <c r="AF65" i="18"/>
  <c r="AF66" i="18"/>
  <c r="AF67" i="18"/>
  <c r="AF69" i="18"/>
  <c r="AF71" i="18"/>
  <c r="AF73" i="18"/>
  <c r="AF74" i="18"/>
  <c r="AF75" i="18"/>
  <c r="AF77" i="18"/>
  <c r="AF79" i="18"/>
  <c r="AF81" i="18"/>
  <c r="AF82" i="18"/>
  <c r="AF83" i="18"/>
  <c r="AF85" i="18"/>
  <c r="AF89" i="18"/>
  <c r="AF90" i="18"/>
  <c r="AF95" i="18"/>
  <c r="AF97" i="18"/>
  <c r="AF98" i="18"/>
  <c r="AF103" i="18"/>
  <c r="AF105" i="18"/>
  <c r="AF106" i="18"/>
  <c r="AF111" i="18"/>
  <c r="AF113" i="18"/>
  <c r="AF114" i="18"/>
  <c r="AF118" i="18"/>
  <c r="AF119" i="18"/>
  <c r="AF121" i="18"/>
  <c r="AF122" i="18"/>
  <c r="AF126" i="18"/>
  <c r="AF127" i="18"/>
  <c r="AF129" i="18"/>
  <c r="AF130" i="18"/>
  <c r="AF131" i="18"/>
  <c r="AF132" i="18"/>
  <c r="AF133" i="18"/>
  <c r="AF134" i="18"/>
  <c r="AF135" i="18"/>
  <c r="AF136" i="18"/>
  <c r="AF137" i="18"/>
  <c r="AF138" i="18"/>
  <c r="AF139" i="18"/>
  <c r="AF140" i="18"/>
  <c r="AF141" i="18"/>
  <c r="AF142" i="18"/>
  <c r="AF143" i="18"/>
  <c r="AF144" i="18"/>
  <c r="AF145" i="18"/>
  <c r="AF146" i="18"/>
  <c r="AF147" i="18"/>
  <c r="AF148" i="18"/>
  <c r="AF149" i="18"/>
  <c r="AF150" i="18"/>
  <c r="AF151" i="18"/>
  <c r="AF152" i="18"/>
  <c r="AF153" i="18"/>
  <c r="AF154" i="18"/>
  <c r="AF155" i="18"/>
  <c r="AF156" i="18"/>
  <c r="AF157" i="18"/>
  <c r="AF158" i="18"/>
  <c r="AF159" i="18"/>
  <c r="AF160" i="18"/>
  <c r="AF161" i="18"/>
  <c r="AF162" i="18"/>
  <c r="AF163" i="18"/>
  <c r="AF164" i="18"/>
  <c r="AF165" i="18"/>
  <c r="AF166" i="18"/>
  <c r="AF167" i="18"/>
  <c r="AF168" i="18"/>
  <c r="AF169" i="18"/>
  <c r="AF170" i="18"/>
  <c r="AF171" i="18"/>
  <c r="AF172" i="18"/>
  <c r="AF173" i="18"/>
  <c r="AF174" i="18"/>
  <c r="AF175" i="18"/>
  <c r="AF176" i="18"/>
  <c r="AF177" i="18"/>
  <c r="AF178" i="18"/>
  <c r="AF179" i="18"/>
  <c r="AF180" i="18"/>
  <c r="AF181" i="18"/>
  <c r="AF182" i="18"/>
  <c r="AF183" i="18"/>
  <c r="AF184" i="18"/>
  <c r="AF185" i="18"/>
  <c r="AF186" i="18"/>
  <c r="AF187" i="18"/>
  <c r="AF188" i="18"/>
  <c r="AF189" i="18"/>
  <c r="AF190" i="18"/>
  <c r="AF191" i="18"/>
  <c r="AF192" i="18"/>
  <c r="AF193" i="18"/>
  <c r="AF194" i="18"/>
  <c r="AF195" i="18"/>
  <c r="AF196" i="18"/>
  <c r="AF197" i="18"/>
  <c r="AF198" i="18"/>
  <c r="AF199" i="18"/>
  <c r="AF200" i="18"/>
  <c r="AF201" i="18"/>
  <c r="AF202" i="18"/>
  <c r="AF203" i="18"/>
  <c r="AF204" i="18"/>
  <c r="AF205" i="18"/>
  <c r="AF206" i="18"/>
  <c r="AF207" i="18"/>
  <c r="AF208" i="18"/>
  <c r="AF209" i="18"/>
  <c r="AF210" i="18"/>
  <c r="AF211" i="18"/>
  <c r="AF212" i="18"/>
  <c r="AF213" i="18"/>
  <c r="AF214" i="18"/>
  <c r="AF215" i="18"/>
  <c r="AF216" i="18"/>
  <c r="AF217" i="18"/>
  <c r="AF218" i="18"/>
  <c r="AF219" i="18"/>
  <c r="AF220" i="18"/>
  <c r="AF221" i="18"/>
  <c r="AF222" i="18"/>
  <c r="AF223" i="18"/>
  <c r="AF224" i="18"/>
  <c r="AF225" i="18"/>
  <c r="AF226" i="18"/>
  <c r="AF227" i="18"/>
  <c r="AF228" i="18"/>
  <c r="AF229" i="18"/>
  <c r="AF230" i="18"/>
  <c r="AF231" i="18"/>
  <c r="AF232" i="18"/>
  <c r="AF233" i="18"/>
  <c r="AF234" i="18"/>
  <c r="AF235" i="18"/>
  <c r="AF236" i="18"/>
  <c r="AF237" i="18"/>
  <c r="AF238" i="18"/>
  <c r="AF239" i="18"/>
  <c r="AF240" i="18"/>
  <c r="AF241" i="18"/>
  <c r="AF242" i="18"/>
  <c r="AF243" i="18"/>
  <c r="AF244" i="18"/>
  <c r="AF245" i="18"/>
  <c r="AF246" i="18"/>
  <c r="AF247" i="18"/>
  <c r="AF248" i="18"/>
  <c r="AF249" i="18"/>
  <c r="AF250" i="18"/>
  <c r="AF251" i="18"/>
  <c r="AF252" i="18"/>
  <c r="AF253" i="18"/>
  <c r="AF254" i="18"/>
  <c r="AF255" i="18"/>
  <c r="AF256" i="18"/>
  <c r="AF257" i="18"/>
  <c r="AF258" i="18"/>
  <c r="AF259" i="18"/>
  <c r="AF260" i="18"/>
  <c r="AF261" i="18"/>
  <c r="AF262" i="18"/>
  <c r="AF263" i="18"/>
  <c r="AF264" i="18"/>
  <c r="AF265" i="18"/>
  <c r="AF266" i="18"/>
  <c r="AF267" i="18"/>
  <c r="AF268" i="18"/>
  <c r="AF269" i="18"/>
  <c r="AF270" i="18"/>
  <c r="AF271" i="18"/>
  <c r="AF272" i="18"/>
  <c r="AF273" i="18"/>
  <c r="AF274" i="18"/>
  <c r="AF275" i="18"/>
  <c r="AF276" i="18"/>
  <c r="AF277" i="18"/>
  <c r="AF278" i="18"/>
  <c r="AF279" i="18"/>
  <c r="AF280" i="18"/>
  <c r="AF281" i="18"/>
  <c r="AF282" i="18"/>
  <c r="AF283" i="18"/>
  <c r="AF284" i="18"/>
  <c r="AF285" i="18"/>
  <c r="AF286" i="18"/>
  <c r="AF287" i="18"/>
  <c r="AF288" i="18"/>
  <c r="AF289" i="18"/>
  <c r="AF290" i="18"/>
  <c r="AF291" i="18"/>
  <c r="AF292" i="18"/>
  <c r="AF293" i="18"/>
  <c r="AF294" i="18"/>
  <c r="AF295" i="18"/>
  <c r="AE7" i="18"/>
  <c r="AE8" i="18"/>
  <c r="AE9" i="18"/>
  <c r="AE10" i="18"/>
  <c r="AE11" i="18"/>
  <c r="AE12" i="18"/>
  <c r="AE13" i="18"/>
  <c r="AE14" i="18"/>
  <c r="AE15" i="18"/>
  <c r="AE16" i="18"/>
  <c r="AE17" i="18"/>
  <c r="AE18" i="18"/>
  <c r="AE19" i="18"/>
  <c r="AE20" i="18"/>
  <c r="AE21" i="18"/>
  <c r="AE22" i="18"/>
  <c r="AE23" i="18"/>
  <c r="AE24" i="18"/>
  <c r="AE25" i="18"/>
  <c r="AE26" i="18"/>
  <c r="AE27" i="18"/>
  <c r="AE28" i="18"/>
  <c r="AE29" i="18"/>
  <c r="AE30" i="18"/>
  <c r="AE31" i="18"/>
  <c r="AE32" i="18"/>
  <c r="AE33" i="18"/>
  <c r="AE34" i="18"/>
  <c r="AE35" i="18"/>
  <c r="AE36" i="18"/>
  <c r="AE37" i="18"/>
  <c r="AE38" i="18"/>
  <c r="AE39" i="18"/>
  <c r="AE40" i="18"/>
  <c r="AE41" i="18"/>
  <c r="AE42" i="18"/>
  <c r="AE43" i="18"/>
  <c r="AE44" i="18"/>
  <c r="AE45" i="18"/>
  <c r="AE46" i="18"/>
  <c r="AE47" i="18"/>
  <c r="AE48" i="18"/>
  <c r="AE49" i="18"/>
  <c r="AE50" i="18"/>
  <c r="AE51" i="18"/>
  <c r="AE52" i="18"/>
  <c r="AE53" i="18"/>
  <c r="AE54" i="18"/>
  <c r="AE55" i="18"/>
  <c r="AE56" i="18"/>
  <c r="AE57" i="18"/>
  <c r="AE58" i="18"/>
  <c r="AE59" i="18"/>
  <c r="AE60" i="18"/>
  <c r="AE61" i="18"/>
  <c r="AE62" i="18"/>
  <c r="AE63" i="18"/>
  <c r="AE64" i="18"/>
  <c r="AE65" i="18"/>
  <c r="AE66" i="18"/>
  <c r="AE67" i="18"/>
  <c r="AE68" i="18"/>
  <c r="AE69" i="18"/>
  <c r="AE70" i="18"/>
  <c r="AE71" i="18"/>
  <c r="AE72" i="18"/>
  <c r="AE73" i="18"/>
  <c r="AE74" i="18"/>
  <c r="AE75" i="18"/>
  <c r="AE76" i="18"/>
  <c r="AE77" i="18"/>
  <c r="AE78" i="18"/>
  <c r="AE79" i="18"/>
  <c r="AE80" i="18"/>
  <c r="AE81" i="18"/>
  <c r="AE82" i="18"/>
  <c r="AE83" i="18"/>
  <c r="AE84" i="18"/>
  <c r="AE85" i="18"/>
  <c r="AE86" i="18"/>
  <c r="AE87" i="18"/>
  <c r="AE88" i="18"/>
  <c r="AE89" i="18"/>
  <c r="AE90" i="18"/>
  <c r="AE91" i="18"/>
  <c r="AE92" i="18"/>
  <c r="AE93" i="18"/>
  <c r="AE94" i="18"/>
  <c r="AE95" i="18"/>
  <c r="AE96" i="18"/>
  <c r="AE97" i="18"/>
  <c r="AE98" i="18"/>
  <c r="AE99" i="18"/>
  <c r="AE100" i="18"/>
  <c r="AE101" i="18"/>
  <c r="AE102" i="18"/>
  <c r="AE103" i="18"/>
  <c r="AE104" i="18"/>
  <c r="AE105" i="18"/>
  <c r="AE106" i="18"/>
  <c r="AE107" i="18"/>
  <c r="AE108" i="18"/>
  <c r="AE109" i="18"/>
  <c r="AE110" i="18"/>
  <c r="AE111" i="18"/>
  <c r="AE112" i="18"/>
  <c r="AE113" i="18"/>
  <c r="AE114" i="18"/>
  <c r="AE115" i="18"/>
  <c r="AE116" i="18"/>
  <c r="AE117" i="18"/>
  <c r="AE118" i="18"/>
  <c r="AE119" i="18"/>
  <c r="AE120" i="18"/>
  <c r="AE121" i="18"/>
  <c r="AE122" i="18"/>
  <c r="AE123" i="18"/>
  <c r="AE124" i="18"/>
  <c r="AE125" i="18"/>
  <c r="AE126" i="18"/>
  <c r="AE127" i="18"/>
  <c r="AE128" i="18"/>
  <c r="AE129" i="18"/>
  <c r="AE130" i="18"/>
  <c r="AE131" i="18"/>
  <c r="AE132" i="18"/>
  <c r="AE133" i="18"/>
  <c r="AE134" i="18"/>
  <c r="AE135" i="18"/>
  <c r="AE136" i="18"/>
  <c r="AE137" i="18"/>
  <c r="AE138" i="18"/>
  <c r="AE139" i="18"/>
  <c r="AE140" i="18"/>
  <c r="AE141" i="18"/>
  <c r="AE142" i="18"/>
  <c r="AE143" i="18"/>
  <c r="AE144" i="18"/>
  <c r="AE145" i="18"/>
  <c r="AE146" i="18"/>
  <c r="AE147" i="18"/>
  <c r="AE148" i="18"/>
  <c r="AE149" i="18"/>
  <c r="AE150" i="18"/>
  <c r="AE151" i="18"/>
  <c r="AE152" i="18"/>
  <c r="AE153" i="18"/>
  <c r="AE154" i="18"/>
  <c r="AE155" i="18"/>
  <c r="AE156" i="18"/>
  <c r="AE157" i="18"/>
  <c r="AE158" i="18"/>
  <c r="AE159" i="18"/>
  <c r="AE160" i="18"/>
  <c r="AE161" i="18"/>
  <c r="AE162" i="18"/>
  <c r="AE163" i="18"/>
  <c r="AE164" i="18"/>
  <c r="AE165" i="18"/>
  <c r="AE166" i="18"/>
  <c r="AE167" i="18"/>
  <c r="AE168" i="18"/>
  <c r="AE169" i="18"/>
  <c r="AE170" i="18"/>
  <c r="AE171" i="18"/>
  <c r="AE172" i="18"/>
  <c r="AE173" i="18"/>
  <c r="AE174" i="18"/>
  <c r="AE175" i="18"/>
  <c r="AE176" i="18"/>
  <c r="AE177" i="18"/>
  <c r="AE178" i="18"/>
  <c r="AE179" i="18"/>
  <c r="AE180" i="18"/>
  <c r="AE181" i="18"/>
  <c r="AE182" i="18"/>
  <c r="AE183" i="18"/>
  <c r="AE184" i="18"/>
  <c r="AE185" i="18"/>
  <c r="AE186" i="18"/>
  <c r="AE187" i="18"/>
  <c r="AE188" i="18"/>
  <c r="AE189" i="18"/>
  <c r="AE190" i="18"/>
  <c r="AE191" i="18"/>
  <c r="AE192" i="18"/>
  <c r="AE193" i="18"/>
  <c r="AE194" i="18"/>
  <c r="AE195" i="18"/>
  <c r="AE196" i="18"/>
  <c r="AE197" i="18"/>
  <c r="AE198" i="18"/>
  <c r="AE199" i="18"/>
  <c r="AE200" i="18"/>
  <c r="AE201" i="18"/>
  <c r="AE202" i="18"/>
  <c r="AE203" i="18"/>
  <c r="AE204" i="18"/>
  <c r="AE205" i="18"/>
  <c r="AE206" i="18"/>
  <c r="AE207" i="18"/>
  <c r="AE208" i="18"/>
  <c r="AE209" i="18"/>
  <c r="AE210" i="18"/>
  <c r="AE211" i="18"/>
  <c r="AE212" i="18"/>
  <c r="AE213" i="18"/>
  <c r="AE214" i="18"/>
  <c r="AE215" i="18"/>
  <c r="AE216" i="18"/>
  <c r="AE217" i="18"/>
  <c r="AE218" i="18"/>
  <c r="AE219" i="18"/>
  <c r="AE220" i="18"/>
  <c r="AE221" i="18"/>
  <c r="AE222" i="18"/>
  <c r="AE223" i="18"/>
  <c r="AE224" i="18"/>
  <c r="AE225" i="18"/>
  <c r="AE226" i="18"/>
  <c r="AE227" i="18"/>
  <c r="AE228" i="18"/>
  <c r="AE229" i="18"/>
  <c r="AE230" i="18"/>
  <c r="AE231" i="18"/>
  <c r="AE232" i="18"/>
  <c r="AE233" i="18"/>
  <c r="AE234" i="18"/>
  <c r="AE235" i="18"/>
  <c r="AE236" i="18"/>
  <c r="AE237" i="18"/>
  <c r="AE238" i="18"/>
  <c r="AE239" i="18"/>
  <c r="AE240" i="18"/>
  <c r="AE241" i="18"/>
  <c r="AE242" i="18"/>
  <c r="AE243" i="18"/>
  <c r="AE244" i="18"/>
  <c r="AE245" i="18"/>
  <c r="AE246" i="18"/>
  <c r="AE247" i="18"/>
  <c r="AE248" i="18"/>
  <c r="AE249" i="18"/>
  <c r="AE250" i="18"/>
  <c r="AE251" i="18"/>
  <c r="AE252" i="18"/>
  <c r="AE253" i="18"/>
  <c r="AE254" i="18"/>
  <c r="AE255" i="18"/>
  <c r="AE256" i="18"/>
  <c r="AE257" i="18"/>
  <c r="AE258" i="18"/>
  <c r="AE259" i="18"/>
  <c r="AE260" i="18"/>
  <c r="AE261" i="18"/>
  <c r="AE262" i="18"/>
  <c r="AE263" i="18"/>
  <c r="AE264" i="18"/>
  <c r="AE265" i="18"/>
  <c r="AE266" i="18"/>
  <c r="AE267" i="18"/>
  <c r="AE268" i="18"/>
  <c r="AE269" i="18"/>
  <c r="AE270" i="18"/>
  <c r="AE271" i="18"/>
  <c r="AE272" i="18"/>
  <c r="AE273" i="18"/>
  <c r="AE274" i="18"/>
  <c r="AE275" i="18"/>
  <c r="AE276" i="18"/>
  <c r="AE277" i="18"/>
  <c r="AE278" i="18"/>
  <c r="AE279" i="18"/>
  <c r="AE280" i="18"/>
  <c r="AE281" i="18"/>
  <c r="AE282" i="18"/>
  <c r="AE283" i="18"/>
  <c r="AE284" i="18"/>
  <c r="AE285" i="18"/>
  <c r="AE286" i="18"/>
  <c r="AE287" i="18"/>
  <c r="AE288" i="18"/>
  <c r="AE289" i="18"/>
  <c r="AE290" i="18"/>
  <c r="AE291" i="18"/>
  <c r="AE292" i="18"/>
  <c r="AE293" i="18"/>
  <c r="AE294" i="18"/>
  <c r="AE295" i="18"/>
  <c r="AE6" i="18"/>
  <c r="AD7" i="18"/>
  <c r="AD8" i="18"/>
  <c r="AD9" i="18"/>
  <c r="AD10" i="18"/>
  <c r="AD11" i="18"/>
  <c r="AD12" i="18"/>
  <c r="AD13" i="18"/>
  <c r="AD14" i="18"/>
  <c r="AD15" i="18"/>
  <c r="AD16" i="18"/>
  <c r="AD17" i="18"/>
  <c r="AD18" i="18"/>
  <c r="AD19" i="18"/>
  <c r="AD20" i="18"/>
  <c r="AD21" i="18"/>
  <c r="AD22" i="18"/>
  <c r="AD23" i="18"/>
  <c r="AD24" i="18"/>
  <c r="AD25" i="18"/>
  <c r="AD26" i="18"/>
  <c r="AD27" i="18"/>
  <c r="AD28" i="18"/>
  <c r="AD29" i="18"/>
  <c r="AD30" i="18"/>
  <c r="AD31" i="18"/>
  <c r="AD32" i="18"/>
  <c r="AD33" i="18"/>
  <c r="AD34" i="18"/>
  <c r="AD35" i="18"/>
  <c r="AD36" i="18"/>
  <c r="AD37" i="18"/>
  <c r="AD38" i="18"/>
  <c r="AD39" i="18"/>
  <c r="AD40" i="18"/>
  <c r="AD41" i="18"/>
  <c r="AD42" i="18"/>
  <c r="AD43" i="18"/>
  <c r="AD44" i="18"/>
  <c r="AD45" i="18"/>
  <c r="AD46" i="18"/>
  <c r="AD47" i="18"/>
  <c r="AD48" i="18"/>
  <c r="AD49" i="18"/>
  <c r="AD50" i="18"/>
  <c r="AD51" i="18"/>
  <c r="AD52" i="18"/>
  <c r="AD53" i="18"/>
  <c r="AD54" i="18"/>
  <c r="AD55" i="18"/>
  <c r="AD56" i="18"/>
  <c r="AD57" i="18"/>
  <c r="AD58" i="18"/>
  <c r="AD59" i="18"/>
  <c r="AD60" i="18"/>
  <c r="AD61" i="18"/>
  <c r="AD62" i="18"/>
  <c r="AD63" i="18"/>
  <c r="AD64" i="18"/>
  <c r="AD65" i="18"/>
  <c r="AD66" i="18"/>
  <c r="AD67" i="18"/>
  <c r="AD68" i="18"/>
  <c r="AD69" i="18"/>
  <c r="AD70" i="18"/>
  <c r="AD71" i="18"/>
  <c r="AD72" i="18"/>
  <c r="AD73" i="18"/>
  <c r="AD74" i="18"/>
  <c r="AD75" i="18"/>
  <c r="AD76" i="18"/>
  <c r="AD77" i="18"/>
  <c r="AD78" i="18"/>
  <c r="AD79" i="18"/>
  <c r="AD80" i="18"/>
  <c r="AD81" i="18"/>
  <c r="AD82" i="18"/>
  <c r="AD83" i="18"/>
  <c r="AD84" i="18"/>
  <c r="AD85" i="18"/>
  <c r="AD86" i="18"/>
  <c r="AD87" i="18"/>
  <c r="AD88" i="18"/>
  <c r="AD89" i="18"/>
  <c r="AD90" i="18"/>
  <c r="AD91" i="18"/>
  <c r="AD92" i="18"/>
  <c r="AD93" i="18"/>
  <c r="AD94" i="18"/>
  <c r="AD95" i="18"/>
  <c r="AD96" i="18"/>
  <c r="AD97" i="18"/>
  <c r="AD98" i="18"/>
  <c r="AD99" i="18"/>
  <c r="AD100" i="18"/>
  <c r="AD101" i="18"/>
  <c r="AD102" i="18"/>
  <c r="AD103" i="18"/>
  <c r="AD104" i="18"/>
  <c r="AD105" i="18"/>
  <c r="AD106" i="18"/>
  <c r="AD107" i="18"/>
  <c r="AD108" i="18"/>
  <c r="AD109" i="18"/>
  <c r="AD110" i="18"/>
  <c r="AD111" i="18"/>
  <c r="AD112" i="18"/>
  <c r="AD113" i="18"/>
  <c r="AD114" i="18"/>
  <c r="AD115" i="18"/>
  <c r="AD116" i="18"/>
  <c r="AD117" i="18"/>
  <c r="AD118" i="18"/>
  <c r="AD119" i="18"/>
  <c r="AD120" i="18"/>
  <c r="AD121" i="18"/>
  <c r="AD122" i="18"/>
  <c r="AD123" i="18"/>
  <c r="AD124" i="18"/>
  <c r="AD125" i="18"/>
  <c r="AD126" i="18"/>
  <c r="AD127" i="18"/>
  <c r="AD128" i="18"/>
  <c r="AD129" i="18"/>
  <c r="AD130" i="18"/>
  <c r="AD131" i="18"/>
  <c r="AD132" i="18"/>
  <c r="AD133" i="18"/>
  <c r="AD134" i="18"/>
  <c r="AD135" i="18"/>
  <c r="AD136" i="18"/>
  <c r="AD137" i="18"/>
  <c r="AD138" i="18"/>
  <c r="AD139" i="18"/>
  <c r="AD140" i="18"/>
  <c r="AD141" i="18"/>
  <c r="AD142" i="18"/>
  <c r="AD143" i="18"/>
  <c r="AD144" i="18"/>
  <c r="AD145" i="18"/>
  <c r="AD146" i="18"/>
  <c r="AD147" i="18"/>
  <c r="AD148" i="18"/>
  <c r="AD149" i="18"/>
  <c r="AD150" i="18"/>
  <c r="AD151" i="18"/>
  <c r="AD152" i="18"/>
  <c r="AD153" i="18"/>
  <c r="AD154" i="18"/>
  <c r="AD155" i="18"/>
  <c r="AD156" i="18"/>
  <c r="AD157" i="18"/>
  <c r="AD158" i="18"/>
  <c r="AD159" i="18"/>
  <c r="AD160" i="18"/>
  <c r="AD161" i="18"/>
  <c r="AD162" i="18"/>
  <c r="AD163" i="18"/>
  <c r="AD164" i="18"/>
  <c r="AD165" i="18"/>
  <c r="AD166" i="18"/>
  <c r="AD167" i="18"/>
  <c r="AD168" i="18"/>
  <c r="AD169" i="18"/>
  <c r="AD170" i="18"/>
  <c r="AD171" i="18"/>
  <c r="AD172" i="18"/>
  <c r="AD173" i="18"/>
  <c r="AD174" i="18"/>
  <c r="AD175" i="18"/>
  <c r="AD176" i="18"/>
  <c r="AD177" i="18"/>
  <c r="AD178" i="18"/>
  <c r="AD179" i="18"/>
  <c r="AD180" i="18"/>
  <c r="AD181" i="18"/>
  <c r="AD182" i="18"/>
  <c r="AD183" i="18"/>
  <c r="AD184" i="18"/>
  <c r="AD185" i="18"/>
  <c r="AD186" i="18"/>
  <c r="AD187" i="18"/>
  <c r="AD188" i="18"/>
  <c r="AD189" i="18"/>
  <c r="AD190" i="18"/>
  <c r="AD191" i="18"/>
  <c r="AD192" i="18"/>
  <c r="AD193" i="18"/>
  <c r="AD194" i="18"/>
  <c r="AD195" i="18"/>
  <c r="AD196" i="18"/>
  <c r="AD197" i="18"/>
  <c r="AD198" i="18"/>
  <c r="AD199" i="18"/>
  <c r="AD200" i="18"/>
  <c r="AD201" i="18"/>
  <c r="AD202" i="18"/>
  <c r="AD203" i="18"/>
  <c r="AD204" i="18"/>
  <c r="AD205" i="18"/>
  <c r="AD206" i="18"/>
  <c r="AD207" i="18"/>
  <c r="AD208" i="18"/>
  <c r="AD209" i="18"/>
  <c r="AD210" i="18"/>
  <c r="AD211" i="18"/>
  <c r="AD212" i="18"/>
  <c r="AD213" i="18"/>
  <c r="AD214" i="18"/>
  <c r="AD215" i="18"/>
  <c r="AD216" i="18"/>
  <c r="AD217" i="18"/>
  <c r="AD218" i="18"/>
  <c r="AD219" i="18"/>
  <c r="AD220" i="18"/>
  <c r="AD221" i="18"/>
  <c r="AD222" i="18"/>
  <c r="AD223" i="18"/>
  <c r="AD224" i="18"/>
  <c r="AD225" i="18"/>
  <c r="AD226" i="18"/>
  <c r="AD227" i="18"/>
  <c r="AD228" i="18"/>
  <c r="AD229" i="18"/>
  <c r="AD230" i="18"/>
  <c r="AD231" i="18"/>
  <c r="AD232" i="18"/>
  <c r="AD233" i="18"/>
  <c r="AD234" i="18"/>
  <c r="AD235" i="18"/>
  <c r="AD236" i="18"/>
  <c r="AD237" i="18"/>
  <c r="AD238" i="18"/>
  <c r="AD239" i="18"/>
  <c r="AD240" i="18"/>
  <c r="AD241" i="18"/>
  <c r="AD242" i="18"/>
  <c r="AD243" i="18"/>
  <c r="AD244" i="18"/>
  <c r="AD245" i="18"/>
  <c r="AD246" i="18"/>
  <c r="AD247" i="18"/>
  <c r="AD248" i="18"/>
  <c r="AD249" i="18"/>
  <c r="AD250" i="18"/>
  <c r="AD251" i="18"/>
  <c r="AD252" i="18"/>
  <c r="AD253" i="18"/>
  <c r="AD254" i="18"/>
  <c r="AD255" i="18"/>
  <c r="AD256" i="18"/>
  <c r="AD257" i="18"/>
  <c r="AD258" i="18"/>
  <c r="AD259" i="18"/>
  <c r="AD260" i="18"/>
  <c r="AD261" i="18"/>
  <c r="AD262" i="18"/>
  <c r="AD263" i="18"/>
  <c r="AD264" i="18"/>
  <c r="AD265" i="18"/>
  <c r="AD266" i="18"/>
  <c r="AD267" i="18"/>
  <c r="AD268" i="18"/>
  <c r="AD269" i="18"/>
  <c r="AD270" i="18"/>
  <c r="AD271" i="18"/>
  <c r="AD272" i="18"/>
  <c r="AD273" i="18"/>
  <c r="AD274" i="18"/>
  <c r="AD275" i="18"/>
  <c r="AD276" i="18"/>
  <c r="AD277" i="18"/>
  <c r="AD278" i="18"/>
  <c r="AD279" i="18"/>
  <c r="AD280" i="18"/>
  <c r="AD281" i="18"/>
  <c r="AD282" i="18"/>
  <c r="AD283" i="18"/>
  <c r="AD284" i="18"/>
  <c r="AD285" i="18"/>
  <c r="AD286" i="18"/>
  <c r="AD287" i="18"/>
  <c r="AD288" i="18"/>
  <c r="AD289" i="18"/>
  <c r="AD290" i="18"/>
  <c r="AD291" i="18"/>
  <c r="AD292" i="18"/>
  <c r="AD293" i="18"/>
  <c r="AD294" i="18"/>
  <c r="AD295" i="18"/>
  <c r="AD6" i="18"/>
  <c r="AC7" i="18"/>
  <c r="AC8" i="18"/>
  <c r="AC9" i="18"/>
  <c r="AC10" i="18"/>
  <c r="AC11" i="18"/>
  <c r="AC12" i="18"/>
  <c r="AC13" i="18"/>
  <c r="AC14" i="18"/>
  <c r="AC15" i="18"/>
  <c r="AC16" i="18"/>
  <c r="AC17" i="18"/>
  <c r="AC18" i="18"/>
  <c r="AC19" i="18"/>
  <c r="AC20" i="18"/>
  <c r="AC21" i="18"/>
  <c r="AC22" i="18"/>
  <c r="AC23" i="18"/>
  <c r="AC24" i="18"/>
  <c r="AC25" i="18"/>
  <c r="AC26" i="18"/>
  <c r="AC27" i="18"/>
  <c r="AC28" i="18"/>
  <c r="AC29" i="18"/>
  <c r="AC30" i="18"/>
  <c r="AC31" i="18"/>
  <c r="AC32" i="18"/>
  <c r="AC33" i="18"/>
  <c r="AC34" i="18"/>
  <c r="AC35" i="18"/>
  <c r="AC36" i="18"/>
  <c r="AC37" i="18"/>
  <c r="AC38" i="18"/>
  <c r="AC39" i="18"/>
  <c r="AC40" i="18"/>
  <c r="AC41" i="18"/>
  <c r="AC42" i="18"/>
  <c r="AC43" i="18"/>
  <c r="AC44" i="18"/>
  <c r="AC45" i="18"/>
  <c r="AC46" i="18"/>
  <c r="AC47" i="18"/>
  <c r="AC48" i="18"/>
  <c r="AC49" i="18"/>
  <c r="AC50" i="18"/>
  <c r="AC51" i="18"/>
  <c r="AC52" i="18"/>
  <c r="AC53" i="18"/>
  <c r="AC54" i="18"/>
  <c r="AC55" i="18"/>
  <c r="AC56" i="18"/>
  <c r="AC57" i="18"/>
  <c r="AC58" i="18"/>
  <c r="AC59" i="18"/>
  <c r="AC60" i="18"/>
  <c r="AC61" i="18"/>
  <c r="AC62" i="18"/>
  <c r="AC63" i="18"/>
  <c r="AC64" i="18"/>
  <c r="AC65" i="18"/>
  <c r="AC66" i="18"/>
  <c r="AC67" i="18"/>
  <c r="AC68" i="18"/>
  <c r="AC69" i="18"/>
  <c r="AC70" i="18"/>
  <c r="AC71" i="18"/>
  <c r="AC72" i="18"/>
  <c r="AC73" i="18"/>
  <c r="AC74" i="18"/>
  <c r="AC75" i="18"/>
  <c r="AC76" i="18"/>
  <c r="AC77" i="18"/>
  <c r="AC78" i="18"/>
  <c r="AC79" i="18"/>
  <c r="AC80" i="18"/>
  <c r="AC81" i="18"/>
  <c r="AC82" i="18"/>
  <c r="AC83" i="18"/>
  <c r="AC84" i="18"/>
  <c r="AC85" i="18"/>
  <c r="AC86" i="18"/>
  <c r="AC87" i="18"/>
  <c r="AC88" i="18"/>
  <c r="AC89" i="18"/>
  <c r="AC90" i="18"/>
  <c r="AC91" i="18"/>
  <c r="AC92" i="18"/>
  <c r="AC93" i="18"/>
  <c r="AC94" i="18"/>
  <c r="AC95" i="18"/>
  <c r="AC96" i="18"/>
  <c r="AC97" i="18"/>
  <c r="AC98" i="18"/>
  <c r="AC99" i="18"/>
  <c r="AC100" i="18"/>
  <c r="AC101" i="18"/>
  <c r="AC102" i="18"/>
  <c r="AC103" i="18"/>
  <c r="AC104" i="18"/>
  <c r="AC105" i="18"/>
  <c r="AC106" i="18"/>
  <c r="AC107" i="18"/>
  <c r="AC108" i="18"/>
  <c r="AC109" i="18"/>
  <c r="AC110" i="18"/>
  <c r="AC111" i="18"/>
  <c r="AC112" i="18"/>
  <c r="AC113" i="18"/>
  <c r="AC114" i="18"/>
  <c r="AC115" i="18"/>
  <c r="AC116" i="18"/>
  <c r="AC117" i="18"/>
  <c r="AC118" i="18"/>
  <c r="AC119" i="18"/>
  <c r="AC120" i="18"/>
  <c r="AC121" i="18"/>
  <c r="AC122" i="18"/>
  <c r="AC123" i="18"/>
  <c r="AC124" i="18"/>
  <c r="AC125" i="18"/>
  <c r="AC126" i="18"/>
  <c r="AC127" i="18"/>
  <c r="AC128" i="18"/>
  <c r="AC129" i="18"/>
  <c r="AC130" i="18"/>
  <c r="AC131" i="18"/>
  <c r="AC132" i="18"/>
  <c r="AC133" i="18"/>
  <c r="AC134" i="18"/>
  <c r="AC135" i="18"/>
  <c r="AC136" i="18"/>
  <c r="AC137" i="18"/>
  <c r="AC138" i="18"/>
  <c r="AC139" i="18"/>
  <c r="AC140" i="18"/>
  <c r="AC141" i="18"/>
  <c r="AC142" i="18"/>
  <c r="AC143" i="18"/>
  <c r="AC144" i="18"/>
  <c r="AC145" i="18"/>
  <c r="AC146" i="18"/>
  <c r="AC147" i="18"/>
  <c r="AC148" i="18"/>
  <c r="AC149" i="18"/>
  <c r="AC150" i="18"/>
  <c r="AC151" i="18"/>
  <c r="AC152" i="18"/>
  <c r="AC153" i="18"/>
  <c r="AC154" i="18"/>
  <c r="AC155" i="18"/>
  <c r="AC156" i="18"/>
  <c r="AC157" i="18"/>
  <c r="AC158" i="18"/>
  <c r="AC159" i="18"/>
  <c r="AC160" i="18"/>
  <c r="AC161" i="18"/>
  <c r="AC162" i="18"/>
  <c r="AC163" i="18"/>
  <c r="AC164" i="18"/>
  <c r="AC165" i="18"/>
  <c r="AC166" i="18"/>
  <c r="AC167" i="18"/>
  <c r="AC168" i="18"/>
  <c r="AC169" i="18"/>
  <c r="AC170" i="18"/>
  <c r="AC171" i="18"/>
  <c r="AC172" i="18"/>
  <c r="AC173" i="18"/>
  <c r="AC174" i="18"/>
  <c r="AC175" i="18"/>
  <c r="AC176" i="18"/>
  <c r="AC177" i="18"/>
  <c r="AC178" i="18"/>
  <c r="AC179" i="18"/>
  <c r="AC180" i="18"/>
  <c r="AC181" i="18"/>
  <c r="AC182" i="18"/>
  <c r="AC183" i="18"/>
  <c r="AC184" i="18"/>
  <c r="AC185" i="18"/>
  <c r="AC186" i="18"/>
  <c r="AC187" i="18"/>
  <c r="AC188" i="18"/>
  <c r="AC189" i="18"/>
  <c r="AC190" i="18"/>
  <c r="AC191" i="18"/>
  <c r="AC192" i="18"/>
  <c r="AC193" i="18"/>
  <c r="AC194" i="18"/>
  <c r="AC195" i="18"/>
  <c r="AC196" i="18"/>
  <c r="AC197" i="18"/>
  <c r="AC198" i="18"/>
  <c r="AC199" i="18"/>
  <c r="AC200" i="18"/>
  <c r="AC201" i="18"/>
  <c r="AC202" i="18"/>
  <c r="AC203" i="18"/>
  <c r="AC204" i="18"/>
  <c r="AC205" i="18"/>
  <c r="AC206" i="18"/>
  <c r="AC207" i="18"/>
  <c r="AC208" i="18"/>
  <c r="AC209" i="18"/>
  <c r="AC210" i="18"/>
  <c r="AC211" i="18"/>
  <c r="AC212" i="18"/>
  <c r="AC213" i="18"/>
  <c r="AC214" i="18"/>
  <c r="AC215" i="18"/>
  <c r="AC216" i="18"/>
  <c r="AC217" i="18"/>
  <c r="AC218" i="18"/>
  <c r="AC219" i="18"/>
  <c r="AC220" i="18"/>
  <c r="AC221" i="18"/>
  <c r="AC222" i="18"/>
  <c r="AC223" i="18"/>
  <c r="AC224" i="18"/>
  <c r="AC225" i="18"/>
  <c r="AC226" i="18"/>
  <c r="AC227" i="18"/>
  <c r="AC228" i="18"/>
  <c r="AC229" i="18"/>
  <c r="AC230" i="18"/>
  <c r="AC231" i="18"/>
  <c r="AC232" i="18"/>
  <c r="AC233" i="18"/>
  <c r="AC234" i="18"/>
  <c r="AC235" i="18"/>
  <c r="AC236" i="18"/>
  <c r="AC237" i="18"/>
  <c r="AC238" i="18"/>
  <c r="AC239" i="18"/>
  <c r="AC240" i="18"/>
  <c r="AC241" i="18"/>
  <c r="AC242" i="18"/>
  <c r="AC243" i="18"/>
  <c r="AC244" i="18"/>
  <c r="AC245" i="18"/>
  <c r="AC246" i="18"/>
  <c r="AC247" i="18"/>
  <c r="AC248" i="18"/>
  <c r="AC249" i="18"/>
  <c r="AC250" i="18"/>
  <c r="AC251" i="18"/>
  <c r="AC252" i="18"/>
  <c r="AC253" i="18"/>
  <c r="AC254" i="18"/>
  <c r="AC255" i="18"/>
  <c r="AC256" i="18"/>
  <c r="AC257" i="18"/>
  <c r="AC258" i="18"/>
  <c r="AC259" i="18"/>
  <c r="AC260" i="18"/>
  <c r="AC261" i="18"/>
  <c r="AC262" i="18"/>
  <c r="AC263" i="18"/>
  <c r="AC264" i="18"/>
  <c r="AC265" i="18"/>
  <c r="AC266" i="18"/>
  <c r="AC267" i="18"/>
  <c r="AC268" i="18"/>
  <c r="AC269" i="18"/>
  <c r="AC270" i="18"/>
  <c r="AC271" i="18"/>
  <c r="AC272" i="18"/>
  <c r="AC273" i="18"/>
  <c r="AC274" i="18"/>
  <c r="AC275" i="18"/>
  <c r="AC276" i="18"/>
  <c r="AC277" i="18"/>
  <c r="AC278" i="18"/>
  <c r="AC279" i="18"/>
  <c r="AC280" i="18"/>
  <c r="AC281" i="18"/>
  <c r="AC282" i="18"/>
  <c r="AC283" i="18"/>
  <c r="AC284" i="18"/>
  <c r="AC285" i="18"/>
  <c r="AC286" i="18"/>
  <c r="AC287" i="18"/>
  <c r="AC288" i="18"/>
  <c r="AC289" i="18"/>
  <c r="AC290" i="18"/>
  <c r="AC291" i="18"/>
  <c r="AC292" i="18"/>
  <c r="AC293" i="18"/>
  <c r="AC294" i="18"/>
  <c r="AC295" i="18"/>
  <c r="AC6" i="18"/>
  <c r="M7" i="18"/>
  <c r="M8" i="18"/>
  <c r="M9" i="18"/>
  <c r="M10" i="18"/>
  <c r="M11" i="18"/>
  <c r="M12" i="18"/>
  <c r="M13" i="18"/>
  <c r="M14" i="18"/>
  <c r="M15" i="18"/>
  <c r="M16" i="18"/>
  <c r="M17" i="18"/>
  <c r="M18" i="18"/>
  <c r="M19" i="18"/>
  <c r="M20" i="18"/>
  <c r="M21" i="18"/>
  <c r="M22" i="18"/>
  <c r="M23" i="18"/>
  <c r="M24" i="18"/>
  <c r="M25" i="18"/>
  <c r="M26" i="18"/>
  <c r="M27" i="18"/>
  <c r="M28" i="18"/>
  <c r="M29" i="18"/>
  <c r="M30" i="18"/>
  <c r="M31" i="18"/>
  <c r="M32" i="18"/>
  <c r="M33" i="18"/>
  <c r="M34" i="18"/>
  <c r="M35" i="18"/>
  <c r="M36" i="18"/>
  <c r="M37" i="18"/>
  <c r="M38" i="18"/>
  <c r="M39" i="18"/>
  <c r="M40" i="18"/>
  <c r="M41" i="18"/>
  <c r="M42" i="18"/>
  <c r="M43" i="18"/>
  <c r="M44" i="18"/>
  <c r="M45" i="18"/>
  <c r="M46" i="18"/>
  <c r="M47" i="18"/>
  <c r="M48" i="18"/>
  <c r="M49" i="18"/>
  <c r="M50" i="18"/>
  <c r="M51" i="18"/>
  <c r="M52" i="18"/>
  <c r="M53" i="18"/>
  <c r="M54" i="18"/>
  <c r="M55" i="18"/>
  <c r="M56" i="18"/>
  <c r="M57" i="18"/>
  <c r="M58" i="18"/>
  <c r="M59" i="18"/>
  <c r="M60" i="18"/>
  <c r="M61" i="18"/>
  <c r="M62" i="18"/>
  <c r="M63" i="18"/>
  <c r="M64" i="18"/>
  <c r="M65" i="18"/>
  <c r="M66" i="18"/>
  <c r="M67" i="18"/>
  <c r="M68" i="18"/>
  <c r="M69" i="18"/>
  <c r="M70" i="18"/>
  <c r="M71" i="18"/>
  <c r="M72" i="18"/>
  <c r="M73" i="18"/>
  <c r="M74" i="18"/>
  <c r="M75" i="18"/>
  <c r="M76" i="18"/>
  <c r="M77" i="18"/>
  <c r="M78" i="18"/>
  <c r="M79" i="18"/>
  <c r="M80" i="18"/>
  <c r="M81" i="18"/>
  <c r="M82" i="18"/>
  <c r="M83" i="18"/>
  <c r="M84" i="18"/>
  <c r="M85" i="18"/>
  <c r="M86" i="18"/>
  <c r="M87" i="18"/>
  <c r="M88" i="18"/>
  <c r="M89" i="18"/>
  <c r="M90" i="18"/>
  <c r="M91" i="18"/>
  <c r="M92" i="18"/>
  <c r="M93" i="18"/>
  <c r="M94" i="18"/>
  <c r="M95" i="18"/>
  <c r="M96" i="18"/>
  <c r="M97" i="18"/>
  <c r="M98" i="18"/>
  <c r="M99" i="18"/>
  <c r="M100" i="18"/>
  <c r="M101" i="18"/>
  <c r="M102" i="18"/>
  <c r="M103" i="18"/>
  <c r="M104" i="18"/>
  <c r="M105" i="18"/>
  <c r="M106" i="18"/>
  <c r="M107" i="18"/>
  <c r="M108" i="18"/>
  <c r="M109" i="18"/>
  <c r="M110" i="18"/>
  <c r="M111" i="18"/>
  <c r="M112" i="18"/>
  <c r="M113" i="18"/>
  <c r="M114" i="18"/>
  <c r="M115" i="18"/>
  <c r="M116" i="18"/>
  <c r="M117" i="18"/>
  <c r="M118" i="18"/>
  <c r="M119" i="18"/>
  <c r="M120" i="18"/>
  <c r="M121" i="18"/>
  <c r="M122" i="18"/>
  <c r="M123" i="18"/>
  <c r="M124" i="18"/>
  <c r="M125" i="18"/>
  <c r="M126" i="18"/>
  <c r="M127" i="18"/>
  <c r="M128" i="18"/>
  <c r="M129" i="18"/>
  <c r="M130" i="18"/>
  <c r="M131" i="18"/>
  <c r="M132" i="18"/>
  <c r="M133" i="18"/>
  <c r="M134" i="18"/>
  <c r="M135" i="18"/>
  <c r="M136" i="18"/>
  <c r="M137" i="18"/>
  <c r="M138" i="18"/>
  <c r="M139" i="18"/>
  <c r="M140" i="18"/>
  <c r="M141" i="18"/>
  <c r="M142" i="18"/>
  <c r="M143" i="18"/>
  <c r="M144" i="18"/>
  <c r="M145" i="18"/>
  <c r="M146" i="18"/>
  <c r="M147" i="18"/>
  <c r="M148" i="18"/>
  <c r="M149" i="18"/>
  <c r="M150" i="18"/>
  <c r="M151" i="18"/>
  <c r="M152" i="18"/>
  <c r="M153" i="18"/>
  <c r="M154" i="18"/>
  <c r="M155" i="18"/>
  <c r="M156" i="18"/>
  <c r="M157" i="18"/>
  <c r="M158" i="18"/>
  <c r="M159" i="18"/>
  <c r="M160" i="18"/>
  <c r="M161" i="18"/>
  <c r="M162" i="18"/>
  <c r="M163" i="18"/>
  <c r="M164" i="18"/>
  <c r="M165" i="18"/>
  <c r="M166" i="18"/>
  <c r="M167" i="18"/>
  <c r="M168" i="18"/>
  <c r="M169" i="18"/>
  <c r="M170" i="18"/>
  <c r="M171" i="18"/>
  <c r="M172" i="18"/>
  <c r="M173" i="18"/>
  <c r="M174" i="18"/>
  <c r="M175" i="18"/>
  <c r="M176" i="18"/>
  <c r="M177" i="18"/>
  <c r="M178" i="18"/>
  <c r="M179" i="18"/>
  <c r="M180" i="18"/>
  <c r="M181" i="18"/>
  <c r="M182" i="18"/>
  <c r="M183" i="18"/>
  <c r="M184" i="18"/>
  <c r="M185" i="18"/>
  <c r="M186" i="18"/>
  <c r="M187" i="18"/>
  <c r="M188" i="18"/>
  <c r="M189" i="18"/>
  <c r="M190" i="18"/>
  <c r="M191" i="18"/>
  <c r="M192" i="18"/>
  <c r="M193" i="18"/>
  <c r="M194" i="18"/>
  <c r="M195" i="18"/>
  <c r="M196" i="18"/>
  <c r="M197" i="18"/>
  <c r="M198" i="18"/>
  <c r="M199" i="18"/>
  <c r="M200" i="18"/>
  <c r="M201" i="18"/>
  <c r="M202" i="18"/>
  <c r="M203" i="18"/>
  <c r="M204" i="18"/>
  <c r="M205" i="18"/>
  <c r="M206" i="18"/>
  <c r="M207" i="18"/>
  <c r="M208" i="18"/>
  <c r="M209" i="18"/>
  <c r="M210" i="18"/>
  <c r="M211" i="18"/>
  <c r="M212" i="18"/>
  <c r="M213" i="18"/>
  <c r="M214" i="18"/>
  <c r="M215" i="18"/>
  <c r="M216" i="18"/>
  <c r="M217" i="18"/>
  <c r="M218" i="18"/>
  <c r="M219" i="18"/>
  <c r="M220" i="18"/>
  <c r="M221" i="18"/>
  <c r="M222" i="18"/>
  <c r="M223" i="18"/>
  <c r="M224" i="18"/>
  <c r="M225" i="18"/>
  <c r="M226" i="18"/>
  <c r="M227" i="18"/>
  <c r="M228" i="18"/>
  <c r="M229" i="18"/>
  <c r="M230" i="18"/>
  <c r="M231" i="18"/>
  <c r="M232" i="18"/>
  <c r="M233" i="18"/>
  <c r="M234" i="18"/>
  <c r="M235" i="18"/>
  <c r="M236" i="18"/>
  <c r="M237" i="18"/>
  <c r="M238" i="18"/>
  <c r="M239" i="18"/>
  <c r="M240" i="18"/>
  <c r="M241" i="18"/>
  <c r="M242" i="18"/>
  <c r="M243" i="18"/>
  <c r="M244" i="18"/>
  <c r="M245" i="18"/>
  <c r="M246" i="18"/>
  <c r="M247" i="18"/>
  <c r="M248" i="18"/>
  <c r="M249" i="18"/>
  <c r="M250" i="18"/>
  <c r="M251" i="18"/>
  <c r="M252" i="18"/>
  <c r="M253" i="18"/>
  <c r="M254" i="18"/>
  <c r="M255" i="18"/>
  <c r="M256" i="18"/>
  <c r="M257" i="18"/>
  <c r="M258" i="18"/>
  <c r="M259" i="18"/>
  <c r="M260" i="18"/>
  <c r="M261" i="18"/>
  <c r="M262" i="18"/>
  <c r="M263" i="18"/>
  <c r="M264" i="18"/>
  <c r="M265" i="18"/>
  <c r="M266" i="18"/>
  <c r="M267" i="18"/>
  <c r="M268" i="18"/>
  <c r="M269" i="18"/>
  <c r="M270" i="18"/>
  <c r="M271" i="18"/>
  <c r="M272" i="18"/>
  <c r="M273" i="18"/>
  <c r="M274" i="18"/>
  <c r="M275" i="18"/>
  <c r="M276" i="18"/>
  <c r="M277" i="18"/>
  <c r="M278" i="18"/>
  <c r="M279" i="18"/>
  <c r="M280" i="18"/>
  <c r="M281" i="18"/>
  <c r="M282" i="18"/>
  <c r="M283" i="18"/>
  <c r="M284" i="18"/>
  <c r="M285" i="18"/>
  <c r="M286" i="18"/>
  <c r="M287" i="18"/>
  <c r="M288" i="18"/>
  <c r="M289" i="18"/>
  <c r="M290" i="18"/>
  <c r="M291" i="18"/>
  <c r="M292" i="18"/>
  <c r="M293" i="18"/>
  <c r="M294" i="18"/>
  <c r="M295" i="18"/>
  <c r="M6" i="18"/>
  <c r="I5" i="5"/>
  <c r="O82" i="18"/>
  <c r="F5" i="4"/>
  <c r="E5" i="4"/>
  <c r="D1" i="3"/>
  <c r="L7" i="18"/>
  <c r="J7" i="18"/>
  <c r="K7" i="18"/>
  <c r="L8" i="18"/>
  <c r="J8" i="18"/>
  <c r="K8" i="18"/>
  <c r="L9" i="18"/>
  <c r="J9" i="18"/>
  <c r="K9" i="18"/>
  <c r="L10" i="18"/>
  <c r="J10" i="18"/>
  <c r="K10" i="18"/>
  <c r="L11" i="18"/>
  <c r="J11" i="18"/>
  <c r="K11" i="18"/>
  <c r="L12" i="18"/>
  <c r="J12" i="18"/>
  <c r="K12" i="18"/>
  <c r="L13" i="18"/>
  <c r="J13" i="18"/>
  <c r="K13" i="18"/>
  <c r="L14" i="18"/>
  <c r="J14" i="18"/>
  <c r="K14" i="18"/>
  <c r="L15" i="18"/>
  <c r="J15" i="18"/>
  <c r="K15" i="18"/>
  <c r="L16" i="18"/>
  <c r="J16" i="18"/>
  <c r="K16" i="18"/>
  <c r="L17" i="18"/>
  <c r="J17" i="18"/>
  <c r="K17" i="18"/>
  <c r="L18" i="18"/>
  <c r="J18" i="18"/>
  <c r="K18" i="18"/>
  <c r="L19" i="18"/>
  <c r="J19" i="18"/>
  <c r="K19" i="18"/>
  <c r="L20" i="18"/>
  <c r="J20" i="18"/>
  <c r="K20" i="18"/>
  <c r="L21" i="18"/>
  <c r="J21" i="18"/>
  <c r="K21" i="18"/>
  <c r="L22" i="18"/>
  <c r="J22" i="18"/>
  <c r="K22" i="18"/>
  <c r="L23" i="18"/>
  <c r="J23" i="18"/>
  <c r="K23" i="18"/>
  <c r="L24" i="18"/>
  <c r="J24" i="18"/>
  <c r="K24" i="18"/>
  <c r="L25" i="18"/>
  <c r="J25" i="18"/>
  <c r="K25" i="18"/>
  <c r="L26" i="18"/>
  <c r="J26" i="18"/>
  <c r="K26" i="18"/>
  <c r="L27" i="18"/>
  <c r="J27" i="18"/>
  <c r="K27" i="18"/>
  <c r="L28" i="18"/>
  <c r="J28" i="18"/>
  <c r="K28" i="18"/>
  <c r="L29" i="18"/>
  <c r="J29" i="18"/>
  <c r="K29" i="18"/>
  <c r="L30" i="18"/>
  <c r="J30" i="18"/>
  <c r="K30" i="18"/>
  <c r="L31" i="18"/>
  <c r="J31" i="18"/>
  <c r="K31" i="18"/>
  <c r="L32" i="18"/>
  <c r="J32" i="18"/>
  <c r="K32" i="18"/>
  <c r="L33" i="18"/>
  <c r="J33" i="18"/>
  <c r="K33" i="18"/>
  <c r="L34" i="18"/>
  <c r="J34" i="18"/>
  <c r="K34" i="18"/>
  <c r="L35" i="18"/>
  <c r="J35" i="18"/>
  <c r="K35" i="18"/>
  <c r="L36" i="18"/>
  <c r="J36" i="18"/>
  <c r="K36" i="18"/>
  <c r="L37" i="18"/>
  <c r="J37" i="18"/>
  <c r="K37" i="18"/>
  <c r="L38" i="18"/>
  <c r="J38" i="18"/>
  <c r="K38" i="18"/>
  <c r="L39" i="18"/>
  <c r="J39" i="18"/>
  <c r="K39" i="18"/>
  <c r="L40" i="18"/>
  <c r="J40" i="18"/>
  <c r="K40" i="18"/>
  <c r="L41" i="18"/>
  <c r="J41" i="18"/>
  <c r="K41" i="18"/>
  <c r="L42" i="18"/>
  <c r="J42" i="18"/>
  <c r="K42" i="18"/>
  <c r="L43" i="18"/>
  <c r="J43" i="18"/>
  <c r="K43" i="18"/>
  <c r="L44" i="18"/>
  <c r="J44" i="18"/>
  <c r="K44" i="18"/>
  <c r="L45" i="18"/>
  <c r="J45" i="18"/>
  <c r="K45" i="18"/>
  <c r="L46" i="18"/>
  <c r="J46" i="18"/>
  <c r="K46" i="18"/>
  <c r="L47" i="18"/>
  <c r="J47" i="18"/>
  <c r="K47" i="18"/>
  <c r="L48" i="18"/>
  <c r="J48" i="18"/>
  <c r="K48" i="18"/>
  <c r="L49" i="18"/>
  <c r="J49" i="18"/>
  <c r="K49" i="18"/>
  <c r="L50" i="18"/>
  <c r="J50" i="18"/>
  <c r="K50" i="18"/>
  <c r="L51" i="18"/>
  <c r="J51" i="18"/>
  <c r="K51" i="18"/>
  <c r="L52" i="18"/>
  <c r="J52" i="18"/>
  <c r="K52" i="18"/>
  <c r="L53" i="18"/>
  <c r="J53" i="18"/>
  <c r="K53" i="18"/>
  <c r="L54" i="18"/>
  <c r="J54" i="18"/>
  <c r="K54" i="18"/>
  <c r="L55" i="18"/>
  <c r="J55" i="18"/>
  <c r="K55" i="18"/>
  <c r="L56" i="18"/>
  <c r="J56" i="18"/>
  <c r="K56" i="18"/>
  <c r="L57" i="18"/>
  <c r="J57" i="18"/>
  <c r="K57" i="18"/>
  <c r="L58" i="18"/>
  <c r="J58" i="18"/>
  <c r="K58" i="18"/>
  <c r="L59" i="18"/>
  <c r="J59" i="18"/>
  <c r="K59" i="18"/>
  <c r="L60" i="18"/>
  <c r="J60" i="18"/>
  <c r="K60" i="18"/>
  <c r="L61" i="18"/>
  <c r="J61" i="18"/>
  <c r="K61" i="18"/>
  <c r="L62" i="18"/>
  <c r="J62" i="18"/>
  <c r="K62" i="18"/>
  <c r="L63" i="18"/>
  <c r="J63" i="18"/>
  <c r="K63" i="18"/>
  <c r="L64" i="18"/>
  <c r="J64" i="18"/>
  <c r="K64" i="18"/>
  <c r="L65" i="18"/>
  <c r="J65" i="18"/>
  <c r="K65" i="18"/>
  <c r="L66" i="18"/>
  <c r="J66" i="18"/>
  <c r="K66" i="18"/>
  <c r="L67" i="18"/>
  <c r="J67" i="18"/>
  <c r="K67" i="18"/>
  <c r="L68" i="18"/>
  <c r="J68" i="18"/>
  <c r="K68" i="18"/>
  <c r="L69" i="18"/>
  <c r="J69" i="18"/>
  <c r="K69" i="18"/>
  <c r="L70" i="18"/>
  <c r="J70" i="18"/>
  <c r="K70" i="18"/>
  <c r="L71" i="18"/>
  <c r="J71" i="18"/>
  <c r="K71" i="18"/>
  <c r="L72" i="18"/>
  <c r="J72" i="18"/>
  <c r="K72" i="18"/>
  <c r="L73" i="18"/>
  <c r="J73" i="18"/>
  <c r="K73" i="18"/>
  <c r="L74" i="18"/>
  <c r="J74" i="18"/>
  <c r="K74" i="18"/>
  <c r="L75" i="18"/>
  <c r="J75" i="18"/>
  <c r="K75" i="18"/>
  <c r="L76" i="18"/>
  <c r="J76" i="18"/>
  <c r="K76" i="18"/>
  <c r="L77" i="18"/>
  <c r="J77" i="18"/>
  <c r="K77" i="18"/>
  <c r="L78" i="18"/>
  <c r="J78" i="18"/>
  <c r="K78" i="18"/>
  <c r="L79" i="18"/>
  <c r="J79" i="18"/>
  <c r="K79" i="18"/>
  <c r="L80" i="18"/>
  <c r="J80" i="18"/>
  <c r="K80" i="18"/>
  <c r="L81" i="18"/>
  <c r="J81" i="18"/>
  <c r="K81" i="18"/>
  <c r="L82" i="18"/>
  <c r="J82" i="18"/>
  <c r="K82" i="18"/>
  <c r="L83" i="18"/>
  <c r="J83" i="18"/>
  <c r="K83" i="18"/>
  <c r="L84" i="18"/>
  <c r="J84" i="18"/>
  <c r="K84" i="18"/>
  <c r="L85" i="18"/>
  <c r="J85" i="18"/>
  <c r="K85" i="18"/>
  <c r="L86" i="18"/>
  <c r="J86" i="18"/>
  <c r="K86" i="18"/>
  <c r="L87" i="18"/>
  <c r="J87" i="18"/>
  <c r="K87" i="18"/>
  <c r="L88" i="18"/>
  <c r="J88" i="18"/>
  <c r="K88" i="18"/>
  <c r="L89" i="18"/>
  <c r="J89" i="18"/>
  <c r="K89" i="18"/>
  <c r="L90" i="18"/>
  <c r="J90" i="18"/>
  <c r="K90" i="18"/>
  <c r="L91" i="18"/>
  <c r="J91" i="18"/>
  <c r="K91" i="18"/>
  <c r="L92" i="18"/>
  <c r="J92" i="18"/>
  <c r="K92" i="18"/>
  <c r="L93" i="18"/>
  <c r="J93" i="18"/>
  <c r="K93" i="18"/>
  <c r="L94" i="18"/>
  <c r="J94" i="18"/>
  <c r="K94" i="18"/>
  <c r="L95" i="18"/>
  <c r="J95" i="18"/>
  <c r="K95" i="18"/>
  <c r="L96" i="18"/>
  <c r="J96" i="18"/>
  <c r="K96" i="18"/>
  <c r="L97" i="18"/>
  <c r="J97" i="18"/>
  <c r="K97" i="18"/>
  <c r="L98" i="18"/>
  <c r="J98" i="18"/>
  <c r="K98" i="18"/>
  <c r="L99" i="18"/>
  <c r="J99" i="18"/>
  <c r="K99" i="18"/>
  <c r="L100" i="18"/>
  <c r="J100" i="18"/>
  <c r="K100" i="18"/>
  <c r="L101" i="18"/>
  <c r="J101" i="18"/>
  <c r="K101" i="18"/>
  <c r="L102" i="18"/>
  <c r="J102" i="18"/>
  <c r="K102" i="18"/>
  <c r="L103" i="18"/>
  <c r="J103" i="18"/>
  <c r="K103" i="18"/>
  <c r="L104" i="18"/>
  <c r="J104" i="18"/>
  <c r="K104" i="18"/>
  <c r="L105" i="18"/>
  <c r="J105" i="18"/>
  <c r="K105" i="18"/>
  <c r="L106" i="18"/>
  <c r="J106" i="18"/>
  <c r="K106" i="18"/>
  <c r="L107" i="18"/>
  <c r="J107" i="18"/>
  <c r="K107" i="18"/>
  <c r="L108" i="18"/>
  <c r="J108" i="18"/>
  <c r="K108" i="18"/>
  <c r="L109" i="18"/>
  <c r="J109" i="18"/>
  <c r="K109" i="18"/>
  <c r="L110" i="18"/>
  <c r="J110" i="18"/>
  <c r="K110" i="18"/>
  <c r="L111" i="18"/>
  <c r="J111" i="18"/>
  <c r="K111" i="18"/>
  <c r="L112" i="18"/>
  <c r="J112" i="18"/>
  <c r="K112" i="18"/>
  <c r="L113" i="18"/>
  <c r="J113" i="18"/>
  <c r="K113" i="18"/>
  <c r="L114" i="18"/>
  <c r="J114" i="18"/>
  <c r="K114" i="18"/>
  <c r="L115" i="18"/>
  <c r="J115" i="18"/>
  <c r="K115" i="18"/>
  <c r="L116" i="18"/>
  <c r="J116" i="18"/>
  <c r="K116" i="18"/>
  <c r="L117" i="18"/>
  <c r="J117" i="18"/>
  <c r="K117" i="18"/>
  <c r="L118" i="18"/>
  <c r="J118" i="18"/>
  <c r="K118" i="18"/>
  <c r="L119" i="18"/>
  <c r="J119" i="18"/>
  <c r="K119" i="18"/>
  <c r="L120" i="18"/>
  <c r="J120" i="18"/>
  <c r="K120" i="18"/>
  <c r="L121" i="18"/>
  <c r="J121" i="18"/>
  <c r="K121" i="18"/>
  <c r="L122" i="18"/>
  <c r="J122" i="18"/>
  <c r="K122" i="18"/>
  <c r="L123" i="18"/>
  <c r="J123" i="18"/>
  <c r="K123" i="18"/>
  <c r="L124" i="18"/>
  <c r="J124" i="18"/>
  <c r="K124" i="18"/>
  <c r="L125" i="18"/>
  <c r="J125" i="18"/>
  <c r="K125" i="18"/>
  <c r="L126" i="18"/>
  <c r="J126" i="18"/>
  <c r="K126" i="18"/>
  <c r="L127" i="18"/>
  <c r="J127" i="18"/>
  <c r="K127" i="18"/>
  <c r="L128" i="18"/>
  <c r="J128" i="18"/>
  <c r="K128" i="18"/>
  <c r="L129" i="18"/>
  <c r="J129" i="18"/>
  <c r="K129" i="18"/>
  <c r="L130" i="18"/>
  <c r="J130" i="18"/>
  <c r="K130" i="18"/>
  <c r="L131" i="18"/>
  <c r="J131" i="18"/>
  <c r="K131" i="18"/>
  <c r="L132" i="18"/>
  <c r="J132" i="18"/>
  <c r="K132" i="18"/>
  <c r="L133" i="18"/>
  <c r="J133" i="18"/>
  <c r="K133" i="18"/>
  <c r="L134" i="18"/>
  <c r="J134" i="18"/>
  <c r="K134" i="18"/>
  <c r="L135" i="18"/>
  <c r="J135" i="18"/>
  <c r="K135" i="18"/>
  <c r="L136" i="18"/>
  <c r="J136" i="18"/>
  <c r="K136" i="18"/>
  <c r="L137" i="18"/>
  <c r="J137" i="18"/>
  <c r="K137" i="18"/>
  <c r="L138" i="18"/>
  <c r="J138" i="18"/>
  <c r="K138" i="18"/>
  <c r="L139" i="18"/>
  <c r="J139" i="18"/>
  <c r="K139" i="18"/>
  <c r="L140" i="18"/>
  <c r="J140" i="18"/>
  <c r="K140" i="18"/>
  <c r="L141" i="18"/>
  <c r="J141" i="18"/>
  <c r="K141" i="18"/>
  <c r="L142" i="18"/>
  <c r="J142" i="18"/>
  <c r="K142" i="18"/>
  <c r="L143" i="18"/>
  <c r="J143" i="18"/>
  <c r="K143" i="18"/>
  <c r="L144" i="18"/>
  <c r="J144" i="18"/>
  <c r="K144" i="18"/>
  <c r="L145" i="18"/>
  <c r="J145" i="18"/>
  <c r="K145" i="18"/>
  <c r="L146" i="18"/>
  <c r="J146" i="18"/>
  <c r="K146" i="18"/>
  <c r="L147" i="18"/>
  <c r="J147" i="18"/>
  <c r="K147" i="18"/>
  <c r="L148" i="18"/>
  <c r="J148" i="18"/>
  <c r="K148" i="18"/>
  <c r="L149" i="18"/>
  <c r="J149" i="18"/>
  <c r="K149" i="18"/>
  <c r="L150" i="18"/>
  <c r="J150" i="18"/>
  <c r="K150" i="18"/>
  <c r="L151" i="18"/>
  <c r="J151" i="18"/>
  <c r="K151" i="18"/>
  <c r="L152" i="18"/>
  <c r="J152" i="18"/>
  <c r="K152" i="18"/>
  <c r="L153" i="18"/>
  <c r="J153" i="18"/>
  <c r="K153" i="18"/>
  <c r="L154" i="18"/>
  <c r="J154" i="18"/>
  <c r="K154" i="18"/>
  <c r="L155" i="18"/>
  <c r="J155" i="18"/>
  <c r="K155" i="18"/>
  <c r="L156" i="18"/>
  <c r="J156" i="18"/>
  <c r="K156" i="18"/>
  <c r="L157" i="18"/>
  <c r="J157" i="18"/>
  <c r="K157" i="18"/>
  <c r="L158" i="18"/>
  <c r="J158" i="18"/>
  <c r="K158" i="18"/>
  <c r="L159" i="18"/>
  <c r="J159" i="18"/>
  <c r="K159" i="18"/>
  <c r="L160" i="18"/>
  <c r="J160" i="18"/>
  <c r="K160" i="18"/>
  <c r="L161" i="18"/>
  <c r="J161" i="18"/>
  <c r="K161" i="18"/>
  <c r="L162" i="18"/>
  <c r="J162" i="18"/>
  <c r="K162" i="18"/>
  <c r="L163" i="18"/>
  <c r="J163" i="18"/>
  <c r="K163" i="18"/>
  <c r="L164" i="18"/>
  <c r="J164" i="18"/>
  <c r="K164" i="18"/>
  <c r="L165" i="18"/>
  <c r="J165" i="18"/>
  <c r="K165" i="18"/>
  <c r="L166" i="18"/>
  <c r="J166" i="18"/>
  <c r="K166" i="18"/>
  <c r="L167" i="18"/>
  <c r="J167" i="18"/>
  <c r="K167" i="18"/>
  <c r="L168" i="18"/>
  <c r="J168" i="18"/>
  <c r="K168" i="18"/>
  <c r="L169" i="18"/>
  <c r="J169" i="18"/>
  <c r="K169" i="18"/>
  <c r="L170" i="18"/>
  <c r="J170" i="18"/>
  <c r="K170" i="18"/>
  <c r="L171" i="18"/>
  <c r="J171" i="18"/>
  <c r="K171" i="18"/>
  <c r="L172" i="18"/>
  <c r="J172" i="18"/>
  <c r="K172" i="18"/>
  <c r="L173" i="18"/>
  <c r="J173" i="18"/>
  <c r="K173" i="18"/>
  <c r="L174" i="18"/>
  <c r="J174" i="18"/>
  <c r="K174" i="18"/>
  <c r="L175" i="18"/>
  <c r="J175" i="18"/>
  <c r="K175" i="18"/>
  <c r="L176" i="18"/>
  <c r="J176" i="18"/>
  <c r="K176" i="18"/>
  <c r="L177" i="18"/>
  <c r="J177" i="18"/>
  <c r="K177" i="18"/>
  <c r="L178" i="18"/>
  <c r="J178" i="18"/>
  <c r="K178" i="18"/>
  <c r="L179" i="18"/>
  <c r="J179" i="18"/>
  <c r="K179" i="18"/>
  <c r="L180" i="18"/>
  <c r="J180" i="18"/>
  <c r="K180" i="18"/>
  <c r="L181" i="18"/>
  <c r="J181" i="18"/>
  <c r="K181" i="18"/>
  <c r="L182" i="18"/>
  <c r="J182" i="18"/>
  <c r="K182" i="18"/>
  <c r="L183" i="18"/>
  <c r="J183" i="18"/>
  <c r="K183" i="18"/>
  <c r="L184" i="18"/>
  <c r="J184" i="18"/>
  <c r="K184" i="18"/>
  <c r="L185" i="18"/>
  <c r="J185" i="18"/>
  <c r="K185" i="18"/>
  <c r="L186" i="18"/>
  <c r="J186" i="18"/>
  <c r="K186" i="18"/>
  <c r="L187" i="18"/>
  <c r="J187" i="18"/>
  <c r="K187" i="18"/>
  <c r="L188" i="18"/>
  <c r="J188" i="18"/>
  <c r="K188" i="18"/>
  <c r="L189" i="18"/>
  <c r="J189" i="18"/>
  <c r="K189" i="18"/>
  <c r="L190" i="18"/>
  <c r="J190" i="18"/>
  <c r="K190" i="18"/>
  <c r="L191" i="18"/>
  <c r="J191" i="18"/>
  <c r="K191" i="18"/>
  <c r="L192" i="18"/>
  <c r="J192" i="18"/>
  <c r="K192" i="18"/>
  <c r="L193" i="18"/>
  <c r="J193" i="18"/>
  <c r="K193" i="18"/>
  <c r="L194" i="18"/>
  <c r="J194" i="18"/>
  <c r="K194" i="18"/>
  <c r="L195" i="18"/>
  <c r="J195" i="18"/>
  <c r="K195" i="18"/>
  <c r="L196" i="18"/>
  <c r="J196" i="18"/>
  <c r="K196" i="18"/>
  <c r="L197" i="18"/>
  <c r="J197" i="18"/>
  <c r="K197" i="18"/>
  <c r="L198" i="18"/>
  <c r="J198" i="18"/>
  <c r="K198" i="18"/>
  <c r="L199" i="18"/>
  <c r="J199" i="18"/>
  <c r="K199" i="18"/>
  <c r="L200" i="18"/>
  <c r="J200" i="18"/>
  <c r="K200" i="18"/>
  <c r="L201" i="18"/>
  <c r="J201" i="18"/>
  <c r="K201" i="18"/>
  <c r="L202" i="18"/>
  <c r="J202" i="18"/>
  <c r="K202" i="18"/>
  <c r="L203" i="18"/>
  <c r="J203" i="18"/>
  <c r="K203" i="18"/>
  <c r="L204" i="18"/>
  <c r="J204" i="18"/>
  <c r="K204" i="18"/>
  <c r="L205" i="18"/>
  <c r="J205" i="18"/>
  <c r="K205" i="18"/>
  <c r="L206" i="18"/>
  <c r="J206" i="18"/>
  <c r="K206" i="18"/>
  <c r="L207" i="18"/>
  <c r="J207" i="18"/>
  <c r="K207" i="18"/>
  <c r="L208" i="18"/>
  <c r="J208" i="18"/>
  <c r="K208" i="18"/>
  <c r="L209" i="18"/>
  <c r="J209" i="18"/>
  <c r="K209" i="18"/>
  <c r="L210" i="18"/>
  <c r="J210" i="18"/>
  <c r="K210" i="18"/>
  <c r="L211" i="18"/>
  <c r="J211" i="18"/>
  <c r="K211" i="18"/>
  <c r="L212" i="18"/>
  <c r="J212" i="18"/>
  <c r="K212" i="18"/>
  <c r="L213" i="18"/>
  <c r="J213" i="18"/>
  <c r="K213" i="18"/>
  <c r="L214" i="18"/>
  <c r="J214" i="18"/>
  <c r="K214" i="18"/>
  <c r="L215" i="18"/>
  <c r="J215" i="18"/>
  <c r="K215" i="18"/>
  <c r="L216" i="18"/>
  <c r="J216" i="18"/>
  <c r="K216" i="18"/>
  <c r="L217" i="18"/>
  <c r="J217" i="18"/>
  <c r="K217" i="18"/>
  <c r="L218" i="18"/>
  <c r="J218" i="18"/>
  <c r="K218" i="18"/>
  <c r="L219" i="18"/>
  <c r="J219" i="18"/>
  <c r="K219" i="18"/>
  <c r="L220" i="18"/>
  <c r="J220" i="18"/>
  <c r="K220" i="18"/>
  <c r="L221" i="18"/>
  <c r="J221" i="18"/>
  <c r="K221" i="18"/>
  <c r="L222" i="18"/>
  <c r="J222" i="18"/>
  <c r="K222" i="18"/>
  <c r="L223" i="18"/>
  <c r="J223" i="18"/>
  <c r="K223" i="18"/>
  <c r="L224" i="18"/>
  <c r="J224" i="18"/>
  <c r="K224" i="18"/>
  <c r="L225" i="18"/>
  <c r="J225" i="18"/>
  <c r="K225" i="18"/>
  <c r="L226" i="18"/>
  <c r="J226" i="18"/>
  <c r="K226" i="18"/>
  <c r="L227" i="18"/>
  <c r="J227" i="18"/>
  <c r="K227" i="18"/>
  <c r="L228" i="18"/>
  <c r="J228" i="18"/>
  <c r="K228" i="18"/>
  <c r="L229" i="18"/>
  <c r="J229" i="18"/>
  <c r="K229" i="18"/>
  <c r="L230" i="18"/>
  <c r="J230" i="18"/>
  <c r="K230" i="18"/>
  <c r="L231" i="18"/>
  <c r="J231" i="18"/>
  <c r="K231" i="18"/>
  <c r="L232" i="18"/>
  <c r="J232" i="18"/>
  <c r="K232" i="18"/>
  <c r="L233" i="18"/>
  <c r="J233" i="18"/>
  <c r="K233" i="18"/>
  <c r="L234" i="18"/>
  <c r="J234" i="18"/>
  <c r="K234" i="18"/>
  <c r="L235" i="18"/>
  <c r="J235" i="18"/>
  <c r="K235" i="18"/>
  <c r="L236" i="18"/>
  <c r="J236" i="18"/>
  <c r="K236" i="18"/>
  <c r="L5" i="3"/>
  <c r="L238" i="18"/>
  <c r="J238" i="18"/>
  <c r="K238" i="18"/>
  <c r="L239" i="18"/>
  <c r="J239" i="18"/>
  <c r="K239" i="18"/>
  <c r="L240" i="18"/>
  <c r="J240" i="18"/>
  <c r="K240" i="18"/>
  <c r="L241" i="18"/>
  <c r="J241" i="18"/>
  <c r="K241" i="18"/>
  <c r="L242" i="18"/>
  <c r="J242" i="18"/>
  <c r="K242" i="18"/>
  <c r="L243" i="18"/>
  <c r="J243" i="18"/>
  <c r="K243" i="18"/>
  <c r="L244" i="18"/>
  <c r="J244" i="18"/>
  <c r="K244" i="18"/>
  <c r="L245" i="18"/>
  <c r="J245" i="18"/>
  <c r="K245" i="18"/>
  <c r="L246" i="18"/>
  <c r="J246" i="18"/>
  <c r="K246" i="18"/>
  <c r="L247" i="18"/>
  <c r="J247" i="18"/>
  <c r="K247" i="18"/>
  <c r="L248" i="18"/>
  <c r="J248" i="18"/>
  <c r="K248" i="18"/>
  <c r="L249" i="18"/>
  <c r="J249" i="18"/>
  <c r="K249" i="18"/>
  <c r="L250" i="18"/>
  <c r="J250" i="18"/>
  <c r="K250" i="18"/>
  <c r="L251" i="18"/>
  <c r="J251" i="18"/>
  <c r="K251" i="18"/>
  <c r="L252" i="18"/>
  <c r="J252" i="18"/>
  <c r="K252" i="18"/>
  <c r="L253" i="18"/>
  <c r="J253" i="18"/>
  <c r="K253" i="18"/>
  <c r="L254" i="18"/>
  <c r="J254" i="18"/>
  <c r="K254" i="18"/>
  <c r="L255" i="18"/>
  <c r="J255" i="18"/>
  <c r="K255" i="18"/>
  <c r="L256" i="18"/>
  <c r="J256" i="18"/>
  <c r="K256" i="18"/>
  <c r="L257" i="18"/>
  <c r="J257" i="18"/>
  <c r="K257" i="18"/>
  <c r="L258" i="18"/>
  <c r="J258" i="18"/>
  <c r="K258" i="18"/>
  <c r="L259" i="18"/>
  <c r="J259" i="18"/>
  <c r="K259" i="18"/>
  <c r="L260" i="18"/>
  <c r="J260" i="18"/>
  <c r="K260" i="18"/>
  <c r="L261" i="18"/>
  <c r="J261" i="18"/>
  <c r="K261" i="18"/>
  <c r="L262" i="18"/>
  <c r="J262" i="18"/>
  <c r="K262" i="18"/>
  <c r="L263" i="18"/>
  <c r="J263" i="18"/>
  <c r="K263" i="18"/>
  <c r="L264" i="18"/>
  <c r="J264" i="18"/>
  <c r="K264" i="18"/>
  <c r="L265" i="18"/>
  <c r="J265" i="18"/>
  <c r="K265" i="18"/>
  <c r="L266" i="18"/>
  <c r="J266" i="18"/>
  <c r="K266" i="18"/>
  <c r="L267" i="18"/>
  <c r="J267" i="18"/>
  <c r="K267" i="18"/>
  <c r="L268" i="18"/>
  <c r="J268" i="18"/>
  <c r="K268" i="18"/>
  <c r="L269" i="18"/>
  <c r="J269" i="18"/>
  <c r="K269" i="18"/>
  <c r="L270" i="18"/>
  <c r="J270" i="18"/>
  <c r="K270" i="18"/>
  <c r="L271" i="18"/>
  <c r="J271" i="18"/>
  <c r="K271" i="18"/>
  <c r="L272" i="18"/>
  <c r="J272" i="18"/>
  <c r="K272" i="18"/>
  <c r="L273" i="18"/>
  <c r="J273" i="18"/>
  <c r="K273" i="18"/>
  <c r="L274" i="18"/>
  <c r="J274" i="18"/>
  <c r="K274" i="18"/>
  <c r="L275" i="18"/>
  <c r="J275" i="18"/>
  <c r="K275" i="18"/>
  <c r="L276" i="18"/>
  <c r="J276" i="18"/>
  <c r="K276" i="18"/>
  <c r="L277" i="18"/>
  <c r="J277" i="18"/>
  <c r="K277" i="18"/>
  <c r="L278" i="18"/>
  <c r="J278" i="18"/>
  <c r="K278" i="18"/>
  <c r="L279" i="18"/>
  <c r="J279" i="18"/>
  <c r="K279" i="18"/>
  <c r="L280" i="18"/>
  <c r="J280" i="18"/>
  <c r="K280" i="18"/>
  <c r="L281" i="18"/>
  <c r="J281" i="18"/>
  <c r="K281" i="18"/>
  <c r="L282" i="18"/>
  <c r="J282" i="18"/>
  <c r="K282" i="18"/>
  <c r="L283" i="18"/>
  <c r="J283" i="18"/>
  <c r="K283" i="18"/>
  <c r="L284" i="18"/>
  <c r="J284" i="18"/>
  <c r="K284" i="18"/>
  <c r="L285" i="18"/>
  <c r="J285" i="18"/>
  <c r="K285" i="18"/>
  <c r="L286" i="18"/>
  <c r="J286" i="18"/>
  <c r="K286" i="18"/>
  <c r="L287" i="18"/>
  <c r="J287" i="18"/>
  <c r="K287" i="18"/>
  <c r="L288" i="18"/>
  <c r="J288" i="18"/>
  <c r="K288" i="18"/>
  <c r="L289" i="18"/>
  <c r="J289" i="18"/>
  <c r="K289" i="18"/>
  <c r="L290" i="18"/>
  <c r="J290" i="18"/>
  <c r="K290" i="18"/>
  <c r="L291" i="18"/>
  <c r="J291" i="18"/>
  <c r="K291" i="18"/>
  <c r="L292" i="18"/>
  <c r="J292" i="18"/>
  <c r="K292" i="18"/>
  <c r="L293" i="18"/>
  <c r="J293" i="18"/>
  <c r="K293" i="18"/>
  <c r="L294" i="18"/>
  <c r="J294" i="18"/>
  <c r="K294" i="18"/>
  <c r="L295" i="18"/>
  <c r="J295" i="18"/>
  <c r="K295" i="18"/>
  <c r="K6" i="18"/>
  <c r="J6" i="18"/>
  <c r="L6" i="18"/>
  <c r="F1" i="3"/>
  <c r="G1" i="3" s="1"/>
  <c r="H1" i="3" s="1"/>
  <c r="I1" i="3" s="1"/>
  <c r="J1" i="3" s="1"/>
  <c r="K1" i="3" s="1"/>
  <c r="L1" i="3" s="1"/>
  <c r="M1" i="3" s="1"/>
  <c r="E1" i="3"/>
  <c r="H7" i="18"/>
  <c r="I7" i="18"/>
  <c r="H8" i="18"/>
  <c r="I8" i="18"/>
  <c r="H9" i="18"/>
  <c r="I9" i="18"/>
  <c r="H10" i="18"/>
  <c r="I10" i="18"/>
  <c r="H11" i="18"/>
  <c r="I11" i="18"/>
  <c r="H12" i="18"/>
  <c r="I12" i="18"/>
  <c r="H13" i="18"/>
  <c r="I13" i="18"/>
  <c r="H14" i="18"/>
  <c r="I14" i="18"/>
  <c r="H15" i="18"/>
  <c r="I15" i="18"/>
  <c r="H16" i="18"/>
  <c r="I16" i="18"/>
  <c r="H17" i="18"/>
  <c r="I17" i="18"/>
  <c r="H18" i="18"/>
  <c r="I18" i="18"/>
  <c r="H19" i="18"/>
  <c r="I19" i="18"/>
  <c r="H20" i="18"/>
  <c r="I20" i="18"/>
  <c r="H21" i="18"/>
  <c r="I21" i="18"/>
  <c r="H22" i="18"/>
  <c r="I22" i="18"/>
  <c r="H23" i="18"/>
  <c r="I23" i="18"/>
  <c r="H24" i="18"/>
  <c r="I24" i="18"/>
  <c r="H25" i="18"/>
  <c r="I25" i="18"/>
  <c r="H26" i="18"/>
  <c r="I26" i="18"/>
  <c r="H27" i="18"/>
  <c r="I27" i="18"/>
  <c r="H28" i="18"/>
  <c r="I28" i="18"/>
  <c r="H29" i="18"/>
  <c r="I29" i="18"/>
  <c r="H30" i="18"/>
  <c r="I30" i="18"/>
  <c r="H31" i="18"/>
  <c r="I31" i="18"/>
  <c r="H32" i="18"/>
  <c r="I32" i="18"/>
  <c r="H33" i="18"/>
  <c r="I33" i="18"/>
  <c r="H34" i="18"/>
  <c r="I34" i="18"/>
  <c r="H35" i="18"/>
  <c r="I35" i="18"/>
  <c r="H36" i="18"/>
  <c r="I36" i="18"/>
  <c r="H37" i="18"/>
  <c r="I37" i="18"/>
  <c r="H38" i="18"/>
  <c r="I38" i="18"/>
  <c r="H39" i="18"/>
  <c r="I39" i="18"/>
  <c r="H40" i="18"/>
  <c r="I40" i="18"/>
  <c r="H41" i="18"/>
  <c r="I41" i="18"/>
  <c r="H42" i="18"/>
  <c r="I42" i="18"/>
  <c r="H43" i="18"/>
  <c r="I43" i="18"/>
  <c r="H44" i="18"/>
  <c r="I44" i="18"/>
  <c r="H45" i="18"/>
  <c r="I45" i="18"/>
  <c r="H46" i="18"/>
  <c r="I46" i="18"/>
  <c r="H47" i="18"/>
  <c r="I47" i="18"/>
  <c r="H48" i="18"/>
  <c r="I48" i="18"/>
  <c r="H49" i="18"/>
  <c r="I49" i="18"/>
  <c r="H50" i="18"/>
  <c r="I50" i="18"/>
  <c r="H51" i="18"/>
  <c r="I51" i="18"/>
  <c r="H52" i="18"/>
  <c r="I52" i="18"/>
  <c r="H53" i="18"/>
  <c r="I53" i="18"/>
  <c r="H54" i="18"/>
  <c r="I54" i="18"/>
  <c r="H55" i="18"/>
  <c r="I55" i="18"/>
  <c r="H56" i="18"/>
  <c r="I56" i="18"/>
  <c r="H57" i="18"/>
  <c r="I57" i="18"/>
  <c r="H58" i="18"/>
  <c r="I58" i="18"/>
  <c r="H59" i="18"/>
  <c r="I59" i="18"/>
  <c r="H60" i="18"/>
  <c r="I60" i="18"/>
  <c r="H61" i="18"/>
  <c r="I61" i="18"/>
  <c r="H62" i="18"/>
  <c r="I62" i="18"/>
  <c r="H63" i="18"/>
  <c r="I63" i="18"/>
  <c r="H64" i="18"/>
  <c r="I64" i="18"/>
  <c r="H65" i="18"/>
  <c r="I65" i="18"/>
  <c r="H66" i="18"/>
  <c r="I66" i="18"/>
  <c r="H67" i="18"/>
  <c r="I67" i="18"/>
  <c r="H68" i="18"/>
  <c r="I68" i="18"/>
  <c r="H69" i="18"/>
  <c r="I69" i="18"/>
  <c r="H70" i="18"/>
  <c r="I70" i="18"/>
  <c r="H71" i="18"/>
  <c r="I71" i="18"/>
  <c r="H72" i="18"/>
  <c r="I72" i="18"/>
  <c r="H73" i="18"/>
  <c r="I73" i="18"/>
  <c r="H74" i="18"/>
  <c r="I74" i="18"/>
  <c r="H75" i="18"/>
  <c r="I75" i="18"/>
  <c r="H76" i="18"/>
  <c r="I76" i="18"/>
  <c r="H77" i="18"/>
  <c r="I77" i="18"/>
  <c r="H78" i="18"/>
  <c r="I78" i="18"/>
  <c r="H79" i="18"/>
  <c r="I79" i="18"/>
  <c r="H80" i="18"/>
  <c r="I80" i="18"/>
  <c r="H81" i="18"/>
  <c r="I81" i="18"/>
  <c r="H82" i="18"/>
  <c r="I82" i="18"/>
  <c r="H83" i="18"/>
  <c r="I83" i="18"/>
  <c r="H84" i="18"/>
  <c r="I84" i="18"/>
  <c r="H85" i="18"/>
  <c r="I85" i="18"/>
  <c r="H86" i="18"/>
  <c r="I86" i="18"/>
  <c r="H87" i="18"/>
  <c r="I87" i="18"/>
  <c r="H88" i="18"/>
  <c r="I88" i="18"/>
  <c r="H89" i="18"/>
  <c r="I89" i="18"/>
  <c r="H90" i="18"/>
  <c r="I90" i="18"/>
  <c r="H91" i="18"/>
  <c r="I91" i="18"/>
  <c r="H92" i="18"/>
  <c r="I92" i="18"/>
  <c r="H93" i="18"/>
  <c r="I93" i="18"/>
  <c r="H94" i="18"/>
  <c r="I94" i="18"/>
  <c r="H95" i="18"/>
  <c r="I95" i="18"/>
  <c r="H96" i="18"/>
  <c r="I96" i="18"/>
  <c r="H97" i="18"/>
  <c r="I97" i="18"/>
  <c r="H98" i="18"/>
  <c r="I98" i="18"/>
  <c r="H99" i="18"/>
  <c r="I99" i="18"/>
  <c r="H100" i="18"/>
  <c r="I100" i="18"/>
  <c r="H101" i="18"/>
  <c r="I101" i="18"/>
  <c r="H102" i="18"/>
  <c r="I102" i="18"/>
  <c r="H103" i="18"/>
  <c r="I103" i="18"/>
  <c r="H104" i="18"/>
  <c r="I104" i="18"/>
  <c r="H105" i="18"/>
  <c r="I105" i="18"/>
  <c r="H106" i="18"/>
  <c r="I106" i="18"/>
  <c r="H107" i="18"/>
  <c r="I107" i="18"/>
  <c r="H108" i="18"/>
  <c r="I108" i="18"/>
  <c r="H109" i="18"/>
  <c r="I109" i="18"/>
  <c r="H110" i="18"/>
  <c r="I110" i="18"/>
  <c r="H111" i="18"/>
  <c r="I111" i="18"/>
  <c r="H112" i="18"/>
  <c r="I112" i="18"/>
  <c r="H113" i="18"/>
  <c r="I113" i="18"/>
  <c r="H114" i="18"/>
  <c r="I114" i="18"/>
  <c r="H115" i="18"/>
  <c r="I115" i="18"/>
  <c r="H116" i="18"/>
  <c r="I116" i="18"/>
  <c r="H117" i="18"/>
  <c r="I117" i="18"/>
  <c r="H118" i="18"/>
  <c r="I118" i="18"/>
  <c r="H119" i="18"/>
  <c r="I119" i="18"/>
  <c r="H120" i="18"/>
  <c r="I120" i="18"/>
  <c r="H121" i="18"/>
  <c r="I121" i="18"/>
  <c r="H122" i="18"/>
  <c r="I122" i="18"/>
  <c r="H123" i="18"/>
  <c r="I123" i="18"/>
  <c r="H124" i="18"/>
  <c r="I124" i="18"/>
  <c r="H125" i="18"/>
  <c r="I125" i="18"/>
  <c r="H126" i="18"/>
  <c r="I126" i="18"/>
  <c r="H127" i="18"/>
  <c r="I127" i="18"/>
  <c r="H128" i="18"/>
  <c r="I128" i="18"/>
  <c r="H129" i="18"/>
  <c r="I129" i="18"/>
  <c r="H130" i="18"/>
  <c r="I130" i="18"/>
  <c r="H131" i="18"/>
  <c r="I131" i="18"/>
  <c r="H132" i="18"/>
  <c r="I132" i="18"/>
  <c r="H133" i="18"/>
  <c r="I133" i="18"/>
  <c r="H134" i="18"/>
  <c r="I134" i="18"/>
  <c r="H135" i="18"/>
  <c r="I135" i="18"/>
  <c r="H136" i="18"/>
  <c r="I136" i="18"/>
  <c r="H137" i="18"/>
  <c r="I137" i="18"/>
  <c r="H138" i="18"/>
  <c r="I138" i="18"/>
  <c r="H139" i="18"/>
  <c r="I139" i="18"/>
  <c r="H140" i="18"/>
  <c r="I140" i="18"/>
  <c r="H141" i="18"/>
  <c r="I141" i="18"/>
  <c r="H142" i="18"/>
  <c r="I142" i="18"/>
  <c r="H143" i="18"/>
  <c r="I143" i="18"/>
  <c r="H144" i="18"/>
  <c r="I144" i="18"/>
  <c r="H145" i="18"/>
  <c r="I145" i="18"/>
  <c r="H146" i="18"/>
  <c r="I146" i="18"/>
  <c r="H147" i="18"/>
  <c r="I147" i="18"/>
  <c r="H148" i="18"/>
  <c r="I148" i="18"/>
  <c r="H149" i="18"/>
  <c r="I149" i="18"/>
  <c r="H150" i="18"/>
  <c r="I150" i="18"/>
  <c r="H151" i="18"/>
  <c r="I151" i="18"/>
  <c r="H152" i="18"/>
  <c r="I152" i="18"/>
  <c r="H153" i="18"/>
  <c r="I153" i="18"/>
  <c r="H154" i="18"/>
  <c r="I154" i="18"/>
  <c r="H155" i="18"/>
  <c r="I155" i="18"/>
  <c r="H156" i="18"/>
  <c r="I156" i="18"/>
  <c r="H157" i="18"/>
  <c r="I157" i="18"/>
  <c r="H158" i="18"/>
  <c r="I158" i="18"/>
  <c r="H159" i="18"/>
  <c r="I159" i="18"/>
  <c r="H160" i="18"/>
  <c r="I160" i="18"/>
  <c r="H161" i="18"/>
  <c r="I161" i="18"/>
  <c r="H162" i="18"/>
  <c r="I162" i="18"/>
  <c r="H163" i="18"/>
  <c r="I163" i="18"/>
  <c r="H164" i="18"/>
  <c r="I164" i="18"/>
  <c r="H165" i="18"/>
  <c r="I165" i="18"/>
  <c r="H166" i="18"/>
  <c r="I166" i="18"/>
  <c r="H167" i="18"/>
  <c r="I167" i="18"/>
  <c r="H168" i="18"/>
  <c r="I168" i="18"/>
  <c r="H169" i="18"/>
  <c r="I169" i="18"/>
  <c r="H170" i="18"/>
  <c r="I170" i="18"/>
  <c r="H171" i="18"/>
  <c r="I171" i="18"/>
  <c r="H172" i="18"/>
  <c r="I172" i="18"/>
  <c r="H173" i="18"/>
  <c r="I173" i="18"/>
  <c r="H174" i="18"/>
  <c r="I174" i="18"/>
  <c r="H175" i="18"/>
  <c r="I175" i="18"/>
  <c r="H176" i="18"/>
  <c r="I176" i="18"/>
  <c r="H177" i="18"/>
  <c r="I177" i="18"/>
  <c r="H178" i="18"/>
  <c r="I178" i="18"/>
  <c r="H179" i="18"/>
  <c r="I179" i="18"/>
  <c r="H180" i="18"/>
  <c r="I180" i="18"/>
  <c r="H181" i="18"/>
  <c r="I181" i="18"/>
  <c r="H182" i="18"/>
  <c r="I182" i="18"/>
  <c r="H183" i="18"/>
  <c r="I183" i="18"/>
  <c r="H184" i="18"/>
  <c r="I184" i="18"/>
  <c r="H185" i="18"/>
  <c r="I185" i="18"/>
  <c r="H186" i="18"/>
  <c r="I186" i="18"/>
  <c r="H187" i="18"/>
  <c r="I187" i="18"/>
  <c r="H188" i="18"/>
  <c r="I188" i="18"/>
  <c r="H189" i="18"/>
  <c r="I189" i="18"/>
  <c r="H190" i="18"/>
  <c r="I190" i="18"/>
  <c r="H191" i="18"/>
  <c r="I191" i="18"/>
  <c r="H192" i="18"/>
  <c r="I192" i="18"/>
  <c r="H193" i="18"/>
  <c r="I193" i="18"/>
  <c r="H194" i="18"/>
  <c r="I194" i="18"/>
  <c r="H195" i="18"/>
  <c r="I195" i="18"/>
  <c r="H196" i="18"/>
  <c r="I196" i="18"/>
  <c r="H197" i="18"/>
  <c r="I197" i="18"/>
  <c r="H198" i="18"/>
  <c r="I198" i="18"/>
  <c r="H199" i="18"/>
  <c r="I199" i="18"/>
  <c r="H200" i="18"/>
  <c r="I200" i="18"/>
  <c r="H201" i="18"/>
  <c r="I201" i="18"/>
  <c r="H202" i="18"/>
  <c r="I202" i="18"/>
  <c r="H203" i="18"/>
  <c r="I203" i="18"/>
  <c r="H204" i="18"/>
  <c r="I204" i="18"/>
  <c r="H205" i="18"/>
  <c r="I205" i="18"/>
  <c r="H206" i="18"/>
  <c r="I206" i="18"/>
  <c r="H207" i="18"/>
  <c r="I207" i="18"/>
  <c r="H208" i="18"/>
  <c r="I208" i="18"/>
  <c r="H209" i="18"/>
  <c r="I209" i="18"/>
  <c r="H210" i="18"/>
  <c r="I210" i="18"/>
  <c r="H211" i="18"/>
  <c r="I211" i="18"/>
  <c r="H212" i="18"/>
  <c r="I212" i="18"/>
  <c r="H213" i="18"/>
  <c r="I213" i="18"/>
  <c r="H214" i="18"/>
  <c r="I214" i="18"/>
  <c r="H215" i="18"/>
  <c r="I215" i="18"/>
  <c r="H216" i="18"/>
  <c r="I216" i="18"/>
  <c r="H217" i="18"/>
  <c r="I217" i="18"/>
  <c r="H218" i="18"/>
  <c r="I218" i="18"/>
  <c r="H219" i="18"/>
  <c r="I219" i="18"/>
  <c r="H220" i="18"/>
  <c r="I220" i="18"/>
  <c r="H221" i="18"/>
  <c r="I221" i="18"/>
  <c r="H222" i="18"/>
  <c r="I222" i="18"/>
  <c r="H223" i="18"/>
  <c r="I223" i="18"/>
  <c r="H224" i="18"/>
  <c r="I224" i="18"/>
  <c r="H225" i="18"/>
  <c r="I225" i="18"/>
  <c r="H226" i="18"/>
  <c r="I226" i="18"/>
  <c r="H227" i="18"/>
  <c r="I227" i="18"/>
  <c r="H228" i="18"/>
  <c r="I228" i="18"/>
  <c r="H229" i="18"/>
  <c r="I229" i="18"/>
  <c r="H230" i="18"/>
  <c r="I230" i="18"/>
  <c r="H231" i="18"/>
  <c r="I231" i="18"/>
  <c r="H232" i="18"/>
  <c r="I232" i="18"/>
  <c r="H233" i="18"/>
  <c r="I233" i="18"/>
  <c r="H234" i="18"/>
  <c r="I234" i="18"/>
  <c r="H235" i="18"/>
  <c r="I235" i="18"/>
  <c r="H236" i="18"/>
  <c r="I236" i="18"/>
  <c r="G5" i="3"/>
  <c r="H238" i="18"/>
  <c r="I238" i="18"/>
  <c r="H239" i="18"/>
  <c r="I239" i="18"/>
  <c r="H240" i="18"/>
  <c r="I240" i="18"/>
  <c r="H241" i="18"/>
  <c r="I241" i="18"/>
  <c r="H242" i="18"/>
  <c r="I242" i="18"/>
  <c r="H243" i="18"/>
  <c r="I243" i="18"/>
  <c r="H244" i="18"/>
  <c r="I244" i="18"/>
  <c r="H245" i="18"/>
  <c r="I245" i="18"/>
  <c r="H246" i="18"/>
  <c r="I246" i="18"/>
  <c r="H247" i="18"/>
  <c r="I247" i="18"/>
  <c r="H248" i="18"/>
  <c r="I248" i="18"/>
  <c r="H249" i="18"/>
  <c r="I249" i="18"/>
  <c r="H250" i="18"/>
  <c r="I250" i="18"/>
  <c r="H251" i="18"/>
  <c r="I251" i="18"/>
  <c r="H252" i="18"/>
  <c r="I252" i="18"/>
  <c r="H253" i="18"/>
  <c r="I253" i="18"/>
  <c r="H254" i="18"/>
  <c r="I254" i="18"/>
  <c r="H255" i="18"/>
  <c r="I255" i="18"/>
  <c r="H256" i="18"/>
  <c r="I256" i="18"/>
  <c r="H257" i="18"/>
  <c r="I257" i="18"/>
  <c r="H258" i="18"/>
  <c r="I258" i="18"/>
  <c r="H259" i="18"/>
  <c r="I259" i="18"/>
  <c r="H260" i="18"/>
  <c r="I260" i="18"/>
  <c r="H261" i="18"/>
  <c r="I261" i="18"/>
  <c r="H262" i="18"/>
  <c r="I262" i="18"/>
  <c r="H263" i="18"/>
  <c r="I263" i="18"/>
  <c r="H264" i="18"/>
  <c r="I264" i="18"/>
  <c r="H265" i="18"/>
  <c r="I265" i="18"/>
  <c r="H266" i="18"/>
  <c r="I266" i="18"/>
  <c r="H267" i="18"/>
  <c r="I267" i="18"/>
  <c r="H268" i="18"/>
  <c r="I268" i="18"/>
  <c r="H269" i="18"/>
  <c r="I269" i="18"/>
  <c r="H270" i="18"/>
  <c r="I270" i="18"/>
  <c r="H271" i="18"/>
  <c r="I271" i="18"/>
  <c r="H272" i="18"/>
  <c r="I272" i="18"/>
  <c r="H273" i="18"/>
  <c r="I273" i="18"/>
  <c r="H274" i="18"/>
  <c r="I274" i="18"/>
  <c r="H275" i="18"/>
  <c r="I275" i="18"/>
  <c r="H276" i="18"/>
  <c r="I276" i="18"/>
  <c r="H277" i="18"/>
  <c r="I277" i="18"/>
  <c r="H278" i="18"/>
  <c r="I278" i="18"/>
  <c r="H279" i="18"/>
  <c r="I279" i="18"/>
  <c r="H280" i="18"/>
  <c r="I280" i="18"/>
  <c r="H281" i="18"/>
  <c r="I281" i="18"/>
  <c r="H282" i="18"/>
  <c r="I282" i="18"/>
  <c r="H283" i="18"/>
  <c r="I283" i="18"/>
  <c r="H284" i="18"/>
  <c r="I284" i="18"/>
  <c r="H285" i="18"/>
  <c r="I285" i="18"/>
  <c r="H286" i="18"/>
  <c r="I286" i="18"/>
  <c r="H287" i="18"/>
  <c r="I287" i="18"/>
  <c r="H288" i="18"/>
  <c r="I288" i="18"/>
  <c r="H289" i="18"/>
  <c r="I289" i="18"/>
  <c r="H290" i="18"/>
  <c r="I290" i="18"/>
  <c r="H291" i="18"/>
  <c r="I291" i="18"/>
  <c r="H292" i="18"/>
  <c r="I292" i="18"/>
  <c r="H293" i="18"/>
  <c r="I293" i="18"/>
  <c r="H294" i="18"/>
  <c r="I294" i="18"/>
  <c r="H295" i="18"/>
  <c r="I295" i="18"/>
  <c r="I6" i="18"/>
  <c r="H6" i="18"/>
  <c r="AB7" i="18"/>
  <c r="AB8" i="18"/>
  <c r="AB9" i="18"/>
  <c r="AB10" i="18"/>
  <c r="AB11" i="18"/>
  <c r="AB12" i="18"/>
  <c r="AB13" i="18"/>
  <c r="AB14" i="18"/>
  <c r="AB15" i="18"/>
  <c r="AB16" i="18"/>
  <c r="AB17" i="18"/>
  <c r="AB18" i="18"/>
  <c r="AB19" i="18"/>
  <c r="AB20" i="18"/>
  <c r="AB21" i="18"/>
  <c r="AB22" i="18"/>
  <c r="AB23" i="18"/>
  <c r="AB24" i="18"/>
  <c r="AB25" i="18"/>
  <c r="AB26" i="18"/>
  <c r="AB27" i="18"/>
  <c r="AB28" i="18"/>
  <c r="AB29" i="18"/>
  <c r="AB30" i="18"/>
  <c r="AB31" i="18"/>
  <c r="AB32" i="18"/>
  <c r="AB33" i="18"/>
  <c r="AB34" i="18"/>
  <c r="AB35" i="18"/>
  <c r="AB36" i="18"/>
  <c r="AB37" i="18"/>
  <c r="AB38" i="18"/>
  <c r="AB39" i="18"/>
  <c r="AB40" i="18"/>
  <c r="AB41" i="18"/>
  <c r="AB42" i="18"/>
  <c r="AB43" i="18"/>
  <c r="AB44" i="18"/>
  <c r="AB45" i="18"/>
  <c r="AB46" i="18"/>
  <c r="AB47" i="18"/>
  <c r="AB48" i="18"/>
  <c r="AB49" i="18"/>
  <c r="AB50" i="18"/>
  <c r="AB51" i="18"/>
  <c r="AB52" i="18"/>
  <c r="AB53" i="18"/>
  <c r="AB54" i="18"/>
  <c r="AB55" i="18"/>
  <c r="AB56" i="18"/>
  <c r="AB57" i="18"/>
  <c r="AB58" i="18"/>
  <c r="AB59" i="18"/>
  <c r="AB60" i="18"/>
  <c r="AB61" i="18"/>
  <c r="AB62" i="18"/>
  <c r="AB63" i="18"/>
  <c r="AB64" i="18"/>
  <c r="AB65" i="18"/>
  <c r="AB66" i="18"/>
  <c r="AB67" i="18"/>
  <c r="AB68" i="18"/>
  <c r="AB69" i="18"/>
  <c r="AB70" i="18"/>
  <c r="AB71" i="18"/>
  <c r="AB72" i="18"/>
  <c r="AB73" i="18"/>
  <c r="AB74" i="18"/>
  <c r="AB75" i="18"/>
  <c r="AB76" i="18"/>
  <c r="AB77" i="18"/>
  <c r="AB78" i="18"/>
  <c r="AB79" i="18"/>
  <c r="AB80" i="18"/>
  <c r="AB81" i="18"/>
  <c r="AB82" i="18"/>
  <c r="AB83" i="18"/>
  <c r="AB84" i="18"/>
  <c r="AB85" i="18"/>
  <c r="AB86" i="18"/>
  <c r="AB87" i="18"/>
  <c r="AB88" i="18"/>
  <c r="AB89" i="18"/>
  <c r="AB90" i="18"/>
  <c r="AB91" i="18"/>
  <c r="AB92" i="18"/>
  <c r="AB93" i="18"/>
  <c r="AB94" i="18"/>
  <c r="AB95" i="18"/>
  <c r="AB96" i="18"/>
  <c r="AB97" i="18"/>
  <c r="AB98" i="18"/>
  <c r="AB99" i="18"/>
  <c r="AB100" i="18"/>
  <c r="AB101" i="18"/>
  <c r="AB102" i="18"/>
  <c r="AB103" i="18"/>
  <c r="AB104" i="18"/>
  <c r="AB105" i="18"/>
  <c r="AB106" i="18"/>
  <c r="AB107" i="18"/>
  <c r="AB108" i="18"/>
  <c r="AB109" i="18"/>
  <c r="AB110" i="18"/>
  <c r="AB111" i="18"/>
  <c r="AB112" i="18"/>
  <c r="AB113" i="18"/>
  <c r="AB114" i="18"/>
  <c r="AB115" i="18"/>
  <c r="AB116" i="18"/>
  <c r="AB117" i="18"/>
  <c r="AB118" i="18"/>
  <c r="AB119" i="18"/>
  <c r="AB120" i="18"/>
  <c r="AB121" i="18"/>
  <c r="AB122" i="18"/>
  <c r="AB123" i="18"/>
  <c r="AB124" i="18"/>
  <c r="AB125" i="18"/>
  <c r="AB126" i="18"/>
  <c r="AB127" i="18"/>
  <c r="AB128" i="18"/>
  <c r="AB129" i="18"/>
  <c r="AB130" i="18"/>
  <c r="AB131" i="18"/>
  <c r="AB132" i="18"/>
  <c r="AB133" i="18"/>
  <c r="AB134" i="18"/>
  <c r="AB135" i="18"/>
  <c r="AB136" i="18"/>
  <c r="AB137" i="18"/>
  <c r="AB138" i="18"/>
  <c r="AB139" i="18"/>
  <c r="AB140" i="18"/>
  <c r="AB141" i="18"/>
  <c r="AB142" i="18"/>
  <c r="AB143" i="18"/>
  <c r="AB144" i="18"/>
  <c r="AB145" i="18"/>
  <c r="AB146" i="18"/>
  <c r="AB147" i="18"/>
  <c r="AB148" i="18"/>
  <c r="AB149" i="18"/>
  <c r="AB150" i="18"/>
  <c r="AB151" i="18"/>
  <c r="AB152" i="18"/>
  <c r="AB153" i="18"/>
  <c r="AB154" i="18"/>
  <c r="AB155" i="18"/>
  <c r="AB156" i="18"/>
  <c r="AB157" i="18"/>
  <c r="AB158" i="18"/>
  <c r="AB159" i="18"/>
  <c r="AB160" i="18"/>
  <c r="AB161" i="18"/>
  <c r="AB162" i="18"/>
  <c r="AB163" i="18"/>
  <c r="AB164" i="18"/>
  <c r="AB165" i="18"/>
  <c r="AB166" i="18"/>
  <c r="AB167" i="18"/>
  <c r="AB168" i="18"/>
  <c r="AB169" i="18"/>
  <c r="AB170" i="18"/>
  <c r="AB171" i="18"/>
  <c r="AB172" i="18"/>
  <c r="AB173" i="18"/>
  <c r="AB174" i="18"/>
  <c r="AB175" i="18"/>
  <c r="AB176" i="18"/>
  <c r="AB177" i="18"/>
  <c r="AB178" i="18"/>
  <c r="AB179" i="18"/>
  <c r="AB180" i="18"/>
  <c r="AB181" i="18"/>
  <c r="AB182" i="18"/>
  <c r="AB183" i="18"/>
  <c r="AB184" i="18"/>
  <c r="AB185" i="18"/>
  <c r="AB186" i="18"/>
  <c r="AB187" i="18"/>
  <c r="AB188" i="18"/>
  <c r="AB189" i="18"/>
  <c r="AB190" i="18"/>
  <c r="AB191" i="18"/>
  <c r="AB192" i="18"/>
  <c r="AB193" i="18"/>
  <c r="AB194" i="18"/>
  <c r="AB195" i="18"/>
  <c r="AB196" i="18"/>
  <c r="AB197" i="18"/>
  <c r="AB198" i="18"/>
  <c r="AB199" i="18"/>
  <c r="AB200" i="18"/>
  <c r="AB201" i="18"/>
  <c r="AB202" i="18"/>
  <c r="AB203" i="18"/>
  <c r="AB204" i="18"/>
  <c r="AB205" i="18"/>
  <c r="AB206" i="18"/>
  <c r="AB207" i="18"/>
  <c r="AB208" i="18"/>
  <c r="AB209" i="18"/>
  <c r="AB210" i="18"/>
  <c r="AB211" i="18"/>
  <c r="AB212" i="18"/>
  <c r="AB213" i="18"/>
  <c r="AB214" i="18"/>
  <c r="AB215" i="18"/>
  <c r="AB216" i="18"/>
  <c r="AB217" i="18"/>
  <c r="AB218" i="18"/>
  <c r="AB219" i="18"/>
  <c r="AB220" i="18"/>
  <c r="AB221" i="18"/>
  <c r="AB222" i="18"/>
  <c r="AB223" i="18"/>
  <c r="AB224" i="18"/>
  <c r="AB225" i="18"/>
  <c r="AB226" i="18"/>
  <c r="AB227" i="18"/>
  <c r="AB228" i="18"/>
  <c r="AB229" i="18"/>
  <c r="AB230" i="18"/>
  <c r="AB231" i="18"/>
  <c r="AB232" i="18"/>
  <c r="AB233" i="18"/>
  <c r="AB234" i="18"/>
  <c r="AB235" i="18"/>
  <c r="AB236" i="18"/>
  <c r="AB238" i="18"/>
  <c r="AB239" i="18"/>
  <c r="AB240" i="18"/>
  <c r="AB241" i="18"/>
  <c r="AB242" i="18"/>
  <c r="AB243" i="18"/>
  <c r="AB244" i="18"/>
  <c r="AB245" i="18"/>
  <c r="AB246" i="18"/>
  <c r="AB247" i="18"/>
  <c r="AB248" i="18"/>
  <c r="AB249" i="18"/>
  <c r="AB250" i="18"/>
  <c r="AB251" i="18"/>
  <c r="AB252" i="18"/>
  <c r="AB253" i="18"/>
  <c r="AB254" i="18"/>
  <c r="AB255" i="18"/>
  <c r="AB256" i="18"/>
  <c r="AB257" i="18"/>
  <c r="AB258" i="18"/>
  <c r="AB259" i="18"/>
  <c r="AB260" i="18"/>
  <c r="AB261" i="18"/>
  <c r="AB262" i="18"/>
  <c r="AB263" i="18"/>
  <c r="AB264" i="18"/>
  <c r="AB265" i="18"/>
  <c r="AB266" i="18"/>
  <c r="AB267" i="18"/>
  <c r="AB268" i="18"/>
  <c r="AB269" i="18"/>
  <c r="AB270" i="18"/>
  <c r="AB271" i="18"/>
  <c r="AB272" i="18"/>
  <c r="AB273" i="18"/>
  <c r="AB274" i="18"/>
  <c r="AB275" i="18"/>
  <c r="AB276" i="18"/>
  <c r="AB277" i="18"/>
  <c r="AB278" i="18"/>
  <c r="AB279" i="18"/>
  <c r="AB280" i="18"/>
  <c r="AB281" i="18"/>
  <c r="AB282" i="18"/>
  <c r="AB283" i="18"/>
  <c r="AB284" i="18"/>
  <c r="AB285" i="18"/>
  <c r="AB286" i="18"/>
  <c r="AB287" i="18"/>
  <c r="AB288" i="18"/>
  <c r="AB289" i="18"/>
  <c r="AB290" i="18"/>
  <c r="AB291" i="18"/>
  <c r="AB292" i="18"/>
  <c r="AB293" i="18"/>
  <c r="AB294" i="18"/>
  <c r="AB295" i="18"/>
  <c r="AB6" i="18"/>
  <c r="D1" i="2"/>
  <c r="E1" i="2" s="1"/>
  <c r="F1" i="2" s="1"/>
  <c r="G1" i="2" s="1"/>
  <c r="H1" i="2" s="1"/>
  <c r="I1" i="2" s="1"/>
  <c r="J1" i="2" s="1"/>
  <c r="K1" i="2" s="1"/>
  <c r="L1" i="2" s="1"/>
  <c r="E7" i="18"/>
  <c r="F7" i="18"/>
  <c r="E8" i="18"/>
  <c r="F8" i="18"/>
  <c r="E9" i="18"/>
  <c r="F9" i="18"/>
  <c r="E10" i="18"/>
  <c r="F10" i="18"/>
  <c r="E11" i="18"/>
  <c r="F11" i="18"/>
  <c r="E12" i="18"/>
  <c r="F12" i="18"/>
  <c r="E13" i="18"/>
  <c r="F13" i="18"/>
  <c r="E14" i="18"/>
  <c r="F14" i="18"/>
  <c r="E15" i="18"/>
  <c r="F15" i="18"/>
  <c r="E16" i="18"/>
  <c r="F16" i="18"/>
  <c r="E17" i="18"/>
  <c r="F17" i="18"/>
  <c r="E18" i="18"/>
  <c r="F18" i="18"/>
  <c r="E19" i="18"/>
  <c r="F19" i="18"/>
  <c r="E20" i="18"/>
  <c r="F20" i="18"/>
  <c r="E21" i="18"/>
  <c r="F21" i="18"/>
  <c r="E22" i="18"/>
  <c r="F22" i="18"/>
  <c r="E23" i="18"/>
  <c r="F23" i="18"/>
  <c r="E24" i="18"/>
  <c r="F24" i="18"/>
  <c r="E25" i="18"/>
  <c r="F25" i="18"/>
  <c r="E26" i="18"/>
  <c r="F26" i="18"/>
  <c r="E27" i="18"/>
  <c r="F27" i="18"/>
  <c r="E28" i="18"/>
  <c r="F28" i="18"/>
  <c r="E29" i="18"/>
  <c r="F29" i="18"/>
  <c r="E30" i="18"/>
  <c r="F30" i="18"/>
  <c r="E31" i="18"/>
  <c r="F31" i="18"/>
  <c r="E32" i="18"/>
  <c r="F32" i="18"/>
  <c r="E33" i="18"/>
  <c r="F33" i="18"/>
  <c r="E34" i="18"/>
  <c r="F34" i="18"/>
  <c r="E35" i="18"/>
  <c r="F35" i="18"/>
  <c r="E36" i="18"/>
  <c r="F36" i="18"/>
  <c r="E37" i="18"/>
  <c r="F37" i="18"/>
  <c r="E38" i="18"/>
  <c r="F38" i="18"/>
  <c r="E39" i="18"/>
  <c r="F39" i="18"/>
  <c r="E40" i="18"/>
  <c r="F40" i="18"/>
  <c r="E41" i="18"/>
  <c r="F41" i="18"/>
  <c r="E42" i="18"/>
  <c r="F42" i="18"/>
  <c r="E43" i="18"/>
  <c r="F43" i="18"/>
  <c r="E44" i="18"/>
  <c r="F44" i="18"/>
  <c r="E45" i="18"/>
  <c r="F45" i="18"/>
  <c r="E46" i="18"/>
  <c r="F46" i="18"/>
  <c r="E47" i="18"/>
  <c r="F47" i="18"/>
  <c r="E48" i="18"/>
  <c r="F48" i="18"/>
  <c r="E49" i="18"/>
  <c r="F49" i="18"/>
  <c r="E50" i="18"/>
  <c r="F50" i="18"/>
  <c r="E51" i="18"/>
  <c r="F51" i="18"/>
  <c r="E52" i="18"/>
  <c r="F52" i="18"/>
  <c r="E53" i="18"/>
  <c r="F53" i="18"/>
  <c r="E55" i="18"/>
  <c r="F55" i="18"/>
  <c r="E56" i="18"/>
  <c r="F56" i="18"/>
  <c r="E57" i="18"/>
  <c r="F57" i="18"/>
  <c r="E58" i="18"/>
  <c r="F58" i="18"/>
  <c r="E59" i="18"/>
  <c r="F59" i="18"/>
  <c r="E60" i="18"/>
  <c r="F60" i="18"/>
  <c r="E61" i="18"/>
  <c r="F61" i="18"/>
  <c r="E62" i="18"/>
  <c r="F62" i="18"/>
  <c r="E63" i="18"/>
  <c r="F63" i="18"/>
  <c r="E64" i="18"/>
  <c r="F64" i="18"/>
  <c r="E65" i="18"/>
  <c r="F65" i="18"/>
  <c r="E66" i="18"/>
  <c r="F66" i="18"/>
  <c r="E67" i="18"/>
  <c r="F67" i="18"/>
  <c r="E68" i="18"/>
  <c r="F68" i="18"/>
  <c r="E69" i="18"/>
  <c r="F69" i="18"/>
  <c r="E70" i="18"/>
  <c r="F70" i="18"/>
  <c r="E71" i="18"/>
  <c r="F71" i="18"/>
  <c r="E72" i="18"/>
  <c r="F72" i="18"/>
  <c r="E73" i="18"/>
  <c r="F73" i="18"/>
  <c r="E74" i="18"/>
  <c r="F74" i="18"/>
  <c r="E75" i="18"/>
  <c r="F75" i="18"/>
  <c r="E76" i="18"/>
  <c r="F76" i="18"/>
  <c r="E77" i="18"/>
  <c r="F77" i="18"/>
  <c r="E78" i="18"/>
  <c r="F78" i="18"/>
  <c r="E79" i="18"/>
  <c r="F79" i="18"/>
  <c r="E80" i="18"/>
  <c r="F80" i="18"/>
  <c r="E81" i="18"/>
  <c r="F81" i="18"/>
  <c r="E82" i="18"/>
  <c r="F82" i="18"/>
  <c r="E83" i="18"/>
  <c r="F83" i="18"/>
  <c r="E84" i="18"/>
  <c r="F84" i="18"/>
  <c r="E85" i="18"/>
  <c r="F85" i="18"/>
  <c r="E86" i="18"/>
  <c r="F86" i="18"/>
  <c r="E87" i="18"/>
  <c r="F87" i="18"/>
  <c r="E88" i="18"/>
  <c r="F88" i="18"/>
  <c r="E89" i="18"/>
  <c r="F89" i="18"/>
  <c r="E90" i="18"/>
  <c r="F90" i="18"/>
  <c r="E91" i="18"/>
  <c r="F91" i="18"/>
  <c r="E92" i="18"/>
  <c r="F92" i="18"/>
  <c r="E93" i="18"/>
  <c r="F93" i="18"/>
  <c r="E94" i="18"/>
  <c r="F94" i="18"/>
  <c r="E95" i="18"/>
  <c r="F95" i="18"/>
  <c r="E96" i="18"/>
  <c r="F96" i="18"/>
  <c r="E97" i="18"/>
  <c r="F97" i="18"/>
  <c r="E98" i="18"/>
  <c r="F98" i="18"/>
  <c r="E99" i="18"/>
  <c r="F99" i="18"/>
  <c r="E100" i="18"/>
  <c r="F100" i="18"/>
  <c r="E101" i="18"/>
  <c r="F101" i="18"/>
  <c r="E102" i="18"/>
  <c r="F102" i="18"/>
  <c r="E103" i="18"/>
  <c r="F103" i="18"/>
  <c r="E104" i="18"/>
  <c r="F104" i="18"/>
  <c r="E105" i="18"/>
  <c r="F105" i="18"/>
  <c r="E106" i="18"/>
  <c r="F106" i="18"/>
  <c r="E107" i="18"/>
  <c r="F107" i="18"/>
  <c r="E108" i="18"/>
  <c r="F108" i="18"/>
  <c r="E109" i="18"/>
  <c r="F109" i="18"/>
  <c r="E110" i="18"/>
  <c r="F110" i="18"/>
  <c r="E111" i="18"/>
  <c r="F111" i="18"/>
  <c r="E112" i="18"/>
  <c r="F112" i="18"/>
  <c r="E113" i="18"/>
  <c r="F113" i="18"/>
  <c r="E114" i="18"/>
  <c r="F114" i="18"/>
  <c r="E115" i="18"/>
  <c r="F115" i="18"/>
  <c r="E116" i="18"/>
  <c r="F116" i="18"/>
  <c r="E117" i="18"/>
  <c r="F117" i="18"/>
  <c r="E118" i="18"/>
  <c r="F118" i="18"/>
  <c r="E119" i="18"/>
  <c r="F119" i="18"/>
  <c r="E120" i="18"/>
  <c r="F120" i="18"/>
  <c r="E121" i="18"/>
  <c r="F121" i="18"/>
  <c r="E122" i="18"/>
  <c r="F122" i="18"/>
  <c r="E123" i="18"/>
  <c r="F123" i="18"/>
  <c r="E124" i="18"/>
  <c r="F124" i="18"/>
  <c r="E125" i="18"/>
  <c r="F125" i="18"/>
  <c r="E126" i="18"/>
  <c r="F126" i="18"/>
  <c r="E127" i="18"/>
  <c r="F127" i="18"/>
  <c r="E128" i="18"/>
  <c r="F128" i="18"/>
  <c r="E129" i="18"/>
  <c r="F129" i="18"/>
  <c r="E130" i="18"/>
  <c r="F130" i="18"/>
  <c r="E131" i="18"/>
  <c r="F131" i="18"/>
  <c r="E132" i="18"/>
  <c r="F132" i="18"/>
  <c r="E133" i="18"/>
  <c r="F133" i="18"/>
  <c r="E134" i="18"/>
  <c r="F134" i="18"/>
  <c r="E135" i="18"/>
  <c r="F135" i="18"/>
  <c r="E136" i="18"/>
  <c r="F136" i="18"/>
  <c r="E137" i="18"/>
  <c r="F137" i="18"/>
  <c r="E138" i="18"/>
  <c r="F138" i="18"/>
  <c r="E139" i="18"/>
  <c r="F139" i="18"/>
  <c r="E140" i="18"/>
  <c r="F140" i="18"/>
  <c r="E141" i="18"/>
  <c r="F141" i="18"/>
  <c r="E142" i="18"/>
  <c r="F142" i="18"/>
  <c r="E143" i="18"/>
  <c r="F143" i="18"/>
  <c r="E144" i="18"/>
  <c r="F144" i="18"/>
  <c r="E145" i="18"/>
  <c r="F145" i="18"/>
  <c r="E146" i="18"/>
  <c r="F146" i="18"/>
  <c r="E147" i="18"/>
  <c r="F147" i="18"/>
  <c r="E148" i="18"/>
  <c r="F148" i="18"/>
  <c r="E149" i="18"/>
  <c r="F149" i="18"/>
  <c r="E150" i="18"/>
  <c r="F150" i="18"/>
  <c r="E151" i="18"/>
  <c r="F151" i="18"/>
  <c r="E152" i="18"/>
  <c r="F152" i="18"/>
  <c r="E153" i="18"/>
  <c r="F153" i="18"/>
  <c r="E154" i="18"/>
  <c r="F154" i="18"/>
  <c r="E155" i="18"/>
  <c r="F155" i="18"/>
  <c r="E156" i="18"/>
  <c r="F156" i="18"/>
  <c r="E157" i="18"/>
  <c r="F157" i="18"/>
  <c r="E158" i="18"/>
  <c r="F158" i="18"/>
  <c r="E159" i="18"/>
  <c r="F159" i="18"/>
  <c r="E160" i="18"/>
  <c r="F160" i="18"/>
  <c r="E161" i="18"/>
  <c r="F161" i="18"/>
  <c r="E162" i="18"/>
  <c r="F162" i="18"/>
  <c r="E163" i="18"/>
  <c r="F163" i="18"/>
  <c r="E164" i="18"/>
  <c r="F164" i="18"/>
  <c r="E165" i="18"/>
  <c r="F165" i="18"/>
  <c r="E166" i="18"/>
  <c r="F166" i="18"/>
  <c r="E167" i="18"/>
  <c r="F167" i="18"/>
  <c r="E168" i="18"/>
  <c r="F168" i="18"/>
  <c r="E169" i="18"/>
  <c r="F169" i="18"/>
  <c r="E170" i="18"/>
  <c r="F170" i="18"/>
  <c r="E171" i="18"/>
  <c r="F171" i="18"/>
  <c r="E172" i="18"/>
  <c r="F172" i="18"/>
  <c r="E173" i="18"/>
  <c r="F173" i="18"/>
  <c r="E174" i="18"/>
  <c r="F174" i="18"/>
  <c r="E175" i="18"/>
  <c r="F175" i="18"/>
  <c r="E176" i="18"/>
  <c r="F176" i="18"/>
  <c r="E177" i="18"/>
  <c r="F177" i="18"/>
  <c r="E178" i="18"/>
  <c r="F178" i="18"/>
  <c r="E179" i="18"/>
  <c r="F179" i="18"/>
  <c r="E180" i="18"/>
  <c r="F180" i="18"/>
  <c r="E181" i="18"/>
  <c r="F181" i="18"/>
  <c r="E182" i="18"/>
  <c r="F182" i="18"/>
  <c r="E183" i="18"/>
  <c r="F183" i="18"/>
  <c r="E184" i="18"/>
  <c r="F184" i="18"/>
  <c r="E185" i="18"/>
  <c r="F185" i="18"/>
  <c r="E186" i="18"/>
  <c r="F186" i="18"/>
  <c r="E187" i="18"/>
  <c r="F187" i="18"/>
  <c r="E188" i="18"/>
  <c r="F188" i="18"/>
  <c r="E189" i="18"/>
  <c r="F189" i="18"/>
  <c r="E190" i="18"/>
  <c r="F190" i="18"/>
  <c r="E191" i="18"/>
  <c r="F191" i="18"/>
  <c r="E192" i="18"/>
  <c r="F192" i="18"/>
  <c r="E193" i="18"/>
  <c r="F193" i="18"/>
  <c r="E194" i="18"/>
  <c r="F194" i="18"/>
  <c r="E195" i="18"/>
  <c r="F195" i="18"/>
  <c r="E196" i="18"/>
  <c r="F196" i="18"/>
  <c r="E197" i="18"/>
  <c r="F197" i="18"/>
  <c r="E198" i="18"/>
  <c r="F198" i="18"/>
  <c r="E199" i="18"/>
  <c r="F199" i="18"/>
  <c r="E200" i="18"/>
  <c r="F200" i="18"/>
  <c r="E201" i="18"/>
  <c r="F201" i="18"/>
  <c r="E202" i="18"/>
  <c r="F202" i="18"/>
  <c r="E203" i="18"/>
  <c r="F203" i="18"/>
  <c r="E204" i="18"/>
  <c r="F204" i="18"/>
  <c r="E205" i="18"/>
  <c r="F205" i="18"/>
  <c r="E206" i="18"/>
  <c r="F206" i="18"/>
  <c r="E207" i="18"/>
  <c r="F207" i="18"/>
  <c r="E208" i="18"/>
  <c r="F208" i="18"/>
  <c r="E209" i="18"/>
  <c r="F209" i="18"/>
  <c r="E210" i="18"/>
  <c r="F210" i="18"/>
  <c r="E211" i="18"/>
  <c r="F211" i="18"/>
  <c r="E212" i="18"/>
  <c r="F212" i="18"/>
  <c r="E213" i="18"/>
  <c r="F213" i="18"/>
  <c r="E214" i="18"/>
  <c r="F214" i="18"/>
  <c r="E215" i="18"/>
  <c r="F215" i="18"/>
  <c r="E216" i="18"/>
  <c r="F216" i="18"/>
  <c r="E217" i="18"/>
  <c r="F217" i="18"/>
  <c r="E218" i="18"/>
  <c r="F218" i="18"/>
  <c r="E219" i="18"/>
  <c r="F219" i="18"/>
  <c r="E220" i="18"/>
  <c r="F220" i="18"/>
  <c r="E221" i="18"/>
  <c r="F221" i="18"/>
  <c r="E222" i="18"/>
  <c r="F222" i="18"/>
  <c r="E223" i="18"/>
  <c r="F223" i="18"/>
  <c r="E224" i="18"/>
  <c r="F224" i="18"/>
  <c r="E225" i="18"/>
  <c r="F225" i="18"/>
  <c r="E226" i="18"/>
  <c r="F226" i="18"/>
  <c r="E227" i="18"/>
  <c r="F227" i="18"/>
  <c r="E228" i="18"/>
  <c r="F228" i="18"/>
  <c r="E229" i="18"/>
  <c r="F229" i="18"/>
  <c r="E230" i="18"/>
  <c r="F230" i="18"/>
  <c r="E231" i="18"/>
  <c r="F231" i="18"/>
  <c r="E232" i="18"/>
  <c r="F232" i="18"/>
  <c r="E233" i="18"/>
  <c r="F233" i="18"/>
  <c r="E234" i="18"/>
  <c r="F234" i="18"/>
  <c r="E235" i="18"/>
  <c r="F235" i="18"/>
  <c r="E236" i="18"/>
  <c r="F236" i="18"/>
  <c r="E237" i="18"/>
  <c r="F237" i="18"/>
  <c r="E238" i="18"/>
  <c r="F238" i="18"/>
  <c r="E239" i="18"/>
  <c r="F239" i="18"/>
  <c r="E240" i="18"/>
  <c r="F240" i="18"/>
  <c r="E241" i="18"/>
  <c r="F241" i="18"/>
  <c r="E242" i="18"/>
  <c r="F242" i="18"/>
  <c r="E243" i="18"/>
  <c r="F243" i="18"/>
  <c r="E244" i="18"/>
  <c r="F244" i="18"/>
  <c r="E245" i="18"/>
  <c r="F245" i="18"/>
  <c r="E246" i="18"/>
  <c r="F246" i="18"/>
  <c r="E247" i="18"/>
  <c r="F247" i="18"/>
  <c r="E248" i="18"/>
  <c r="F248" i="18"/>
  <c r="E249" i="18"/>
  <c r="F249" i="18"/>
  <c r="E250" i="18"/>
  <c r="F250" i="18"/>
  <c r="E251" i="18"/>
  <c r="F251" i="18"/>
  <c r="E252" i="18"/>
  <c r="F252" i="18"/>
  <c r="E253" i="18"/>
  <c r="F253" i="18"/>
  <c r="E254" i="18"/>
  <c r="F254" i="18"/>
  <c r="E255" i="18"/>
  <c r="F255" i="18"/>
  <c r="E256" i="18"/>
  <c r="F256" i="18"/>
  <c r="E257" i="18"/>
  <c r="F257" i="18"/>
  <c r="E258" i="18"/>
  <c r="F258" i="18"/>
  <c r="E259" i="18"/>
  <c r="F259" i="18"/>
  <c r="E260" i="18"/>
  <c r="F260" i="18"/>
  <c r="E261" i="18"/>
  <c r="F261" i="18"/>
  <c r="E262" i="18"/>
  <c r="F262" i="18"/>
  <c r="E263" i="18"/>
  <c r="F263" i="18"/>
  <c r="E264" i="18"/>
  <c r="F264" i="18"/>
  <c r="E265" i="18"/>
  <c r="F265" i="18"/>
  <c r="E266" i="18"/>
  <c r="F266" i="18"/>
  <c r="E267" i="18"/>
  <c r="F267" i="18"/>
  <c r="E268" i="18"/>
  <c r="F268" i="18"/>
  <c r="E269" i="18"/>
  <c r="F269" i="18"/>
  <c r="E270" i="18"/>
  <c r="F270" i="18"/>
  <c r="E271" i="18"/>
  <c r="F271" i="18"/>
  <c r="E272" i="18"/>
  <c r="F272" i="18"/>
  <c r="E273" i="18"/>
  <c r="F273" i="18"/>
  <c r="E274" i="18"/>
  <c r="F274" i="18"/>
  <c r="E275" i="18"/>
  <c r="F275" i="18"/>
  <c r="E276" i="18"/>
  <c r="F276" i="18"/>
  <c r="E277" i="18"/>
  <c r="F277" i="18"/>
  <c r="E278" i="18"/>
  <c r="F278" i="18"/>
  <c r="E279" i="18"/>
  <c r="F279" i="18"/>
  <c r="E280" i="18"/>
  <c r="F280" i="18"/>
  <c r="E281" i="18"/>
  <c r="F281" i="18"/>
  <c r="E282" i="18"/>
  <c r="F282" i="18"/>
  <c r="E283" i="18"/>
  <c r="F283" i="18"/>
  <c r="E284" i="18"/>
  <c r="F284" i="18"/>
  <c r="E285" i="18"/>
  <c r="F285" i="18"/>
  <c r="E286" i="18"/>
  <c r="F286" i="18"/>
  <c r="E287" i="18"/>
  <c r="F287" i="18"/>
  <c r="E288" i="18"/>
  <c r="F288" i="18"/>
  <c r="E289" i="18"/>
  <c r="F289" i="18"/>
  <c r="E290" i="18"/>
  <c r="F290" i="18"/>
  <c r="E291" i="18"/>
  <c r="F291" i="18"/>
  <c r="E292" i="18"/>
  <c r="F292" i="18"/>
  <c r="E293" i="18"/>
  <c r="F293" i="18"/>
  <c r="E294" i="18"/>
  <c r="F294" i="18"/>
  <c r="E295" i="18"/>
  <c r="F295" i="18"/>
  <c r="F6" i="18"/>
  <c r="E6" i="18"/>
  <c r="D7" i="18"/>
  <c r="D8" i="18"/>
  <c r="D9" i="18"/>
  <c r="D10" i="18"/>
  <c r="D11" i="18"/>
  <c r="D12" i="18"/>
  <c r="D13" i="18"/>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39" i="18"/>
  <c r="D40" i="18"/>
  <c r="D41" i="18"/>
  <c r="D42" i="18"/>
  <c r="D43" i="18"/>
  <c r="D44" i="18"/>
  <c r="D45" i="18"/>
  <c r="D46" i="18"/>
  <c r="D47" i="18"/>
  <c r="D48" i="18"/>
  <c r="D49" i="18"/>
  <c r="D50" i="18"/>
  <c r="D51" i="18"/>
  <c r="D52" i="18"/>
  <c r="D53" i="18"/>
  <c r="D55" i="18"/>
  <c r="D56" i="18"/>
  <c r="D57" i="18"/>
  <c r="D58" i="18"/>
  <c r="D59" i="18"/>
  <c r="D60" i="18"/>
  <c r="D61" i="18"/>
  <c r="D62" i="18"/>
  <c r="D63" i="18"/>
  <c r="D64" i="18"/>
  <c r="D65" i="18"/>
  <c r="D66" i="18"/>
  <c r="D67" i="18"/>
  <c r="D68" i="18"/>
  <c r="D69" i="18"/>
  <c r="D70" i="18"/>
  <c r="D71" i="18"/>
  <c r="D72" i="18"/>
  <c r="D73" i="18"/>
  <c r="D74" i="18"/>
  <c r="D75" i="18"/>
  <c r="D76" i="18"/>
  <c r="D77" i="18"/>
  <c r="D78" i="18"/>
  <c r="D79" i="18"/>
  <c r="D80" i="18"/>
  <c r="D81" i="18"/>
  <c r="D82" i="18"/>
  <c r="D83" i="18"/>
  <c r="D84" i="18"/>
  <c r="D85" i="18"/>
  <c r="D86" i="18"/>
  <c r="D87" i="18"/>
  <c r="D88" i="18"/>
  <c r="D89" i="18"/>
  <c r="D90" i="18"/>
  <c r="D91" i="18"/>
  <c r="D92" i="18"/>
  <c r="D93" i="18"/>
  <c r="D94" i="18"/>
  <c r="D95" i="18"/>
  <c r="D96" i="18"/>
  <c r="D97" i="18"/>
  <c r="D98" i="18"/>
  <c r="D99" i="18"/>
  <c r="D100" i="18"/>
  <c r="D101" i="18"/>
  <c r="D102" i="18"/>
  <c r="D103" i="18"/>
  <c r="D104" i="18"/>
  <c r="D105" i="18"/>
  <c r="D106" i="18"/>
  <c r="D107" i="18"/>
  <c r="D108" i="18"/>
  <c r="D109" i="18"/>
  <c r="D110" i="18"/>
  <c r="D111" i="18"/>
  <c r="D112" i="18"/>
  <c r="D113" i="18"/>
  <c r="D114" i="18"/>
  <c r="D115" i="18"/>
  <c r="D116" i="18"/>
  <c r="D117" i="18"/>
  <c r="D118" i="18"/>
  <c r="D119" i="18"/>
  <c r="D120" i="18"/>
  <c r="D121" i="18"/>
  <c r="D122" i="18"/>
  <c r="D123" i="18"/>
  <c r="D124" i="18"/>
  <c r="D125" i="18"/>
  <c r="D126" i="18"/>
  <c r="D127" i="18"/>
  <c r="D128" i="18"/>
  <c r="D129" i="18"/>
  <c r="D130" i="18"/>
  <c r="D131" i="18"/>
  <c r="D132" i="18"/>
  <c r="D133" i="18"/>
  <c r="D134" i="18"/>
  <c r="D135" i="18"/>
  <c r="D136" i="18"/>
  <c r="D137" i="18"/>
  <c r="D138" i="18"/>
  <c r="D139" i="18"/>
  <c r="D140" i="18"/>
  <c r="D141" i="18"/>
  <c r="D142" i="18"/>
  <c r="D143" i="18"/>
  <c r="D144" i="18"/>
  <c r="D145" i="18"/>
  <c r="D146" i="18"/>
  <c r="D147" i="18"/>
  <c r="D148" i="18"/>
  <c r="D149" i="18"/>
  <c r="D150" i="18"/>
  <c r="D151" i="18"/>
  <c r="D152" i="18"/>
  <c r="D153" i="18"/>
  <c r="D154" i="18"/>
  <c r="D155" i="18"/>
  <c r="D156" i="18"/>
  <c r="D157" i="18"/>
  <c r="D158" i="18"/>
  <c r="D159" i="18"/>
  <c r="D160" i="18"/>
  <c r="D161" i="18"/>
  <c r="D162" i="18"/>
  <c r="D163" i="18"/>
  <c r="D164" i="18"/>
  <c r="D165" i="18"/>
  <c r="D166" i="18"/>
  <c r="D167" i="18"/>
  <c r="D168" i="18"/>
  <c r="D169" i="18"/>
  <c r="D170" i="18"/>
  <c r="D171" i="18"/>
  <c r="D172" i="18"/>
  <c r="D173" i="18"/>
  <c r="D174" i="18"/>
  <c r="D175" i="18"/>
  <c r="D176" i="18"/>
  <c r="D177" i="18"/>
  <c r="D178" i="18"/>
  <c r="D179" i="18"/>
  <c r="D180" i="18"/>
  <c r="D181" i="18"/>
  <c r="D182" i="18"/>
  <c r="D183" i="18"/>
  <c r="D184" i="18"/>
  <c r="D185" i="18"/>
  <c r="D186" i="18"/>
  <c r="D187" i="18"/>
  <c r="D188" i="18"/>
  <c r="D189" i="18"/>
  <c r="D190" i="18"/>
  <c r="D191" i="18"/>
  <c r="D192" i="18"/>
  <c r="D193" i="18"/>
  <c r="D194" i="18"/>
  <c r="D195" i="18"/>
  <c r="D196" i="18"/>
  <c r="D197" i="18"/>
  <c r="D198" i="18"/>
  <c r="D199" i="18"/>
  <c r="D200" i="18"/>
  <c r="D201" i="18"/>
  <c r="D202" i="18"/>
  <c r="D203" i="18"/>
  <c r="D204" i="18"/>
  <c r="D205" i="18"/>
  <c r="D206" i="18"/>
  <c r="D207" i="18"/>
  <c r="D208" i="18"/>
  <c r="D209" i="18"/>
  <c r="D210" i="18"/>
  <c r="D211" i="18"/>
  <c r="D212" i="18"/>
  <c r="D213" i="18"/>
  <c r="D214" i="18"/>
  <c r="D215" i="18"/>
  <c r="D216" i="18"/>
  <c r="D217" i="18"/>
  <c r="D218" i="18"/>
  <c r="D219" i="18"/>
  <c r="D220" i="18"/>
  <c r="D221" i="18"/>
  <c r="D222" i="18"/>
  <c r="D223" i="18"/>
  <c r="D224" i="18"/>
  <c r="D225" i="18"/>
  <c r="D226" i="18"/>
  <c r="D227" i="18"/>
  <c r="D228" i="18"/>
  <c r="D229" i="18"/>
  <c r="D230" i="18"/>
  <c r="D231" i="18"/>
  <c r="D232" i="18"/>
  <c r="D233" i="18"/>
  <c r="D234" i="18"/>
  <c r="D235" i="18"/>
  <c r="D236" i="18"/>
  <c r="D237" i="18"/>
  <c r="D238" i="18"/>
  <c r="D239" i="18"/>
  <c r="D240" i="18"/>
  <c r="D241" i="18"/>
  <c r="D242" i="18"/>
  <c r="D243" i="18"/>
  <c r="D244" i="18"/>
  <c r="D245" i="18"/>
  <c r="D246" i="18"/>
  <c r="D247" i="18"/>
  <c r="D248" i="18"/>
  <c r="D249" i="18"/>
  <c r="D250" i="18"/>
  <c r="D251" i="18"/>
  <c r="D252" i="18"/>
  <c r="D253" i="18"/>
  <c r="D254" i="18"/>
  <c r="D255" i="18"/>
  <c r="D256" i="18"/>
  <c r="D257" i="18"/>
  <c r="D258" i="18"/>
  <c r="D259" i="18"/>
  <c r="D260" i="18"/>
  <c r="D261" i="18"/>
  <c r="D262" i="18"/>
  <c r="D263" i="18"/>
  <c r="D264" i="18"/>
  <c r="D265" i="18"/>
  <c r="D266" i="18"/>
  <c r="D267" i="18"/>
  <c r="D268" i="18"/>
  <c r="D269" i="18"/>
  <c r="D270" i="18"/>
  <c r="D271" i="18"/>
  <c r="D272" i="18"/>
  <c r="D273" i="18"/>
  <c r="D274" i="18"/>
  <c r="D275" i="18"/>
  <c r="D276" i="18"/>
  <c r="D277" i="18"/>
  <c r="D278" i="18"/>
  <c r="D279" i="18"/>
  <c r="D280" i="18"/>
  <c r="D281" i="18"/>
  <c r="D282" i="18"/>
  <c r="D283" i="18"/>
  <c r="D284" i="18"/>
  <c r="D285" i="18"/>
  <c r="D286" i="18"/>
  <c r="D287" i="18"/>
  <c r="D288" i="18"/>
  <c r="D289" i="18"/>
  <c r="D290" i="18"/>
  <c r="D291" i="18"/>
  <c r="D292" i="18"/>
  <c r="D293" i="18"/>
  <c r="D294" i="18"/>
  <c r="D295" i="18"/>
  <c r="D6" i="18"/>
  <c r="I5" i="2"/>
  <c r="D37" i="21"/>
  <c r="AA7" i="18"/>
  <c r="AA8" i="18"/>
  <c r="AA9" i="18"/>
  <c r="AA10" i="18"/>
  <c r="AA11" i="18"/>
  <c r="AA12" i="18"/>
  <c r="AA13" i="18"/>
  <c r="AA14" i="18"/>
  <c r="AA15" i="18"/>
  <c r="AA16" i="18"/>
  <c r="AA17" i="18"/>
  <c r="AA18" i="18"/>
  <c r="AA19" i="18"/>
  <c r="AA20" i="18"/>
  <c r="AA21" i="18"/>
  <c r="AA22" i="18"/>
  <c r="AA23" i="18"/>
  <c r="AA24" i="18"/>
  <c r="AA25" i="18"/>
  <c r="AA26" i="18"/>
  <c r="AA27" i="18"/>
  <c r="AA28" i="18"/>
  <c r="AA29" i="18"/>
  <c r="AA30" i="18"/>
  <c r="AA31" i="18"/>
  <c r="AA32" i="18"/>
  <c r="AA33" i="18"/>
  <c r="AA34" i="18"/>
  <c r="AA35" i="18"/>
  <c r="AA36" i="18"/>
  <c r="AA37" i="18"/>
  <c r="AA38" i="18"/>
  <c r="AA39" i="18"/>
  <c r="AA40" i="18"/>
  <c r="AA41" i="18"/>
  <c r="AA42" i="18"/>
  <c r="AA43" i="18"/>
  <c r="AA44" i="18"/>
  <c r="AA45" i="18"/>
  <c r="AA46" i="18"/>
  <c r="AA47" i="18"/>
  <c r="AA48" i="18"/>
  <c r="AA49" i="18"/>
  <c r="AA50" i="18"/>
  <c r="AA51" i="18"/>
  <c r="AA52" i="18"/>
  <c r="AA53" i="18"/>
  <c r="AA55" i="18"/>
  <c r="AA56" i="18"/>
  <c r="AA57" i="18"/>
  <c r="AA58" i="18"/>
  <c r="AA59" i="18"/>
  <c r="AA60" i="18"/>
  <c r="AA61" i="18"/>
  <c r="AA62" i="18"/>
  <c r="AA63" i="18"/>
  <c r="AA64" i="18"/>
  <c r="AA65" i="18"/>
  <c r="AA66" i="18"/>
  <c r="AA67" i="18"/>
  <c r="AA68" i="18"/>
  <c r="AA69" i="18"/>
  <c r="AA70" i="18"/>
  <c r="AA71" i="18"/>
  <c r="AA72" i="18"/>
  <c r="AA73" i="18"/>
  <c r="AA74" i="18"/>
  <c r="AA75" i="18"/>
  <c r="AA76" i="18"/>
  <c r="AA77" i="18"/>
  <c r="AA78" i="18"/>
  <c r="AA79" i="18"/>
  <c r="AA80" i="18"/>
  <c r="AA81" i="18"/>
  <c r="AA82" i="18"/>
  <c r="AA83" i="18"/>
  <c r="AA84" i="18"/>
  <c r="AA85" i="18"/>
  <c r="AA86" i="18"/>
  <c r="AA87" i="18"/>
  <c r="AA88" i="18"/>
  <c r="AA89" i="18"/>
  <c r="AA90" i="18"/>
  <c r="AA91" i="18"/>
  <c r="AA92" i="18"/>
  <c r="AA93" i="18"/>
  <c r="AA94" i="18"/>
  <c r="AA95" i="18"/>
  <c r="AA96" i="18"/>
  <c r="AA97" i="18"/>
  <c r="AA98" i="18"/>
  <c r="AA99" i="18"/>
  <c r="AA100" i="18"/>
  <c r="AA101" i="18"/>
  <c r="AA102" i="18"/>
  <c r="AA103" i="18"/>
  <c r="AA104" i="18"/>
  <c r="AA105" i="18"/>
  <c r="AA106" i="18"/>
  <c r="AA107" i="18"/>
  <c r="AA108" i="18"/>
  <c r="AA109" i="18"/>
  <c r="AA110" i="18"/>
  <c r="AA111" i="18"/>
  <c r="AA112" i="18"/>
  <c r="AA113" i="18"/>
  <c r="AA114" i="18"/>
  <c r="AA115" i="18"/>
  <c r="AA116" i="18"/>
  <c r="AA117" i="18"/>
  <c r="AA118" i="18"/>
  <c r="AA119" i="18"/>
  <c r="AA120" i="18"/>
  <c r="AA121" i="18"/>
  <c r="AA122" i="18"/>
  <c r="AA123" i="18"/>
  <c r="AA124" i="18"/>
  <c r="AA125" i="18"/>
  <c r="AA126" i="18"/>
  <c r="AA127" i="18"/>
  <c r="AA128" i="18"/>
  <c r="AA129" i="18"/>
  <c r="AA130" i="18"/>
  <c r="AA131" i="18"/>
  <c r="AA132" i="18"/>
  <c r="AA133" i="18"/>
  <c r="AA134" i="18"/>
  <c r="AA135" i="18"/>
  <c r="AA136" i="18"/>
  <c r="AA137" i="18"/>
  <c r="AA138" i="18"/>
  <c r="AA139" i="18"/>
  <c r="AA140" i="18"/>
  <c r="AA141" i="18"/>
  <c r="AA142" i="18"/>
  <c r="AA143" i="18"/>
  <c r="AA144" i="18"/>
  <c r="AA145" i="18"/>
  <c r="AA146" i="18"/>
  <c r="AA147" i="18"/>
  <c r="AA148" i="18"/>
  <c r="AA149" i="18"/>
  <c r="AA150" i="18"/>
  <c r="AA151" i="18"/>
  <c r="AA152" i="18"/>
  <c r="AA153" i="18"/>
  <c r="AA154" i="18"/>
  <c r="AA155" i="18"/>
  <c r="AA156" i="18"/>
  <c r="AA157" i="18"/>
  <c r="AA158" i="18"/>
  <c r="AA159" i="18"/>
  <c r="AA160" i="18"/>
  <c r="AA161" i="18"/>
  <c r="AA162" i="18"/>
  <c r="AA163" i="18"/>
  <c r="AA164" i="18"/>
  <c r="AA165" i="18"/>
  <c r="AA166" i="18"/>
  <c r="AA167" i="18"/>
  <c r="AA168" i="18"/>
  <c r="AA169" i="18"/>
  <c r="AA170" i="18"/>
  <c r="AA171" i="18"/>
  <c r="AA172" i="18"/>
  <c r="AA173" i="18"/>
  <c r="AA174" i="18"/>
  <c r="AA175" i="18"/>
  <c r="AA176" i="18"/>
  <c r="AA177" i="18"/>
  <c r="AA178" i="18"/>
  <c r="AA179" i="18"/>
  <c r="AA180" i="18"/>
  <c r="AA181" i="18"/>
  <c r="AA182" i="18"/>
  <c r="AA183" i="18"/>
  <c r="AA184" i="18"/>
  <c r="AA185" i="18"/>
  <c r="AA186" i="18"/>
  <c r="AA187" i="18"/>
  <c r="AA188" i="18"/>
  <c r="AA189" i="18"/>
  <c r="AA190" i="18"/>
  <c r="AA191" i="18"/>
  <c r="AA192" i="18"/>
  <c r="AA193" i="18"/>
  <c r="AA194" i="18"/>
  <c r="AA195" i="18"/>
  <c r="AA196" i="18"/>
  <c r="AA197" i="18"/>
  <c r="AA198" i="18"/>
  <c r="AA199" i="18"/>
  <c r="AA200" i="18"/>
  <c r="AA201" i="18"/>
  <c r="AA202" i="18"/>
  <c r="AA203" i="18"/>
  <c r="AA204" i="18"/>
  <c r="AA205" i="18"/>
  <c r="AA206" i="18"/>
  <c r="AA207" i="18"/>
  <c r="AA208" i="18"/>
  <c r="AA209" i="18"/>
  <c r="AA210" i="18"/>
  <c r="AA211" i="18"/>
  <c r="AA212" i="18"/>
  <c r="AA213" i="18"/>
  <c r="AA214" i="18"/>
  <c r="AA215" i="18"/>
  <c r="AA216" i="18"/>
  <c r="AA217" i="18"/>
  <c r="AA218" i="18"/>
  <c r="AA219" i="18"/>
  <c r="AA220" i="18"/>
  <c r="AA221" i="18"/>
  <c r="AA222" i="18"/>
  <c r="AA223" i="18"/>
  <c r="AA224" i="18"/>
  <c r="AA225" i="18"/>
  <c r="AA226" i="18"/>
  <c r="AA227" i="18"/>
  <c r="AA228" i="18"/>
  <c r="AA229" i="18"/>
  <c r="AA230" i="18"/>
  <c r="AA231" i="18"/>
  <c r="AA232" i="18"/>
  <c r="AA233" i="18"/>
  <c r="AA234" i="18"/>
  <c r="AA235" i="18"/>
  <c r="AA236" i="18"/>
  <c r="AA237" i="18"/>
  <c r="AA238" i="18"/>
  <c r="AA239" i="18"/>
  <c r="AA240" i="18"/>
  <c r="AA241" i="18"/>
  <c r="AA242" i="18"/>
  <c r="AA243" i="18"/>
  <c r="AA244" i="18"/>
  <c r="AA245" i="18"/>
  <c r="AA246" i="18"/>
  <c r="AA247" i="18"/>
  <c r="AA248" i="18"/>
  <c r="AA249" i="18"/>
  <c r="AA250" i="18"/>
  <c r="AA251" i="18"/>
  <c r="AA252" i="18"/>
  <c r="AA253" i="18"/>
  <c r="AA254" i="18"/>
  <c r="AA255" i="18"/>
  <c r="AA256" i="18"/>
  <c r="AA257" i="18"/>
  <c r="AA258" i="18"/>
  <c r="AA259" i="18"/>
  <c r="AA260" i="18"/>
  <c r="AA261" i="18"/>
  <c r="AA262" i="18"/>
  <c r="AA263" i="18"/>
  <c r="AA264" i="18"/>
  <c r="AA265" i="18"/>
  <c r="AA266" i="18"/>
  <c r="AA267" i="18"/>
  <c r="AA268" i="18"/>
  <c r="AA269" i="18"/>
  <c r="AA270" i="18"/>
  <c r="AA271" i="18"/>
  <c r="AA272" i="18"/>
  <c r="AA273" i="18"/>
  <c r="AA274" i="18"/>
  <c r="AA275" i="18"/>
  <c r="AA276" i="18"/>
  <c r="AA277" i="18"/>
  <c r="AA278" i="18"/>
  <c r="AA279" i="18"/>
  <c r="AA280" i="18"/>
  <c r="AA281" i="18"/>
  <c r="AA282" i="18"/>
  <c r="AA283" i="18"/>
  <c r="AA284" i="18"/>
  <c r="AA285" i="18"/>
  <c r="AA286" i="18"/>
  <c r="AA287" i="18"/>
  <c r="AA288" i="18"/>
  <c r="AA289" i="18"/>
  <c r="AA290" i="18"/>
  <c r="AA291" i="18"/>
  <c r="AA292" i="18"/>
  <c r="AA293" i="18"/>
  <c r="AA294" i="18"/>
  <c r="AA295" i="18"/>
  <c r="AA6" i="18"/>
  <c r="E5" i="2"/>
  <c r="D1" i="1"/>
  <c r="E1" i="1" s="1"/>
  <c r="F1" i="1" s="1"/>
  <c r="G1" i="1" s="1"/>
  <c r="H1" i="1" s="1"/>
  <c r="I1" i="1" s="1"/>
  <c r="J1" i="1" s="1"/>
  <c r="K1" i="1" s="1"/>
  <c r="L1" i="1" s="1"/>
  <c r="M1" i="1" s="1"/>
  <c r="C7" i="18"/>
  <c r="C8" i="18"/>
  <c r="C9" i="18"/>
  <c r="C10" i="18"/>
  <c r="C11" i="18"/>
  <c r="C12" i="18"/>
  <c r="C13" i="18"/>
  <c r="C14" i="18"/>
  <c r="C15" i="18"/>
  <c r="C16" i="18"/>
  <c r="C17" i="18"/>
  <c r="C18" i="18"/>
  <c r="C19" i="18"/>
  <c r="C20" i="18"/>
  <c r="C21" i="18"/>
  <c r="C22" i="18"/>
  <c r="C23" i="18"/>
  <c r="C24" i="18"/>
  <c r="C25" i="18"/>
  <c r="C26" i="18"/>
  <c r="C27" i="18"/>
  <c r="C28" i="18"/>
  <c r="C29" i="18"/>
  <c r="C30" i="18"/>
  <c r="C31" i="18"/>
  <c r="C32" i="18"/>
  <c r="C33" i="18"/>
  <c r="C34" i="18"/>
  <c r="C35" i="18"/>
  <c r="C36" i="18"/>
  <c r="C37" i="18"/>
  <c r="C38" i="18"/>
  <c r="C39" i="18"/>
  <c r="C40" i="18"/>
  <c r="C41" i="18"/>
  <c r="C42" i="18"/>
  <c r="C43" i="18"/>
  <c r="C44" i="18"/>
  <c r="C45" i="18"/>
  <c r="C46" i="18"/>
  <c r="C47" i="18"/>
  <c r="C48" i="18"/>
  <c r="C49" i="18"/>
  <c r="C50" i="18"/>
  <c r="C51" i="18"/>
  <c r="C52" i="18"/>
  <c r="C53" i="18"/>
  <c r="C54" i="18"/>
  <c r="C55" i="18"/>
  <c r="C56" i="18"/>
  <c r="C57" i="18"/>
  <c r="C58" i="18"/>
  <c r="C59" i="18"/>
  <c r="C60" i="18"/>
  <c r="C61" i="18"/>
  <c r="C62" i="18"/>
  <c r="C63" i="18"/>
  <c r="C64" i="18"/>
  <c r="C65" i="18"/>
  <c r="C66" i="18"/>
  <c r="C67" i="18"/>
  <c r="C68" i="18"/>
  <c r="C69" i="18"/>
  <c r="C70" i="18"/>
  <c r="C71" i="18"/>
  <c r="C72" i="18"/>
  <c r="C73" i="18"/>
  <c r="C74" i="18"/>
  <c r="C75" i="18"/>
  <c r="C76" i="18"/>
  <c r="C77" i="18"/>
  <c r="C78" i="18"/>
  <c r="C79" i="18"/>
  <c r="C80" i="18"/>
  <c r="C81" i="18"/>
  <c r="C82" i="18"/>
  <c r="C83" i="18"/>
  <c r="C84" i="18"/>
  <c r="C85" i="18"/>
  <c r="C86" i="18"/>
  <c r="C87" i="18"/>
  <c r="C88" i="18"/>
  <c r="C89" i="18"/>
  <c r="C90" i="18"/>
  <c r="C91" i="18"/>
  <c r="C92" i="18"/>
  <c r="C93" i="18"/>
  <c r="C94" i="18"/>
  <c r="C95" i="18"/>
  <c r="C96" i="18"/>
  <c r="C97" i="18"/>
  <c r="C98" i="18"/>
  <c r="C99" i="18"/>
  <c r="C100" i="18"/>
  <c r="C101" i="18"/>
  <c r="C102" i="18"/>
  <c r="C103" i="18"/>
  <c r="C104" i="18"/>
  <c r="C105" i="18"/>
  <c r="C106" i="18"/>
  <c r="C107" i="18"/>
  <c r="C108" i="18"/>
  <c r="C109" i="18"/>
  <c r="C110" i="18"/>
  <c r="C111" i="18"/>
  <c r="C112" i="18"/>
  <c r="C113" i="18"/>
  <c r="C114" i="18"/>
  <c r="C115" i="18"/>
  <c r="C116" i="18"/>
  <c r="C117" i="18"/>
  <c r="C118" i="18"/>
  <c r="C119" i="18"/>
  <c r="C120" i="18"/>
  <c r="C121" i="18"/>
  <c r="C122" i="18"/>
  <c r="C123" i="18"/>
  <c r="C124" i="18"/>
  <c r="C125" i="18"/>
  <c r="C126" i="18"/>
  <c r="C127" i="18"/>
  <c r="C128" i="18"/>
  <c r="C129" i="18"/>
  <c r="C130" i="18"/>
  <c r="C131" i="18"/>
  <c r="C132" i="18"/>
  <c r="C133" i="18"/>
  <c r="C134" i="18"/>
  <c r="C135" i="18"/>
  <c r="C136" i="18"/>
  <c r="C137" i="18"/>
  <c r="C138" i="18"/>
  <c r="C139" i="18"/>
  <c r="C140" i="18"/>
  <c r="C141" i="18"/>
  <c r="C142" i="18"/>
  <c r="C143" i="18"/>
  <c r="C144" i="18"/>
  <c r="C145" i="18"/>
  <c r="C146" i="18"/>
  <c r="C147" i="18"/>
  <c r="C148" i="18"/>
  <c r="C149" i="18"/>
  <c r="C150" i="18"/>
  <c r="C151" i="18"/>
  <c r="C152" i="18"/>
  <c r="C153" i="18"/>
  <c r="C154" i="18"/>
  <c r="C155" i="18"/>
  <c r="C156" i="18"/>
  <c r="C157" i="18"/>
  <c r="C158" i="18"/>
  <c r="C159" i="18"/>
  <c r="C160" i="18"/>
  <c r="C161" i="18"/>
  <c r="C162" i="18"/>
  <c r="C163" i="18"/>
  <c r="C164" i="18"/>
  <c r="C165" i="18"/>
  <c r="C166" i="18"/>
  <c r="C167" i="18"/>
  <c r="C168" i="18"/>
  <c r="C169" i="18"/>
  <c r="C170" i="18"/>
  <c r="C171" i="18"/>
  <c r="C172" i="18"/>
  <c r="C173" i="18"/>
  <c r="C174" i="18"/>
  <c r="C175" i="18"/>
  <c r="C176" i="18"/>
  <c r="C177" i="18"/>
  <c r="C178" i="18"/>
  <c r="C179" i="18"/>
  <c r="C180" i="18"/>
  <c r="C181" i="18"/>
  <c r="C182" i="18"/>
  <c r="C183" i="18"/>
  <c r="C184" i="18"/>
  <c r="C185" i="18"/>
  <c r="C186" i="18"/>
  <c r="C187" i="18"/>
  <c r="C188" i="18"/>
  <c r="C189" i="18"/>
  <c r="C190" i="18"/>
  <c r="C191" i="18"/>
  <c r="C192" i="18"/>
  <c r="C193" i="18"/>
  <c r="C194" i="18"/>
  <c r="C195" i="18"/>
  <c r="C196" i="18"/>
  <c r="C197" i="18"/>
  <c r="C198" i="18"/>
  <c r="C199" i="18"/>
  <c r="C200" i="18"/>
  <c r="C201" i="18"/>
  <c r="C202" i="18"/>
  <c r="C203" i="18"/>
  <c r="C204" i="18"/>
  <c r="C205" i="18"/>
  <c r="C206" i="18"/>
  <c r="C207" i="18"/>
  <c r="C208" i="18"/>
  <c r="C209" i="18"/>
  <c r="C210" i="18"/>
  <c r="C211" i="18"/>
  <c r="C212" i="18"/>
  <c r="C213" i="18"/>
  <c r="C214" i="18"/>
  <c r="C215" i="18"/>
  <c r="C216" i="18"/>
  <c r="C217" i="18"/>
  <c r="C218" i="18"/>
  <c r="C219" i="18"/>
  <c r="C220" i="18"/>
  <c r="C221" i="18"/>
  <c r="C222" i="18"/>
  <c r="C223" i="18"/>
  <c r="C224" i="18"/>
  <c r="C225" i="18"/>
  <c r="C226" i="18"/>
  <c r="C227" i="18"/>
  <c r="C228" i="18"/>
  <c r="C229" i="18"/>
  <c r="C230" i="18"/>
  <c r="C231" i="18"/>
  <c r="C232" i="18"/>
  <c r="C233" i="18"/>
  <c r="C234" i="18"/>
  <c r="C235" i="18"/>
  <c r="C236" i="18"/>
  <c r="C237" i="18"/>
  <c r="C238" i="18"/>
  <c r="C239" i="18"/>
  <c r="C240" i="18"/>
  <c r="C241" i="18"/>
  <c r="C242" i="18"/>
  <c r="C243" i="18"/>
  <c r="C244" i="18"/>
  <c r="C245" i="18"/>
  <c r="C246" i="18"/>
  <c r="C247" i="18"/>
  <c r="C248" i="18"/>
  <c r="C249" i="18"/>
  <c r="C250" i="18"/>
  <c r="C251" i="18"/>
  <c r="C252" i="18"/>
  <c r="C253" i="18"/>
  <c r="C254" i="18"/>
  <c r="C255" i="18"/>
  <c r="C256" i="18"/>
  <c r="C257" i="18"/>
  <c r="C258" i="18"/>
  <c r="C259" i="18"/>
  <c r="C260" i="18"/>
  <c r="C261" i="18"/>
  <c r="C262" i="18"/>
  <c r="C263" i="18"/>
  <c r="C264" i="18"/>
  <c r="C265" i="18"/>
  <c r="C266" i="18"/>
  <c r="C267" i="18"/>
  <c r="C268" i="18"/>
  <c r="C269" i="18"/>
  <c r="C270" i="18"/>
  <c r="C271" i="18"/>
  <c r="C272" i="18"/>
  <c r="C273" i="18"/>
  <c r="C274" i="18"/>
  <c r="C275" i="18"/>
  <c r="C276" i="18"/>
  <c r="C277" i="18"/>
  <c r="C278" i="18"/>
  <c r="C279" i="18"/>
  <c r="C280" i="18"/>
  <c r="C281" i="18"/>
  <c r="C282" i="18"/>
  <c r="C283" i="18"/>
  <c r="C284" i="18"/>
  <c r="C285" i="18"/>
  <c r="C286" i="18"/>
  <c r="C287" i="18"/>
  <c r="C288" i="18"/>
  <c r="C289" i="18"/>
  <c r="C290" i="18"/>
  <c r="C291" i="18"/>
  <c r="C292" i="18"/>
  <c r="C293" i="18"/>
  <c r="C294" i="18"/>
  <c r="C295" i="18"/>
  <c r="C6" i="18"/>
  <c r="B7" i="18"/>
  <c r="B8" i="18"/>
  <c r="B9" i="18"/>
  <c r="B10" i="18"/>
  <c r="B11" i="18"/>
  <c r="B12" i="18"/>
  <c r="B13" i="18"/>
  <c r="B14" i="18"/>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B43" i="18"/>
  <c r="B44" i="18"/>
  <c r="B45" i="18"/>
  <c r="B46" i="18"/>
  <c r="B47" i="18"/>
  <c r="B48" i="18"/>
  <c r="B49" i="18"/>
  <c r="B50" i="18"/>
  <c r="B51" i="18"/>
  <c r="B52" i="18"/>
  <c r="B53" i="18"/>
  <c r="B54" i="18"/>
  <c r="B55" i="18"/>
  <c r="B56" i="18"/>
  <c r="B57" i="18"/>
  <c r="B58" i="18"/>
  <c r="B59" i="18"/>
  <c r="B60" i="18"/>
  <c r="B61" i="18"/>
  <c r="B62" i="18"/>
  <c r="B63" i="18"/>
  <c r="B64" i="18"/>
  <c r="B65" i="18"/>
  <c r="B66" i="18"/>
  <c r="B67" i="18"/>
  <c r="B68" i="18"/>
  <c r="B69" i="18"/>
  <c r="B70" i="18"/>
  <c r="B71" i="18"/>
  <c r="B72" i="18"/>
  <c r="B73" i="18"/>
  <c r="B74" i="18"/>
  <c r="B75" i="18"/>
  <c r="B76" i="18"/>
  <c r="B77" i="18"/>
  <c r="B78" i="18"/>
  <c r="B79" i="18"/>
  <c r="B80" i="18"/>
  <c r="B81" i="18"/>
  <c r="B82" i="18"/>
  <c r="B83" i="18"/>
  <c r="B84" i="18"/>
  <c r="B85" i="18"/>
  <c r="B86" i="18"/>
  <c r="B87" i="18"/>
  <c r="B88" i="18"/>
  <c r="B89" i="18"/>
  <c r="B90" i="18"/>
  <c r="B91" i="18"/>
  <c r="B92" i="18"/>
  <c r="B93" i="18"/>
  <c r="B94" i="18"/>
  <c r="B95" i="18"/>
  <c r="B96" i="18"/>
  <c r="B97" i="18"/>
  <c r="B98" i="18"/>
  <c r="B99" i="18"/>
  <c r="B100" i="18"/>
  <c r="B101" i="18"/>
  <c r="B102" i="18"/>
  <c r="B103" i="18"/>
  <c r="B104" i="18"/>
  <c r="B105" i="18"/>
  <c r="B106" i="18"/>
  <c r="B107" i="18"/>
  <c r="B108" i="18"/>
  <c r="B109" i="18"/>
  <c r="B110" i="18"/>
  <c r="B111" i="18"/>
  <c r="B112" i="18"/>
  <c r="B113" i="18"/>
  <c r="B114" i="18"/>
  <c r="B115" i="18"/>
  <c r="B116" i="18"/>
  <c r="B117" i="18"/>
  <c r="B118" i="18"/>
  <c r="B119" i="18"/>
  <c r="B120" i="18"/>
  <c r="B121" i="18"/>
  <c r="B122" i="18"/>
  <c r="B123" i="18"/>
  <c r="B124" i="18"/>
  <c r="B125" i="18"/>
  <c r="B126" i="18"/>
  <c r="B127" i="18"/>
  <c r="B128" i="18"/>
  <c r="B129" i="18"/>
  <c r="B130" i="18"/>
  <c r="B131" i="18"/>
  <c r="B132" i="18"/>
  <c r="B133" i="18"/>
  <c r="B134" i="18"/>
  <c r="B135" i="18"/>
  <c r="B136" i="18"/>
  <c r="B137" i="18"/>
  <c r="B138" i="18"/>
  <c r="B139" i="18"/>
  <c r="B140" i="18"/>
  <c r="B141" i="18"/>
  <c r="B142" i="18"/>
  <c r="B143" i="18"/>
  <c r="B144" i="18"/>
  <c r="B145" i="18"/>
  <c r="B146" i="18"/>
  <c r="B147" i="18"/>
  <c r="B148" i="18"/>
  <c r="B149" i="18"/>
  <c r="B150" i="18"/>
  <c r="B151" i="18"/>
  <c r="B152" i="18"/>
  <c r="B153" i="18"/>
  <c r="B154" i="18"/>
  <c r="B155" i="18"/>
  <c r="B156" i="18"/>
  <c r="B157" i="18"/>
  <c r="B158" i="18"/>
  <c r="B159" i="18"/>
  <c r="B160" i="18"/>
  <c r="B161" i="18"/>
  <c r="B162" i="18"/>
  <c r="B163" i="18"/>
  <c r="B164" i="18"/>
  <c r="B165" i="18"/>
  <c r="B166" i="18"/>
  <c r="B167" i="18"/>
  <c r="B168" i="18"/>
  <c r="B169" i="18"/>
  <c r="B170" i="18"/>
  <c r="B171" i="18"/>
  <c r="B172" i="18"/>
  <c r="B173" i="18"/>
  <c r="B174" i="18"/>
  <c r="B175" i="18"/>
  <c r="B176" i="18"/>
  <c r="B177" i="18"/>
  <c r="B178" i="18"/>
  <c r="B179" i="18"/>
  <c r="B180" i="18"/>
  <c r="B181" i="18"/>
  <c r="B182" i="18"/>
  <c r="B183" i="18"/>
  <c r="B184" i="18"/>
  <c r="B185" i="18"/>
  <c r="B186" i="18"/>
  <c r="B187" i="18"/>
  <c r="B188" i="18"/>
  <c r="B189" i="18"/>
  <c r="B190" i="18"/>
  <c r="B191" i="18"/>
  <c r="B192" i="18"/>
  <c r="B193" i="18"/>
  <c r="B194" i="18"/>
  <c r="B195" i="18"/>
  <c r="B196" i="18"/>
  <c r="B197" i="18"/>
  <c r="B198" i="18"/>
  <c r="B199" i="18"/>
  <c r="B200" i="18"/>
  <c r="B201" i="18"/>
  <c r="B202" i="18"/>
  <c r="B203" i="18"/>
  <c r="B204" i="18"/>
  <c r="B205" i="18"/>
  <c r="B206" i="18"/>
  <c r="B207" i="18"/>
  <c r="B208" i="18"/>
  <c r="B209" i="18"/>
  <c r="B210" i="18"/>
  <c r="B211" i="18"/>
  <c r="B212" i="18"/>
  <c r="B213" i="18"/>
  <c r="B214" i="18"/>
  <c r="B215" i="18"/>
  <c r="B216" i="18"/>
  <c r="B217" i="18"/>
  <c r="B218" i="18"/>
  <c r="B219" i="18"/>
  <c r="B220" i="18"/>
  <c r="B221" i="18"/>
  <c r="B222" i="18"/>
  <c r="B223" i="18"/>
  <c r="B224" i="18"/>
  <c r="B225" i="18"/>
  <c r="B226" i="18"/>
  <c r="B227" i="18"/>
  <c r="B228" i="18"/>
  <c r="B229" i="18"/>
  <c r="B230" i="18"/>
  <c r="B231" i="18"/>
  <c r="B232" i="18"/>
  <c r="B233" i="18"/>
  <c r="B234" i="18"/>
  <c r="B235" i="18"/>
  <c r="B236" i="18"/>
  <c r="B237" i="18"/>
  <c r="B238" i="18"/>
  <c r="B239" i="18"/>
  <c r="B240" i="18"/>
  <c r="B241" i="18"/>
  <c r="B242" i="18"/>
  <c r="B243" i="18"/>
  <c r="B244" i="18"/>
  <c r="B245" i="18"/>
  <c r="B246" i="18"/>
  <c r="B247" i="18"/>
  <c r="B248" i="18"/>
  <c r="B249" i="18"/>
  <c r="B250" i="18"/>
  <c r="B251" i="18"/>
  <c r="B252" i="18"/>
  <c r="B253" i="18"/>
  <c r="B254" i="18"/>
  <c r="B255" i="18"/>
  <c r="B256" i="18"/>
  <c r="B257" i="18"/>
  <c r="B258" i="18"/>
  <c r="B259" i="18"/>
  <c r="B260" i="18"/>
  <c r="B261" i="18"/>
  <c r="B262" i="18"/>
  <c r="B263" i="18"/>
  <c r="B264" i="18"/>
  <c r="B265" i="18"/>
  <c r="B266" i="18"/>
  <c r="B267" i="18"/>
  <c r="B268" i="18"/>
  <c r="B269" i="18"/>
  <c r="B270" i="18"/>
  <c r="B271" i="18"/>
  <c r="B272" i="18"/>
  <c r="B273" i="18"/>
  <c r="B274" i="18"/>
  <c r="B275" i="18"/>
  <c r="B276" i="18"/>
  <c r="B277" i="18"/>
  <c r="B278" i="18"/>
  <c r="B279" i="18"/>
  <c r="B280" i="18"/>
  <c r="B281" i="18"/>
  <c r="B282" i="18"/>
  <c r="B283" i="18"/>
  <c r="B284" i="18"/>
  <c r="B285" i="18"/>
  <c r="B286" i="18"/>
  <c r="B287" i="18"/>
  <c r="B288" i="18"/>
  <c r="B289" i="18"/>
  <c r="B290" i="18"/>
  <c r="B291" i="18"/>
  <c r="B292" i="18"/>
  <c r="B293" i="18"/>
  <c r="B294" i="18"/>
  <c r="B295" i="18"/>
  <c r="B6" i="18"/>
  <c r="Y7" i="18"/>
  <c r="Y8" i="18"/>
  <c r="Y9" i="18"/>
  <c r="Y10" i="18"/>
  <c r="Y11" i="18"/>
  <c r="Y12" i="18"/>
  <c r="Y13" i="18"/>
  <c r="Y14" i="18"/>
  <c r="Y15" i="18"/>
  <c r="Y16" i="18"/>
  <c r="Y17" i="18"/>
  <c r="Y18" i="18"/>
  <c r="Y19" i="18"/>
  <c r="Y20" i="18"/>
  <c r="Y21" i="18"/>
  <c r="Y22" i="18"/>
  <c r="Y23" i="18"/>
  <c r="Y24" i="18"/>
  <c r="Y25" i="18"/>
  <c r="Y26" i="18"/>
  <c r="Y27" i="18"/>
  <c r="Y28" i="18"/>
  <c r="Y29" i="18"/>
  <c r="Y30" i="18"/>
  <c r="Y31" i="18"/>
  <c r="Y32" i="18"/>
  <c r="Y33" i="18"/>
  <c r="Y34" i="18"/>
  <c r="Y35" i="18"/>
  <c r="Y36" i="18"/>
  <c r="Y37" i="18"/>
  <c r="Y38" i="18"/>
  <c r="Y39" i="18"/>
  <c r="Y40" i="18"/>
  <c r="Y41" i="18"/>
  <c r="Y42" i="18"/>
  <c r="Y43" i="18"/>
  <c r="Y44" i="18"/>
  <c r="Y45" i="18"/>
  <c r="Y46" i="18"/>
  <c r="Y47" i="18"/>
  <c r="Y48" i="18"/>
  <c r="Y49" i="18"/>
  <c r="Y50" i="18"/>
  <c r="Y51" i="18"/>
  <c r="Y52" i="18"/>
  <c r="Y53" i="18"/>
  <c r="Y54" i="18"/>
  <c r="Y55" i="18"/>
  <c r="Y56" i="18"/>
  <c r="Y57" i="18"/>
  <c r="Y58" i="18"/>
  <c r="Y59" i="18"/>
  <c r="Y60" i="18"/>
  <c r="Y61" i="18"/>
  <c r="Y62" i="18"/>
  <c r="Y63" i="18"/>
  <c r="Y64" i="18"/>
  <c r="Y65" i="18"/>
  <c r="Y66" i="18"/>
  <c r="Y67" i="18"/>
  <c r="Y68" i="18"/>
  <c r="Y69" i="18"/>
  <c r="Y70" i="18"/>
  <c r="Y71" i="18"/>
  <c r="Y72" i="18"/>
  <c r="Y73" i="18"/>
  <c r="Y74" i="18"/>
  <c r="Y75" i="18"/>
  <c r="Y76" i="18"/>
  <c r="Y77" i="18"/>
  <c r="Y78" i="18"/>
  <c r="Y79" i="18"/>
  <c r="Y80" i="18"/>
  <c r="Y81" i="18"/>
  <c r="Y82" i="18"/>
  <c r="Y83" i="18"/>
  <c r="Y84" i="18"/>
  <c r="Y85" i="18"/>
  <c r="Y86" i="18"/>
  <c r="Y87" i="18"/>
  <c r="Y88" i="18"/>
  <c r="Y89" i="18"/>
  <c r="Y90" i="18"/>
  <c r="Y91" i="18"/>
  <c r="Y92" i="18"/>
  <c r="Y93" i="18"/>
  <c r="Y94" i="18"/>
  <c r="Y95" i="18"/>
  <c r="Y96" i="18"/>
  <c r="Y97" i="18"/>
  <c r="Y98" i="18"/>
  <c r="Y99" i="18"/>
  <c r="Y100" i="18"/>
  <c r="Y101" i="18"/>
  <c r="Y102" i="18"/>
  <c r="Y103" i="18"/>
  <c r="Y104" i="18"/>
  <c r="Y105" i="18"/>
  <c r="Y106" i="18"/>
  <c r="Y107" i="18"/>
  <c r="Y108" i="18"/>
  <c r="Y109" i="18"/>
  <c r="Y110" i="18"/>
  <c r="Y111" i="18"/>
  <c r="Y112" i="18"/>
  <c r="Y113" i="18"/>
  <c r="Y114" i="18"/>
  <c r="Y115" i="18"/>
  <c r="Y116" i="18"/>
  <c r="Y117" i="18"/>
  <c r="Y118" i="18"/>
  <c r="Y119" i="18"/>
  <c r="Y120" i="18"/>
  <c r="Y121" i="18"/>
  <c r="Y122" i="18"/>
  <c r="Y123" i="18"/>
  <c r="Y124" i="18"/>
  <c r="Y125" i="18"/>
  <c r="Y126" i="18"/>
  <c r="Y127" i="18"/>
  <c r="Y128" i="18"/>
  <c r="Y129" i="18"/>
  <c r="Y130" i="18"/>
  <c r="Y131" i="18"/>
  <c r="Y132" i="18"/>
  <c r="Y133" i="18"/>
  <c r="Y134" i="18"/>
  <c r="Y135" i="18"/>
  <c r="Y136" i="18"/>
  <c r="Y137" i="18"/>
  <c r="Y138" i="18"/>
  <c r="Y139" i="18"/>
  <c r="Y140" i="18"/>
  <c r="Y141" i="18"/>
  <c r="Y142" i="18"/>
  <c r="Y143" i="18"/>
  <c r="Y144" i="18"/>
  <c r="Y145" i="18"/>
  <c r="Y146" i="18"/>
  <c r="Y147" i="18"/>
  <c r="Y148" i="18"/>
  <c r="Y149" i="18"/>
  <c r="Y150" i="18"/>
  <c r="Y151" i="18"/>
  <c r="Y152" i="18"/>
  <c r="Y153" i="18"/>
  <c r="Y154" i="18"/>
  <c r="Y155" i="18"/>
  <c r="Y156" i="18"/>
  <c r="Y157" i="18"/>
  <c r="Y158" i="18"/>
  <c r="Y159" i="18"/>
  <c r="Y160" i="18"/>
  <c r="Y161" i="18"/>
  <c r="Y162" i="18"/>
  <c r="Y163" i="18"/>
  <c r="Y164" i="18"/>
  <c r="Y165" i="18"/>
  <c r="Y166" i="18"/>
  <c r="Y167" i="18"/>
  <c r="Y168" i="18"/>
  <c r="Y169" i="18"/>
  <c r="Y170" i="18"/>
  <c r="Y171" i="18"/>
  <c r="Y172" i="18"/>
  <c r="Y173" i="18"/>
  <c r="Y174" i="18"/>
  <c r="Y175" i="18"/>
  <c r="Y176" i="18"/>
  <c r="Y177" i="18"/>
  <c r="Y178" i="18"/>
  <c r="Y179" i="18"/>
  <c r="Y180" i="18"/>
  <c r="Y181" i="18"/>
  <c r="Y182" i="18"/>
  <c r="Y183" i="18"/>
  <c r="Y184" i="18"/>
  <c r="Y185" i="18"/>
  <c r="Y186" i="18"/>
  <c r="Y187" i="18"/>
  <c r="Y188" i="18"/>
  <c r="Y189" i="18"/>
  <c r="Y190" i="18"/>
  <c r="Y191" i="18"/>
  <c r="Y192" i="18"/>
  <c r="Y193" i="18"/>
  <c r="Y194" i="18"/>
  <c r="Y195" i="18"/>
  <c r="Y196" i="18"/>
  <c r="Y197" i="18"/>
  <c r="Y198" i="18"/>
  <c r="Y199" i="18"/>
  <c r="Y200" i="18"/>
  <c r="Y201" i="18"/>
  <c r="Y202" i="18"/>
  <c r="Y203" i="18"/>
  <c r="Y204" i="18"/>
  <c r="Y205" i="18"/>
  <c r="Y206" i="18"/>
  <c r="Y207" i="18"/>
  <c r="Y208" i="18"/>
  <c r="Y209" i="18"/>
  <c r="Y210" i="18"/>
  <c r="Y211" i="18"/>
  <c r="Y212" i="18"/>
  <c r="Y213" i="18"/>
  <c r="Y214" i="18"/>
  <c r="Y215" i="18"/>
  <c r="Y216" i="18"/>
  <c r="Y217" i="18"/>
  <c r="Y218" i="18"/>
  <c r="Y219" i="18"/>
  <c r="Y220" i="18"/>
  <c r="Y221" i="18"/>
  <c r="Y222" i="18"/>
  <c r="Y223" i="18"/>
  <c r="Y224" i="18"/>
  <c r="Y225" i="18"/>
  <c r="Y226" i="18"/>
  <c r="Y227" i="18"/>
  <c r="Y228" i="18"/>
  <c r="Y229" i="18"/>
  <c r="Y230" i="18"/>
  <c r="Y231" i="18"/>
  <c r="Y232" i="18"/>
  <c r="Y233" i="18"/>
  <c r="Y234" i="18"/>
  <c r="Y235" i="18"/>
  <c r="Y236" i="18"/>
  <c r="Y237" i="18"/>
  <c r="Y238" i="18"/>
  <c r="Y239" i="18"/>
  <c r="Y240" i="18"/>
  <c r="Y241" i="18"/>
  <c r="Y242" i="18"/>
  <c r="Y243" i="18"/>
  <c r="Y244" i="18"/>
  <c r="Y245" i="18"/>
  <c r="Y246" i="18"/>
  <c r="Y247" i="18"/>
  <c r="Y248" i="18"/>
  <c r="Y249" i="18"/>
  <c r="Y250" i="18"/>
  <c r="Y251" i="18"/>
  <c r="Y252" i="18"/>
  <c r="Y253" i="18"/>
  <c r="Y254" i="18"/>
  <c r="Y255" i="18"/>
  <c r="Y256" i="18"/>
  <c r="Y257" i="18"/>
  <c r="Y258" i="18"/>
  <c r="Y259" i="18"/>
  <c r="Y260" i="18"/>
  <c r="Y261" i="18"/>
  <c r="Y262" i="18"/>
  <c r="Y263" i="18"/>
  <c r="Y264" i="18"/>
  <c r="Y265" i="18"/>
  <c r="Y266" i="18"/>
  <c r="Y267" i="18"/>
  <c r="Y268" i="18"/>
  <c r="Y269" i="18"/>
  <c r="Y270" i="18"/>
  <c r="Y271" i="18"/>
  <c r="Y272" i="18"/>
  <c r="Y273" i="18"/>
  <c r="Y274" i="18"/>
  <c r="Y275" i="18"/>
  <c r="Y276" i="18"/>
  <c r="Y277" i="18"/>
  <c r="Y278" i="18"/>
  <c r="Y279" i="18"/>
  <c r="Y280" i="18"/>
  <c r="Y281" i="18"/>
  <c r="Y282" i="18"/>
  <c r="Y283" i="18"/>
  <c r="Y284" i="18"/>
  <c r="Y285" i="18"/>
  <c r="Y286" i="18"/>
  <c r="Y287" i="18"/>
  <c r="Y288" i="18"/>
  <c r="Y289" i="18"/>
  <c r="Y290" i="18"/>
  <c r="Y291" i="18"/>
  <c r="Y292" i="18"/>
  <c r="Y293" i="18"/>
  <c r="Y294" i="18"/>
  <c r="Y295" i="18"/>
  <c r="Y6" i="18"/>
  <c r="W7" i="18"/>
  <c r="W8" i="18"/>
  <c r="W9" i="18"/>
  <c r="W10" i="18"/>
  <c r="W11" i="18"/>
  <c r="W12" i="18"/>
  <c r="W13" i="18"/>
  <c r="W14" i="18"/>
  <c r="W15" i="18"/>
  <c r="W16" i="18"/>
  <c r="W17" i="18"/>
  <c r="W18" i="18"/>
  <c r="W19" i="18"/>
  <c r="W20" i="18"/>
  <c r="W21" i="18"/>
  <c r="W22" i="18"/>
  <c r="W23" i="18"/>
  <c r="W24" i="18"/>
  <c r="W25" i="18"/>
  <c r="W26" i="18"/>
  <c r="W27" i="18"/>
  <c r="W28" i="18"/>
  <c r="W29" i="18"/>
  <c r="W30" i="18"/>
  <c r="W31" i="18"/>
  <c r="W32" i="18"/>
  <c r="W33" i="18"/>
  <c r="W34" i="18"/>
  <c r="W35" i="18"/>
  <c r="W36" i="18"/>
  <c r="W37" i="18"/>
  <c r="W38" i="18"/>
  <c r="W39" i="18"/>
  <c r="W40" i="18"/>
  <c r="W41" i="18"/>
  <c r="W42" i="18"/>
  <c r="W43" i="18"/>
  <c r="W44" i="18"/>
  <c r="W45" i="18"/>
  <c r="W46" i="18"/>
  <c r="W47" i="18"/>
  <c r="W48" i="18"/>
  <c r="W49" i="18"/>
  <c r="W50" i="18"/>
  <c r="W51" i="18"/>
  <c r="W52" i="18"/>
  <c r="W53" i="18"/>
  <c r="W54" i="18"/>
  <c r="W55" i="18"/>
  <c r="W56" i="18"/>
  <c r="W57" i="18"/>
  <c r="W58" i="18"/>
  <c r="W59" i="18"/>
  <c r="W60" i="18"/>
  <c r="W61" i="18"/>
  <c r="W62" i="18"/>
  <c r="W63" i="18"/>
  <c r="W64" i="18"/>
  <c r="W65" i="18"/>
  <c r="W66" i="18"/>
  <c r="W67" i="18"/>
  <c r="W68" i="18"/>
  <c r="W69" i="18"/>
  <c r="W70" i="18"/>
  <c r="W71" i="18"/>
  <c r="W72" i="18"/>
  <c r="W73" i="18"/>
  <c r="W74" i="18"/>
  <c r="W75" i="18"/>
  <c r="W76" i="18"/>
  <c r="W77" i="18"/>
  <c r="W78" i="18"/>
  <c r="W79" i="18"/>
  <c r="W80" i="18"/>
  <c r="W81" i="18"/>
  <c r="W82" i="18"/>
  <c r="W83" i="18"/>
  <c r="W84" i="18"/>
  <c r="W85" i="18"/>
  <c r="W86" i="18"/>
  <c r="W87" i="18"/>
  <c r="W88" i="18"/>
  <c r="W89" i="18"/>
  <c r="W90" i="18"/>
  <c r="W91" i="18"/>
  <c r="W92" i="18"/>
  <c r="W93" i="18"/>
  <c r="W94" i="18"/>
  <c r="W95" i="18"/>
  <c r="W96" i="18"/>
  <c r="W97" i="18"/>
  <c r="W98" i="18"/>
  <c r="W99" i="18"/>
  <c r="W100" i="18"/>
  <c r="W101" i="18"/>
  <c r="W102" i="18"/>
  <c r="W103" i="18"/>
  <c r="W104" i="18"/>
  <c r="W105" i="18"/>
  <c r="W106" i="18"/>
  <c r="W107" i="18"/>
  <c r="W108" i="18"/>
  <c r="W109" i="18"/>
  <c r="W110" i="18"/>
  <c r="W111" i="18"/>
  <c r="W112" i="18"/>
  <c r="W113" i="18"/>
  <c r="W114" i="18"/>
  <c r="W115" i="18"/>
  <c r="W116" i="18"/>
  <c r="W117" i="18"/>
  <c r="W118" i="18"/>
  <c r="W119" i="18"/>
  <c r="W120" i="18"/>
  <c r="W121" i="18"/>
  <c r="W122" i="18"/>
  <c r="W123" i="18"/>
  <c r="W124" i="18"/>
  <c r="W125" i="18"/>
  <c r="W126" i="18"/>
  <c r="W127" i="18"/>
  <c r="W128" i="18"/>
  <c r="W129" i="18"/>
  <c r="W130" i="18"/>
  <c r="W131" i="18"/>
  <c r="W132" i="18"/>
  <c r="W133" i="18"/>
  <c r="W134" i="18"/>
  <c r="W135" i="18"/>
  <c r="W136" i="18"/>
  <c r="W137" i="18"/>
  <c r="W138" i="18"/>
  <c r="W139" i="18"/>
  <c r="W140" i="18"/>
  <c r="W141" i="18"/>
  <c r="W142" i="18"/>
  <c r="W143" i="18"/>
  <c r="W144" i="18"/>
  <c r="W145" i="18"/>
  <c r="W146" i="18"/>
  <c r="W147" i="18"/>
  <c r="W148" i="18"/>
  <c r="W149" i="18"/>
  <c r="W150" i="18"/>
  <c r="W151" i="18"/>
  <c r="W152" i="18"/>
  <c r="W153" i="18"/>
  <c r="W154" i="18"/>
  <c r="W155" i="18"/>
  <c r="W156" i="18"/>
  <c r="W157" i="18"/>
  <c r="W158" i="18"/>
  <c r="W159" i="18"/>
  <c r="W160" i="18"/>
  <c r="W161" i="18"/>
  <c r="W162" i="18"/>
  <c r="W163" i="18"/>
  <c r="W164" i="18"/>
  <c r="W165" i="18"/>
  <c r="W166" i="18"/>
  <c r="W167" i="18"/>
  <c r="W168" i="18"/>
  <c r="W169" i="18"/>
  <c r="W170" i="18"/>
  <c r="W171" i="18"/>
  <c r="W172" i="18"/>
  <c r="W173" i="18"/>
  <c r="W174" i="18"/>
  <c r="W175" i="18"/>
  <c r="W176" i="18"/>
  <c r="W177" i="18"/>
  <c r="W178" i="18"/>
  <c r="W179" i="18"/>
  <c r="W180" i="18"/>
  <c r="W181" i="18"/>
  <c r="W182" i="18"/>
  <c r="W183" i="18"/>
  <c r="W184" i="18"/>
  <c r="W185" i="18"/>
  <c r="W186" i="18"/>
  <c r="W187" i="18"/>
  <c r="W188" i="18"/>
  <c r="W189" i="18"/>
  <c r="W190" i="18"/>
  <c r="W191" i="18"/>
  <c r="W192" i="18"/>
  <c r="W193" i="18"/>
  <c r="W194" i="18"/>
  <c r="W195" i="18"/>
  <c r="W196" i="18"/>
  <c r="W197" i="18"/>
  <c r="W198" i="18"/>
  <c r="W199" i="18"/>
  <c r="W200" i="18"/>
  <c r="W201" i="18"/>
  <c r="W202" i="18"/>
  <c r="W203" i="18"/>
  <c r="W204" i="18"/>
  <c r="W205" i="18"/>
  <c r="W206" i="18"/>
  <c r="W207" i="18"/>
  <c r="W208" i="18"/>
  <c r="W209" i="18"/>
  <c r="W210" i="18"/>
  <c r="W211" i="18"/>
  <c r="W212" i="18"/>
  <c r="W213" i="18"/>
  <c r="W214" i="18"/>
  <c r="W215" i="18"/>
  <c r="W216" i="18"/>
  <c r="W217" i="18"/>
  <c r="W218" i="18"/>
  <c r="W219" i="18"/>
  <c r="W220" i="18"/>
  <c r="W221" i="18"/>
  <c r="W222" i="18"/>
  <c r="W223" i="18"/>
  <c r="W224" i="18"/>
  <c r="W225" i="18"/>
  <c r="W226" i="18"/>
  <c r="W227" i="18"/>
  <c r="W228" i="18"/>
  <c r="W229" i="18"/>
  <c r="W230" i="18"/>
  <c r="W231" i="18"/>
  <c r="W232" i="18"/>
  <c r="W233" i="18"/>
  <c r="W234" i="18"/>
  <c r="W235" i="18"/>
  <c r="W236" i="18"/>
  <c r="W237" i="18"/>
  <c r="W238" i="18"/>
  <c r="W239" i="18"/>
  <c r="W240" i="18"/>
  <c r="W241" i="18"/>
  <c r="W242" i="18"/>
  <c r="W243" i="18"/>
  <c r="W244" i="18"/>
  <c r="W245" i="18"/>
  <c r="W246" i="18"/>
  <c r="W247" i="18"/>
  <c r="W248" i="18"/>
  <c r="W249" i="18"/>
  <c r="W250" i="18"/>
  <c r="W251" i="18"/>
  <c r="W252" i="18"/>
  <c r="W253" i="18"/>
  <c r="W254" i="18"/>
  <c r="W255" i="18"/>
  <c r="W256" i="18"/>
  <c r="W257" i="18"/>
  <c r="W258" i="18"/>
  <c r="W259" i="18"/>
  <c r="W260" i="18"/>
  <c r="W261" i="18"/>
  <c r="W262" i="18"/>
  <c r="W263" i="18"/>
  <c r="W264" i="18"/>
  <c r="W265" i="18"/>
  <c r="W266" i="18"/>
  <c r="W267" i="18"/>
  <c r="W268" i="18"/>
  <c r="W269" i="18"/>
  <c r="W270" i="18"/>
  <c r="W271" i="18"/>
  <c r="W272" i="18"/>
  <c r="W273" i="18"/>
  <c r="W274" i="18"/>
  <c r="W275" i="18"/>
  <c r="W276" i="18"/>
  <c r="W277" i="18"/>
  <c r="W278" i="18"/>
  <c r="W279" i="18"/>
  <c r="W280" i="18"/>
  <c r="W281" i="18"/>
  <c r="W282" i="18"/>
  <c r="W283" i="18"/>
  <c r="W284" i="18"/>
  <c r="W285" i="18"/>
  <c r="W286" i="18"/>
  <c r="W287" i="18"/>
  <c r="W288" i="18"/>
  <c r="W289" i="18"/>
  <c r="W290" i="18"/>
  <c r="W291" i="18"/>
  <c r="W292" i="18"/>
  <c r="W293" i="18"/>
  <c r="W294" i="18"/>
  <c r="W295" i="18"/>
  <c r="W6" i="18"/>
  <c r="V7" i="18"/>
  <c r="V8" i="18"/>
  <c r="V9" i="18"/>
  <c r="V10" i="18"/>
  <c r="V11" i="18"/>
  <c r="V12" i="18"/>
  <c r="V13" i="18"/>
  <c r="V14" i="18"/>
  <c r="V15" i="18"/>
  <c r="V16" i="18"/>
  <c r="V17" i="18"/>
  <c r="V18" i="18"/>
  <c r="V19" i="18"/>
  <c r="V20" i="18"/>
  <c r="V21" i="18"/>
  <c r="V22" i="18"/>
  <c r="V23" i="18"/>
  <c r="V24" i="18"/>
  <c r="V25" i="18"/>
  <c r="V26" i="18"/>
  <c r="V27" i="18"/>
  <c r="V28" i="18"/>
  <c r="V29" i="18"/>
  <c r="V30" i="18"/>
  <c r="V31" i="18"/>
  <c r="V32" i="18"/>
  <c r="V33" i="18"/>
  <c r="V34" i="18"/>
  <c r="V35" i="18"/>
  <c r="V36" i="18"/>
  <c r="V37" i="18"/>
  <c r="V38" i="18"/>
  <c r="V39" i="18"/>
  <c r="V40" i="18"/>
  <c r="V41" i="18"/>
  <c r="V42" i="18"/>
  <c r="V43" i="18"/>
  <c r="V44" i="18"/>
  <c r="V45" i="18"/>
  <c r="V46" i="18"/>
  <c r="V47" i="18"/>
  <c r="V48" i="18"/>
  <c r="V49" i="18"/>
  <c r="V50" i="18"/>
  <c r="V51" i="18"/>
  <c r="V52" i="18"/>
  <c r="V53" i="18"/>
  <c r="V54" i="18"/>
  <c r="V55" i="18"/>
  <c r="V56" i="18"/>
  <c r="V57" i="18"/>
  <c r="V58" i="18"/>
  <c r="V59" i="18"/>
  <c r="V60" i="18"/>
  <c r="V61" i="18"/>
  <c r="V62" i="18"/>
  <c r="V63" i="18"/>
  <c r="V64" i="18"/>
  <c r="V65" i="18"/>
  <c r="V66" i="18"/>
  <c r="V67" i="18"/>
  <c r="V68" i="18"/>
  <c r="V69" i="18"/>
  <c r="V70" i="18"/>
  <c r="V71" i="18"/>
  <c r="V72" i="18"/>
  <c r="V73" i="18"/>
  <c r="V74" i="18"/>
  <c r="V75" i="18"/>
  <c r="V76" i="18"/>
  <c r="V77" i="18"/>
  <c r="V78" i="18"/>
  <c r="V79" i="18"/>
  <c r="V80" i="18"/>
  <c r="V81" i="18"/>
  <c r="V82" i="18"/>
  <c r="V83" i="18"/>
  <c r="V84" i="18"/>
  <c r="V85" i="18"/>
  <c r="V86" i="18"/>
  <c r="V87" i="18"/>
  <c r="V88" i="18"/>
  <c r="V89" i="18"/>
  <c r="V90" i="18"/>
  <c r="V91" i="18"/>
  <c r="V92" i="18"/>
  <c r="V93" i="18"/>
  <c r="V94" i="18"/>
  <c r="V95" i="18"/>
  <c r="V96" i="18"/>
  <c r="V97" i="18"/>
  <c r="V98" i="18"/>
  <c r="V99" i="18"/>
  <c r="V100" i="18"/>
  <c r="V101" i="18"/>
  <c r="V102" i="18"/>
  <c r="V103" i="18"/>
  <c r="V104" i="18"/>
  <c r="V105" i="18"/>
  <c r="V106" i="18"/>
  <c r="V107" i="18"/>
  <c r="V108" i="18"/>
  <c r="V109" i="18"/>
  <c r="V110" i="18"/>
  <c r="V111" i="18"/>
  <c r="V112" i="18"/>
  <c r="V113" i="18"/>
  <c r="V114" i="18"/>
  <c r="V115" i="18"/>
  <c r="V116" i="18"/>
  <c r="V117" i="18"/>
  <c r="V118" i="18"/>
  <c r="V119" i="18"/>
  <c r="V120" i="18"/>
  <c r="V121" i="18"/>
  <c r="V122" i="18"/>
  <c r="V123" i="18"/>
  <c r="V124" i="18"/>
  <c r="V125" i="18"/>
  <c r="V126" i="18"/>
  <c r="V127" i="18"/>
  <c r="V128" i="18"/>
  <c r="V129" i="18"/>
  <c r="V130" i="18"/>
  <c r="V131" i="18"/>
  <c r="V132" i="18"/>
  <c r="V133" i="18"/>
  <c r="V134" i="18"/>
  <c r="V135" i="18"/>
  <c r="V136" i="18"/>
  <c r="V137" i="18"/>
  <c r="V138" i="18"/>
  <c r="V139" i="18"/>
  <c r="V140" i="18"/>
  <c r="V141" i="18"/>
  <c r="V142" i="18"/>
  <c r="V143" i="18"/>
  <c r="V144" i="18"/>
  <c r="V145" i="18"/>
  <c r="V146" i="18"/>
  <c r="V147" i="18"/>
  <c r="V148" i="18"/>
  <c r="V149" i="18"/>
  <c r="V150" i="18"/>
  <c r="V151" i="18"/>
  <c r="V152" i="18"/>
  <c r="V153" i="18"/>
  <c r="V154" i="18"/>
  <c r="V155" i="18"/>
  <c r="V156" i="18"/>
  <c r="V157" i="18"/>
  <c r="V158" i="18"/>
  <c r="V159" i="18"/>
  <c r="V160" i="18"/>
  <c r="V161" i="18"/>
  <c r="V162" i="18"/>
  <c r="V163" i="18"/>
  <c r="V164" i="18"/>
  <c r="V165" i="18"/>
  <c r="V166" i="18"/>
  <c r="V167" i="18"/>
  <c r="V168" i="18"/>
  <c r="V169" i="18"/>
  <c r="V170" i="18"/>
  <c r="V171" i="18"/>
  <c r="V172" i="18"/>
  <c r="V173" i="18"/>
  <c r="V174" i="18"/>
  <c r="V175" i="18"/>
  <c r="V176" i="18"/>
  <c r="V177" i="18"/>
  <c r="V178" i="18"/>
  <c r="V179" i="18"/>
  <c r="V180" i="18"/>
  <c r="V181" i="18"/>
  <c r="V182" i="18"/>
  <c r="V183" i="18"/>
  <c r="V184" i="18"/>
  <c r="V185" i="18"/>
  <c r="V186" i="18"/>
  <c r="V187" i="18"/>
  <c r="V188" i="18"/>
  <c r="V189" i="18"/>
  <c r="V190" i="18"/>
  <c r="V191" i="18"/>
  <c r="V192" i="18"/>
  <c r="V193" i="18"/>
  <c r="V194" i="18"/>
  <c r="V195" i="18"/>
  <c r="V196" i="18"/>
  <c r="V197" i="18"/>
  <c r="V198" i="18"/>
  <c r="V199" i="18"/>
  <c r="V200" i="18"/>
  <c r="V201" i="18"/>
  <c r="V202" i="18"/>
  <c r="V203" i="18"/>
  <c r="V204" i="18"/>
  <c r="V205" i="18"/>
  <c r="V206" i="18"/>
  <c r="V207" i="18"/>
  <c r="V208" i="18"/>
  <c r="V209" i="18"/>
  <c r="V210" i="18"/>
  <c r="V211" i="18"/>
  <c r="V212" i="18"/>
  <c r="V213" i="18"/>
  <c r="V214" i="18"/>
  <c r="V215" i="18"/>
  <c r="V216" i="18"/>
  <c r="V217" i="18"/>
  <c r="V218" i="18"/>
  <c r="V219" i="18"/>
  <c r="V220" i="18"/>
  <c r="V221" i="18"/>
  <c r="V222" i="18"/>
  <c r="V223" i="18"/>
  <c r="V224" i="18"/>
  <c r="V225" i="18"/>
  <c r="V226" i="18"/>
  <c r="V227" i="18"/>
  <c r="V228" i="18"/>
  <c r="V229" i="18"/>
  <c r="V230" i="18"/>
  <c r="V231" i="18"/>
  <c r="V232" i="18"/>
  <c r="V233" i="18"/>
  <c r="V234" i="18"/>
  <c r="V235" i="18"/>
  <c r="V236" i="18"/>
  <c r="V237" i="18"/>
  <c r="V238" i="18"/>
  <c r="V239" i="18"/>
  <c r="V240" i="18"/>
  <c r="V241" i="18"/>
  <c r="V242" i="18"/>
  <c r="V243" i="18"/>
  <c r="V244" i="18"/>
  <c r="V245" i="18"/>
  <c r="V246" i="18"/>
  <c r="V247" i="18"/>
  <c r="V248" i="18"/>
  <c r="V249" i="18"/>
  <c r="V250" i="18"/>
  <c r="V251" i="18"/>
  <c r="V252" i="18"/>
  <c r="V253" i="18"/>
  <c r="V254" i="18"/>
  <c r="V255" i="18"/>
  <c r="V256" i="18"/>
  <c r="V257" i="18"/>
  <c r="V258" i="18"/>
  <c r="V259" i="18"/>
  <c r="V260" i="18"/>
  <c r="V261" i="18"/>
  <c r="V262" i="18"/>
  <c r="V263" i="18"/>
  <c r="V264" i="18"/>
  <c r="V265" i="18"/>
  <c r="V266" i="18"/>
  <c r="V267" i="18"/>
  <c r="V268" i="18"/>
  <c r="V269" i="18"/>
  <c r="V270" i="18"/>
  <c r="V271" i="18"/>
  <c r="V272" i="18"/>
  <c r="V273" i="18"/>
  <c r="V274" i="18"/>
  <c r="V275" i="18"/>
  <c r="V276" i="18"/>
  <c r="V277" i="18"/>
  <c r="V278" i="18"/>
  <c r="V279" i="18"/>
  <c r="V280" i="18"/>
  <c r="V281" i="18"/>
  <c r="V282" i="18"/>
  <c r="V283" i="18"/>
  <c r="V284" i="18"/>
  <c r="V285" i="18"/>
  <c r="V286" i="18"/>
  <c r="V287" i="18"/>
  <c r="V288" i="18"/>
  <c r="V289" i="18"/>
  <c r="V290" i="18"/>
  <c r="V291" i="18"/>
  <c r="V292" i="18"/>
  <c r="V293" i="18"/>
  <c r="V294" i="18"/>
  <c r="V295" i="18"/>
  <c r="V6" i="18"/>
  <c r="U7" i="18"/>
  <c r="U8" i="18"/>
  <c r="U9" i="18"/>
  <c r="U10" i="18"/>
  <c r="U11" i="18"/>
  <c r="U12" i="18"/>
  <c r="U13" i="18"/>
  <c r="U14" i="18"/>
  <c r="U15" i="18"/>
  <c r="U16" i="18"/>
  <c r="U17" i="18"/>
  <c r="U18" i="18"/>
  <c r="U19" i="18"/>
  <c r="U20" i="18"/>
  <c r="U21" i="18"/>
  <c r="U22" i="18"/>
  <c r="U23" i="18"/>
  <c r="U24" i="18"/>
  <c r="U25" i="18"/>
  <c r="U26" i="18"/>
  <c r="U27" i="18"/>
  <c r="U28" i="18"/>
  <c r="U29" i="18"/>
  <c r="U30" i="18"/>
  <c r="U31" i="18"/>
  <c r="U32" i="18"/>
  <c r="U33" i="18"/>
  <c r="U34" i="18"/>
  <c r="U35" i="18"/>
  <c r="U36" i="18"/>
  <c r="U37" i="18"/>
  <c r="U38" i="18"/>
  <c r="U39" i="18"/>
  <c r="U40" i="18"/>
  <c r="U41" i="18"/>
  <c r="U42" i="18"/>
  <c r="U43" i="18"/>
  <c r="U44" i="18"/>
  <c r="U45" i="18"/>
  <c r="U46" i="18"/>
  <c r="U47" i="18"/>
  <c r="U48" i="18"/>
  <c r="U49" i="18"/>
  <c r="U50" i="18"/>
  <c r="U51" i="18"/>
  <c r="U52" i="18"/>
  <c r="U53" i="18"/>
  <c r="U54" i="18"/>
  <c r="U55" i="18"/>
  <c r="U56" i="18"/>
  <c r="U57" i="18"/>
  <c r="U58" i="18"/>
  <c r="U59" i="18"/>
  <c r="U60" i="18"/>
  <c r="U61" i="18"/>
  <c r="U62" i="18"/>
  <c r="U63" i="18"/>
  <c r="U64" i="18"/>
  <c r="U65" i="18"/>
  <c r="U66" i="18"/>
  <c r="U67" i="18"/>
  <c r="U68" i="18"/>
  <c r="U69" i="18"/>
  <c r="U70" i="18"/>
  <c r="U71" i="18"/>
  <c r="U72" i="18"/>
  <c r="U73" i="18"/>
  <c r="U74" i="18"/>
  <c r="U75" i="18"/>
  <c r="U76" i="18"/>
  <c r="U77" i="18"/>
  <c r="U78" i="18"/>
  <c r="U79" i="18"/>
  <c r="U80" i="18"/>
  <c r="U81" i="18"/>
  <c r="U82" i="18"/>
  <c r="U83" i="18"/>
  <c r="U84" i="18"/>
  <c r="U85" i="18"/>
  <c r="U86" i="18"/>
  <c r="U87" i="18"/>
  <c r="U88" i="18"/>
  <c r="U89" i="18"/>
  <c r="U90" i="18"/>
  <c r="U91" i="18"/>
  <c r="U92" i="18"/>
  <c r="U93" i="18"/>
  <c r="U94" i="18"/>
  <c r="U95" i="18"/>
  <c r="U96" i="18"/>
  <c r="U97" i="18"/>
  <c r="U98" i="18"/>
  <c r="U99" i="18"/>
  <c r="U100" i="18"/>
  <c r="U101" i="18"/>
  <c r="U102" i="18"/>
  <c r="U103" i="18"/>
  <c r="U104" i="18"/>
  <c r="U105" i="18"/>
  <c r="U106" i="18"/>
  <c r="U107" i="18"/>
  <c r="U108" i="18"/>
  <c r="U109" i="18"/>
  <c r="U110" i="18"/>
  <c r="U111" i="18"/>
  <c r="U112" i="18"/>
  <c r="U113" i="18"/>
  <c r="U114" i="18"/>
  <c r="U115" i="18"/>
  <c r="U116" i="18"/>
  <c r="U117" i="18"/>
  <c r="U118" i="18"/>
  <c r="U119" i="18"/>
  <c r="U120" i="18"/>
  <c r="U121" i="18"/>
  <c r="U122" i="18"/>
  <c r="U123" i="18"/>
  <c r="U124" i="18"/>
  <c r="U125" i="18"/>
  <c r="U126" i="18"/>
  <c r="U127" i="18"/>
  <c r="U128" i="18"/>
  <c r="U129" i="18"/>
  <c r="U130" i="18"/>
  <c r="U131" i="18"/>
  <c r="U132" i="18"/>
  <c r="U133" i="18"/>
  <c r="U134" i="18"/>
  <c r="U135" i="18"/>
  <c r="U136" i="18"/>
  <c r="U137" i="18"/>
  <c r="U138" i="18"/>
  <c r="U139" i="18"/>
  <c r="U140" i="18"/>
  <c r="U141" i="18"/>
  <c r="U142" i="18"/>
  <c r="U143" i="18"/>
  <c r="U144" i="18"/>
  <c r="U145" i="18"/>
  <c r="U146" i="18"/>
  <c r="U147" i="18"/>
  <c r="U148" i="18"/>
  <c r="U149" i="18"/>
  <c r="U150" i="18"/>
  <c r="U151" i="18"/>
  <c r="U152" i="18"/>
  <c r="U153" i="18"/>
  <c r="U154" i="18"/>
  <c r="U155" i="18"/>
  <c r="U156" i="18"/>
  <c r="U157" i="18"/>
  <c r="U158" i="18"/>
  <c r="U159" i="18"/>
  <c r="U160" i="18"/>
  <c r="U161" i="18"/>
  <c r="U162" i="18"/>
  <c r="U163" i="18"/>
  <c r="U164" i="18"/>
  <c r="U165" i="18"/>
  <c r="U166" i="18"/>
  <c r="U167" i="18"/>
  <c r="U168" i="18"/>
  <c r="U169" i="18"/>
  <c r="U170" i="18"/>
  <c r="U171" i="18"/>
  <c r="U172" i="18"/>
  <c r="U173" i="18"/>
  <c r="U174" i="18"/>
  <c r="U175" i="18"/>
  <c r="U176" i="18"/>
  <c r="U177" i="18"/>
  <c r="U178" i="18"/>
  <c r="U179" i="18"/>
  <c r="U180" i="18"/>
  <c r="U181" i="18"/>
  <c r="U182" i="18"/>
  <c r="U183" i="18"/>
  <c r="U184" i="18"/>
  <c r="U185" i="18"/>
  <c r="U186" i="18"/>
  <c r="U187" i="18"/>
  <c r="U188" i="18"/>
  <c r="U189" i="18"/>
  <c r="U190" i="18"/>
  <c r="U191" i="18"/>
  <c r="U192" i="18"/>
  <c r="U193" i="18"/>
  <c r="U194" i="18"/>
  <c r="U195" i="18"/>
  <c r="U196" i="18"/>
  <c r="U197" i="18"/>
  <c r="U198" i="18"/>
  <c r="U199" i="18"/>
  <c r="U200" i="18"/>
  <c r="U201" i="18"/>
  <c r="U202" i="18"/>
  <c r="U203" i="18"/>
  <c r="U204" i="18"/>
  <c r="U205" i="18"/>
  <c r="U206" i="18"/>
  <c r="U207" i="18"/>
  <c r="U208" i="18"/>
  <c r="U209" i="18"/>
  <c r="U210" i="18"/>
  <c r="U211" i="18"/>
  <c r="U212" i="18"/>
  <c r="U213" i="18"/>
  <c r="U214" i="18"/>
  <c r="U215" i="18"/>
  <c r="U216" i="18"/>
  <c r="U217" i="18"/>
  <c r="U218" i="18"/>
  <c r="U219" i="18"/>
  <c r="U220" i="18"/>
  <c r="U221" i="18"/>
  <c r="U222" i="18"/>
  <c r="U223" i="18"/>
  <c r="U224" i="18"/>
  <c r="U225" i="18"/>
  <c r="U226" i="18"/>
  <c r="U227" i="18"/>
  <c r="U228" i="18"/>
  <c r="U229" i="18"/>
  <c r="U230" i="18"/>
  <c r="U231" i="18"/>
  <c r="U232" i="18"/>
  <c r="U233" i="18"/>
  <c r="U234" i="18"/>
  <c r="U235" i="18"/>
  <c r="U236" i="18"/>
  <c r="U237" i="18"/>
  <c r="U238" i="18"/>
  <c r="U239" i="18"/>
  <c r="U240" i="18"/>
  <c r="U241" i="18"/>
  <c r="U242" i="18"/>
  <c r="U243" i="18"/>
  <c r="U244" i="18"/>
  <c r="U245" i="18"/>
  <c r="U246" i="18"/>
  <c r="U247" i="18"/>
  <c r="U248" i="18"/>
  <c r="U249" i="18"/>
  <c r="U250" i="18"/>
  <c r="U251" i="18"/>
  <c r="U252" i="18"/>
  <c r="U253" i="18"/>
  <c r="U254" i="18"/>
  <c r="U255" i="18"/>
  <c r="U256" i="18"/>
  <c r="U257" i="18"/>
  <c r="U258" i="18"/>
  <c r="U259" i="18"/>
  <c r="U260" i="18"/>
  <c r="U261" i="18"/>
  <c r="U262" i="18"/>
  <c r="U263" i="18"/>
  <c r="U264" i="18"/>
  <c r="U265" i="18"/>
  <c r="U266" i="18"/>
  <c r="U267" i="18"/>
  <c r="U268" i="18"/>
  <c r="U269" i="18"/>
  <c r="U270" i="18"/>
  <c r="U271" i="18"/>
  <c r="U272" i="18"/>
  <c r="U273" i="18"/>
  <c r="U274" i="18"/>
  <c r="U275" i="18"/>
  <c r="U276" i="18"/>
  <c r="U277" i="18"/>
  <c r="U278" i="18"/>
  <c r="U279" i="18"/>
  <c r="U280" i="18"/>
  <c r="U281" i="18"/>
  <c r="U282" i="18"/>
  <c r="U283" i="18"/>
  <c r="U284" i="18"/>
  <c r="U285" i="18"/>
  <c r="U286" i="18"/>
  <c r="U287" i="18"/>
  <c r="U288" i="18"/>
  <c r="U289" i="18"/>
  <c r="U290" i="18"/>
  <c r="U291" i="18"/>
  <c r="U292" i="18"/>
  <c r="U293" i="18"/>
  <c r="U294" i="18"/>
  <c r="U295" i="18"/>
  <c r="U6" i="18"/>
  <c r="I22" i="21"/>
  <c r="I21" i="21"/>
  <c r="I20" i="21"/>
  <c r="I19" i="21"/>
  <c r="D12" i="21" l="1"/>
  <c r="F12" i="21" s="1"/>
  <c r="D13" i="21"/>
  <c r="F13" i="21" s="1"/>
  <c r="D11" i="21"/>
  <c r="F1" i="21"/>
  <c r="D14" i="21" s="1"/>
  <c r="F14" i="21" s="1"/>
  <c r="E24" i="21"/>
  <c r="I5" i="25"/>
  <c r="D36" i="21"/>
  <c r="D5" i="25"/>
  <c r="J12" i="21"/>
  <c r="G1" i="21"/>
  <c r="J13" i="21"/>
  <c r="M5" i="5"/>
  <c r="H5" i="5"/>
  <c r="F5" i="5"/>
  <c r="D31" i="21"/>
  <c r="D6" i="21"/>
  <c r="X264" i="18"/>
  <c r="X208" i="18"/>
  <c r="X152" i="18"/>
  <c r="X64" i="18"/>
  <c r="Z274" i="18"/>
  <c r="Z242" i="18"/>
  <c r="Z202" i="18"/>
  <c r="Z162" i="18"/>
  <c r="Z122" i="18"/>
  <c r="Z74" i="18"/>
  <c r="Z34" i="18"/>
  <c r="AH258" i="18"/>
  <c r="AH251" i="18"/>
  <c r="AH243" i="18"/>
  <c r="AH194" i="18"/>
  <c r="AH187" i="18"/>
  <c r="AH179" i="18"/>
  <c r="AH130" i="18"/>
  <c r="AH123" i="18"/>
  <c r="AH115" i="18"/>
  <c r="AH66" i="18"/>
  <c r="AH59" i="18"/>
  <c r="AH51" i="18"/>
  <c r="X280" i="18"/>
  <c r="X232" i="18"/>
  <c r="X184" i="18"/>
  <c r="X136" i="18"/>
  <c r="X88" i="18"/>
  <c r="X8" i="18"/>
  <c r="Z266" i="18"/>
  <c r="Z218" i="18"/>
  <c r="Z130" i="18"/>
  <c r="X287" i="18"/>
  <c r="X255" i="18"/>
  <c r="X223" i="18"/>
  <c r="X191" i="18"/>
  <c r="X151" i="18"/>
  <c r="X119" i="18"/>
  <c r="X87" i="18"/>
  <c r="X47" i="18"/>
  <c r="X15" i="18"/>
  <c r="Z257" i="18"/>
  <c r="Z225" i="18"/>
  <c r="Z185" i="18"/>
  <c r="Z145" i="18"/>
  <c r="Z105" i="18"/>
  <c r="Z65" i="18"/>
  <c r="Z41" i="18"/>
  <c r="F5" i="3"/>
  <c r="G6" i="18"/>
  <c r="AH278" i="18"/>
  <c r="AH270" i="18"/>
  <c r="AH264" i="18"/>
  <c r="AH250" i="18"/>
  <c r="AH242" i="18"/>
  <c r="AH214" i="18"/>
  <c r="AH206" i="18"/>
  <c r="AH200" i="18"/>
  <c r="AH186" i="18"/>
  <c r="AH178" i="18"/>
  <c r="AH150" i="18"/>
  <c r="AH142" i="18"/>
  <c r="AH136" i="18"/>
  <c r="AH122" i="18"/>
  <c r="AH114" i="18"/>
  <c r="AH86" i="18"/>
  <c r="AH78" i="18"/>
  <c r="AH72" i="18"/>
  <c r="AH58" i="18"/>
  <c r="AH50" i="18"/>
  <c r="AH22" i="18"/>
  <c r="AH14" i="18"/>
  <c r="AH8" i="18"/>
  <c r="Z250" i="18"/>
  <c r="Z194" i="18"/>
  <c r="Z138" i="18"/>
  <c r="Z98" i="18"/>
  <c r="Z66" i="18"/>
  <c r="Z42" i="18"/>
  <c r="Z18" i="18"/>
  <c r="X279" i="18"/>
  <c r="X247" i="18"/>
  <c r="X207" i="18"/>
  <c r="X175" i="18"/>
  <c r="X143" i="18"/>
  <c r="X103" i="18"/>
  <c r="X79" i="18"/>
  <c r="X55" i="18"/>
  <c r="X23" i="18"/>
  <c r="X294" i="18"/>
  <c r="X286" i="18"/>
  <c r="X278" i="18"/>
  <c r="X270" i="18"/>
  <c r="X262" i="18"/>
  <c r="X254" i="18"/>
  <c r="X246" i="18"/>
  <c r="X238" i="18"/>
  <c r="X230" i="18"/>
  <c r="X222" i="18"/>
  <c r="X214" i="18"/>
  <c r="X206" i="18"/>
  <c r="X198" i="18"/>
  <c r="X190" i="18"/>
  <c r="X182" i="18"/>
  <c r="X174" i="18"/>
  <c r="X166" i="18"/>
  <c r="X158" i="18"/>
  <c r="X150" i="18"/>
  <c r="X142" i="18"/>
  <c r="X134" i="18"/>
  <c r="X126" i="18"/>
  <c r="X118" i="18"/>
  <c r="X110" i="18"/>
  <c r="X102" i="18"/>
  <c r="X94" i="18"/>
  <c r="X86" i="18"/>
  <c r="X78" i="18"/>
  <c r="X70" i="18"/>
  <c r="X62" i="18"/>
  <c r="X54" i="18"/>
  <c r="X46" i="18"/>
  <c r="X38" i="18"/>
  <c r="X30" i="18"/>
  <c r="X22" i="18"/>
  <c r="X14" i="18"/>
  <c r="Z6" i="18"/>
  <c r="Z288" i="18"/>
  <c r="Z280" i="18"/>
  <c r="Z272" i="18"/>
  <c r="Z264" i="18"/>
  <c r="Z256" i="18"/>
  <c r="Z248" i="18"/>
  <c r="Z240" i="18"/>
  <c r="Z232" i="18"/>
  <c r="Z224" i="18"/>
  <c r="Z216" i="18"/>
  <c r="Z208" i="18"/>
  <c r="Z200" i="18"/>
  <c r="Z192" i="18"/>
  <c r="Z184" i="18"/>
  <c r="Z176" i="18"/>
  <c r="Z168" i="18"/>
  <c r="Z160" i="18"/>
  <c r="Z152" i="18"/>
  <c r="Z144" i="18"/>
  <c r="Z136" i="18"/>
  <c r="Z128" i="18"/>
  <c r="Z120" i="18"/>
  <c r="Z112" i="18"/>
  <c r="Z104" i="18"/>
  <c r="Z96" i="18"/>
  <c r="Z88" i="18"/>
  <c r="Z80" i="18"/>
  <c r="Z72" i="18"/>
  <c r="Z64" i="18"/>
  <c r="Z56" i="18"/>
  <c r="Z48" i="18"/>
  <c r="Z40" i="18"/>
  <c r="Z32" i="18"/>
  <c r="Z24" i="18"/>
  <c r="Z16" i="18"/>
  <c r="Z8" i="18"/>
  <c r="K5" i="2"/>
  <c r="E54" i="18"/>
  <c r="G294" i="18"/>
  <c r="G292" i="18"/>
  <c r="G290" i="18"/>
  <c r="G288" i="18"/>
  <c r="G286" i="18"/>
  <c r="G284" i="18"/>
  <c r="G282" i="18"/>
  <c r="G280" i="18"/>
  <c r="G278" i="18"/>
  <c r="G276" i="18"/>
  <c r="G274" i="18"/>
  <c r="G272" i="18"/>
  <c r="G270" i="18"/>
  <c r="G268" i="18"/>
  <c r="G266" i="18"/>
  <c r="G264" i="18"/>
  <c r="G262" i="18"/>
  <c r="G260" i="18"/>
  <c r="G258" i="18"/>
  <c r="G256" i="18"/>
  <c r="G254" i="18"/>
  <c r="G252" i="18"/>
  <c r="G250" i="18"/>
  <c r="G248" i="18"/>
  <c r="G246" i="18"/>
  <c r="G244" i="18"/>
  <c r="G242" i="18"/>
  <c r="G240" i="18"/>
  <c r="G238" i="18"/>
  <c r="G236" i="18"/>
  <c r="G234" i="18"/>
  <c r="G232" i="18"/>
  <c r="G230" i="18"/>
  <c r="G228" i="18"/>
  <c r="G226" i="18"/>
  <c r="G224" i="18"/>
  <c r="G222" i="18"/>
  <c r="G220" i="18"/>
  <c r="G218" i="18"/>
  <c r="G216" i="18"/>
  <c r="G214" i="18"/>
  <c r="G212" i="18"/>
  <c r="G210" i="18"/>
  <c r="G208" i="18"/>
  <c r="G206" i="18"/>
  <c r="G204" i="18"/>
  <c r="G202" i="18"/>
  <c r="G200" i="18"/>
  <c r="G198" i="18"/>
  <c r="G196" i="18"/>
  <c r="G194" i="18"/>
  <c r="G192" i="18"/>
  <c r="G190" i="18"/>
  <c r="G188" i="18"/>
  <c r="G186" i="18"/>
  <c r="G184" i="18"/>
  <c r="G182" i="18"/>
  <c r="G180" i="18"/>
  <c r="G178" i="18"/>
  <c r="G176" i="18"/>
  <c r="G174" i="18"/>
  <c r="G172" i="18"/>
  <c r="G170" i="18"/>
  <c r="G168" i="18"/>
  <c r="G166" i="18"/>
  <c r="G164" i="18"/>
  <c r="G162" i="18"/>
  <c r="G160" i="18"/>
  <c r="G158" i="18"/>
  <c r="G156" i="18"/>
  <c r="G154" i="18"/>
  <c r="G152" i="18"/>
  <c r="G150" i="18"/>
  <c r="G148" i="18"/>
  <c r="G146" i="18"/>
  <c r="G144" i="18"/>
  <c r="G142" i="18"/>
  <c r="G140" i="18"/>
  <c r="G138" i="18"/>
  <c r="G136" i="18"/>
  <c r="G134" i="18"/>
  <c r="G132" i="18"/>
  <c r="G130" i="18"/>
  <c r="G128" i="18"/>
  <c r="G126" i="18"/>
  <c r="G124" i="18"/>
  <c r="G122" i="18"/>
  <c r="G120" i="18"/>
  <c r="G118" i="18"/>
  <c r="G116" i="18"/>
  <c r="G114" i="18"/>
  <c r="G112" i="18"/>
  <c r="G110" i="18"/>
  <c r="G108" i="18"/>
  <c r="G106" i="18"/>
  <c r="G104" i="18"/>
  <c r="G102" i="18"/>
  <c r="G100" i="18"/>
  <c r="G98" i="18"/>
  <c r="G96" i="18"/>
  <c r="G94" i="18"/>
  <c r="G92" i="18"/>
  <c r="G90" i="18"/>
  <c r="G88" i="18"/>
  <c r="G86" i="18"/>
  <c r="G84" i="18"/>
  <c r="G82" i="18"/>
  <c r="G80" i="18"/>
  <c r="G78" i="18"/>
  <c r="G76" i="18"/>
  <c r="G74" i="18"/>
  <c r="G72" i="18"/>
  <c r="G70" i="18"/>
  <c r="G68" i="18"/>
  <c r="G66" i="18"/>
  <c r="G64" i="18"/>
  <c r="G62" i="18"/>
  <c r="G60" i="18"/>
  <c r="G58" i="18"/>
  <c r="G56" i="18"/>
  <c r="G54" i="18"/>
  <c r="G52" i="18"/>
  <c r="G50" i="18"/>
  <c r="G48" i="18"/>
  <c r="G46" i="18"/>
  <c r="G44" i="18"/>
  <c r="G42" i="18"/>
  <c r="G40" i="18"/>
  <c r="G38" i="18"/>
  <c r="G36" i="18"/>
  <c r="G34" i="18"/>
  <c r="G32" i="18"/>
  <c r="G30" i="18"/>
  <c r="G28" i="18"/>
  <c r="G26" i="18"/>
  <c r="G24" i="18"/>
  <c r="G22" i="18"/>
  <c r="G20" i="18"/>
  <c r="G18" i="18"/>
  <c r="G16" i="18"/>
  <c r="G14" i="18"/>
  <c r="G12" i="18"/>
  <c r="G10" i="18"/>
  <c r="G8" i="18"/>
  <c r="AH277" i="18"/>
  <c r="AH256" i="18"/>
  <c r="AH213" i="18"/>
  <c r="AH192" i="18"/>
  <c r="AH149" i="18"/>
  <c r="AH128" i="18"/>
  <c r="AH85" i="18"/>
  <c r="AH64" i="18"/>
  <c r="AH21" i="18"/>
  <c r="X248" i="18"/>
  <c r="X200" i="18"/>
  <c r="X144" i="18"/>
  <c r="X104" i="18"/>
  <c r="X40" i="18"/>
  <c r="Z282" i="18"/>
  <c r="Z226" i="18"/>
  <c r="Z178" i="18"/>
  <c r="Z114" i="18"/>
  <c r="X239" i="18"/>
  <c r="X159" i="18"/>
  <c r="Z273" i="18"/>
  <c r="Z217" i="18"/>
  <c r="Z169" i="18"/>
  <c r="Z113" i="18"/>
  <c r="Z73" i="18"/>
  <c r="Z49" i="18"/>
  <c r="Z33" i="18"/>
  <c r="Z9" i="18"/>
  <c r="L5" i="2"/>
  <c r="F54" i="18"/>
  <c r="X293" i="18"/>
  <c r="X285" i="18"/>
  <c r="X277" i="18"/>
  <c r="X269" i="18"/>
  <c r="X261" i="18"/>
  <c r="X253" i="18"/>
  <c r="X245" i="18"/>
  <c r="X237" i="18"/>
  <c r="X229" i="18"/>
  <c r="X221" i="18"/>
  <c r="X213" i="18"/>
  <c r="X205" i="18"/>
  <c r="X197" i="18"/>
  <c r="X189" i="18"/>
  <c r="X181" i="18"/>
  <c r="X173" i="18"/>
  <c r="X165" i="18"/>
  <c r="X157" i="18"/>
  <c r="X149" i="18"/>
  <c r="X141" i="18"/>
  <c r="X133" i="18"/>
  <c r="X125" i="18"/>
  <c r="X117" i="18"/>
  <c r="X109" i="18"/>
  <c r="X101" i="18"/>
  <c r="X93" i="18"/>
  <c r="X85" i="18"/>
  <c r="X77" i="18"/>
  <c r="X69" i="18"/>
  <c r="X61" i="18"/>
  <c r="X53" i="18"/>
  <c r="X45" i="18"/>
  <c r="X37" i="18"/>
  <c r="X29" i="18"/>
  <c r="X21" i="18"/>
  <c r="X13" i="18"/>
  <c r="C5" i="25"/>
  <c r="Z295" i="18"/>
  <c r="Z287" i="18"/>
  <c r="Z279" i="18"/>
  <c r="Z271" i="18"/>
  <c r="Z263" i="18"/>
  <c r="Z255" i="18"/>
  <c r="Z247" i="18"/>
  <c r="Z239" i="18"/>
  <c r="Z231" i="18"/>
  <c r="Z223" i="18"/>
  <c r="Z215" i="18"/>
  <c r="Z207" i="18"/>
  <c r="Z199" i="18"/>
  <c r="Z191" i="18"/>
  <c r="Z183" i="18"/>
  <c r="Z175" i="18"/>
  <c r="Z167" i="18"/>
  <c r="Z159" i="18"/>
  <c r="Z151" i="18"/>
  <c r="Z143" i="18"/>
  <c r="Z135" i="18"/>
  <c r="Z127" i="18"/>
  <c r="Z119" i="18"/>
  <c r="Z111" i="18"/>
  <c r="Z103" i="18"/>
  <c r="Z95" i="18"/>
  <c r="Z87" i="18"/>
  <c r="Z79" i="18"/>
  <c r="Z71" i="18"/>
  <c r="Z63" i="18"/>
  <c r="Z55" i="18"/>
  <c r="Z47" i="18"/>
  <c r="Z39" i="18"/>
  <c r="Z31" i="18"/>
  <c r="Z23" i="18"/>
  <c r="Z15" i="18"/>
  <c r="D5" i="15"/>
  <c r="Z7" i="18"/>
  <c r="M5" i="3"/>
  <c r="K237" i="18"/>
  <c r="AH269" i="18"/>
  <c r="AH262" i="18"/>
  <c r="D5" i="6"/>
  <c r="AH205" i="18"/>
  <c r="AH198" i="18"/>
  <c r="AH141" i="18"/>
  <c r="AH134" i="18"/>
  <c r="AH77" i="18"/>
  <c r="AH70" i="18"/>
  <c r="AH13" i="18"/>
  <c r="X6" i="18"/>
  <c r="X240" i="18"/>
  <c r="X176" i="18"/>
  <c r="X96" i="18"/>
  <c r="X295" i="18"/>
  <c r="X263" i="18"/>
  <c r="X215" i="18"/>
  <c r="X183" i="18"/>
  <c r="X135" i="18"/>
  <c r="X95" i="18"/>
  <c r="X71" i="18"/>
  <c r="X39" i="18"/>
  <c r="X31" i="18"/>
  <c r="X7" i="18"/>
  <c r="Z289" i="18"/>
  <c r="Z241" i="18"/>
  <c r="Z201" i="18"/>
  <c r="Z161" i="18"/>
  <c r="Z121" i="18"/>
  <c r="Z81" i="18"/>
  <c r="Z57" i="18"/>
  <c r="Z17" i="18"/>
  <c r="X292" i="18"/>
  <c r="X284" i="18"/>
  <c r="X276" i="18"/>
  <c r="X268" i="18"/>
  <c r="X260" i="18"/>
  <c r="X252" i="18"/>
  <c r="X244" i="18"/>
  <c r="X236" i="18"/>
  <c r="X228" i="18"/>
  <c r="X220" i="18"/>
  <c r="X212" i="18"/>
  <c r="X204" i="18"/>
  <c r="X196" i="18"/>
  <c r="X188" i="18"/>
  <c r="X180" i="18"/>
  <c r="X172" i="18"/>
  <c r="X164" i="18"/>
  <c r="X156" i="18"/>
  <c r="X148" i="18"/>
  <c r="X140" i="18"/>
  <c r="X132" i="18"/>
  <c r="X124" i="18"/>
  <c r="X116" i="18"/>
  <c r="X108" i="18"/>
  <c r="X100" i="18"/>
  <c r="X92" i="18"/>
  <c r="X84" i="18"/>
  <c r="X76" i="18"/>
  <c r="X68" i="18"/>
  <c r="X60" i="18"/>
  <c r="X52" i="18"/>
  <c r="X44" i="18"/>
  <c r="X36" i="18"/>
  <c r="X28" i="18"/>
  <c r="X20" i="18"/>
  <c r="X12" i="18"/>
  <c r="Z294" i="18"/>
  <c r="Z286" i="18"/>
  <c r="Z278" i="18"/>
  <c r="Z270" i="18"/>
  <c r="Z262" i="18"/>
  <c r="Z254" i="18"/>
  <c r="Z246" i="18"/>
  <c r="Z238" i="18"/>
  <c r="Z230" i="18"/>
  <c r="Z222" i="18"/>
  <c r="Z214" i="18"/>
  <c r="Z206" i="18"/>
  <c r="Z198" i="18"/>
  <c r="Z190" i="18"/>
  <c r="Z182" i="18"/>
  <c r="Z174" i="18"/>
  <c r="Z166" i="18"/>
  <c r="Z158" i="18"/>
  <c r="Z150" i="18"/>
  <c r="Z142" i="18"/>
  <c r="Z134" i="18"/>
  <c r="Z126" i="18"/>
  <c r="Z118" i="18"/>
  <c r="Z110" i="18"/>
  <c r="Z102" i="18"/>
  <c r="Z94" i="18"/>
  <c r="Z86" i="18"/>
  <c r="Z78" i="18"/>
  <c r="Z70" i="18"/>
  <c r="Z62" i="18"/>
  <c r="F5" i="2"/>
  <c r="Z54" i="18"/>
  <c r="Z46" i="18"/>
  <c r="Z38" i="18"/>
  <c r="Z30" i="18"/>
  <c r="Z22" i="18"/>
  <c r="Z14" i="18"/>
  <c r="J5" i="2"/>
  <c r="D54" i="18"/>
  <c r="J5" i="3"/>
  <c r="I237" i="18"/>
  <c r="AH290" i="18"/>
  <c r="AH283" i="18"/>
  <c r="AH275" i="18"/>
  <c r="AH226" i="18"/>
  <c r="AH219" i="18"/>
  <c r="AH211" i="18"/>
  <c r="AH162" i="18"/>
  <c r="AH155" i="18"/>
  <c r="AH147" i="18"/>
  <c r="AH98" i="18"/>
  <c r="AH91" i="18"/>
  <c r="AH83" i="18"/>
  <c r="AH34" i="18"/>
  <c r="AH27" i="18"/>
  <c r="AH19" i="18"/>
  <c r="X272" i="18"/>
  <c r="X216" i="18"/>
  <c r="X160" i="18"/>
  <c r="X112" i="18"/>
  <c r="X72" i="18"/>
  <c r="X56" i="18"/>
  <c r="X24" i="18"/>
  <c r="X16" i="18"/>
  <c r="Z170" i="18"/>
  <c r="H5" i="2"/>
  <c r="X271" i="18"/>
  <c r="X231" i="18"/>
  <c r="X199" i="18"/>
  <c r="X167" i="18"/>
  <c r="X127" i="18"/>
  <c r="X111" i="18"/>
  <c r="X63" i="18"/>
  <c r="Z265" i="18"/>
  <c r="Z233" i="18"/>
  <c r="Z193" i="18"/>
  <c r="Z153" i="18"/>
  <c r="Z129" i="18"/>
  <c r="Z89" i="18"/>
  <c r="Z25" i="18"/>
  <c r="X291" i="18"/>
  <c r="X283" i="18"/>
  <c r="X275" i="18"/>
  <c r="X267" i="18"/>
  <c r="X259" i="18"/>
  <c r="X251" i="18"/>
  <c r="X243" i="18"/>
  <c r="X235" i="18"/>
  <c r="X227" i="18"/>
  <c r="X219" i="18"/>
  <c r="X211" i="18"/>
  <c r="X203" i="18"/>
  <c r="X195" i="18"/>
  <c r="X187" i="18"/>
  <c r="X179" i="18"/>
  <c r="X171" i="18"/>
  <c r="X163" i="18"/>
  <c r="X155" i="18"/>
  <c r="X147" i="18"/>
  <c r="X139" i="18"/>
  <c r="X131" i="18"/>
  <c r="X123" i="18"/>
  <c r="X115" i="18"/>
  <c r="X107" i="18"/>
  <c r="X99" i="18"/>
  <c r="X91" i="18"/>
  <c r="X83" i="18"/>
  <c r="X75" i="18"/>
  <c r="X67" i="18"/>
  <c r="X59" i="18"/>
  <c r="X51" i="18"/>
  <c r="X43" i="18"/>
  <c r="X35" i="18"/>
  <c r="X27" i="18"/>
  <c r="X19" i="18"/>
  <c r="X11" i="18"/>
  <c r="Z293" i="18"/>
  <c r="Z285" i="18"/>
  <c r="Z277" i="18"/>
  <c r="Z269" i="18"/>
  <c r="Z261" i="18"/>
  <c r="Z253" i="18"/>
  <c r="Z245" i="18"/>
  <c r="Z237" i="18"/>
  <c r="Z229" i="18"/>
  <c r="Z221" i="18"/>
  <c r="Z213" i="18"/>
  <c r="Z205" i="18"/>
  <c r="Z197" i="18"/>
  <c r="Z189" i="18"/>
  <c r="Z181" i="18"/>
  <c r="Z173" i="18"/>
  <c r="Z165" i="18"/>
  <c r="Z157" i="18"/>
  <c r="Z149" i="18"/>
  <c r="Z141" i="18"/>
  <c r="Z133" i="18"/>
  <c r="Z125" i="18"/>
  <c r="Z117" i="18"/>
  <c r="Z109" i="18"/>
  <c r="Z101" i="18"/>
  <c r="Z93" i="18"/>
  <c r="Z85" i="18"/>
  <c r="Z77" i="18"/>
  <c r="Z69" i="18"/>
  <c r="Z61" i="18"/>
  <c r="Z53" i="18"/>
  <c r="Z45" i="18"/>
  <c r="Z37" i="18"/>
  <c r="Z29" i="18"/>
  <c r="Z21" i="18"/>
  <c r="Z13" i="18"/>
  <c r="I5" i="3"/>
  <c r="H237" i="18"/>
  <c r="AH6" i="18"/>
  <c r="AH282" i="18"/>
  <c r="AH274" i="18"/>
  <c r="AH246" i="18"/>
  <c r="AH238" i="18"/>
  <c r="AH232" i="18"/>
  <c r="AH218" i="18"/>
  <c r="AH210" i="18"/>
  <c r="AH182" i="18"/>
  <c r="AH174" i="18"/>
  <c r="AH168" i="18"/>
  <c r="AH154" i="18"/>
  <c r="AH146" i="18"/>
  <c r="AH118" i="18"/>
  <c r="AH110" i="18"/>
  <c r="AH104" i="18"/>
  <c r="AH90" i="18"/>
  <c r="AH82" i="18"/>
  <c r="AH54" i="18"/>
  <c r="AH46" i="18"/>
  <c r="AH40" i="18"/>
  <c r="AH26" i="18"/>
  <c r="AH18" i="18"/>
  <c r="X256" i="18"/>
  <c r="X192" i="18"/>
  <c r="X128" i="18"/>
  <c r="X80" i="18"/>
  <c r="X32" i="18"/>
  <c r="Z234" i="18"/>
  <c r="Z186" i="18"/>
  <c r="Z146" i="18"/>
  <c r="Z90" i="18"/>
  <c r="Z50" i="18"/>
  <c r="Z281" i="18"/>
  <c r="Z137" i="18"/>
  <c r="X290" i="18"/>
  <c r="X282" i="18"/>
  <c r="X274" i="18"/>
  <c r="X266" i="18"/>
  <c r="X258" i="18"/>
  <c r="X250" i="18"/>
  <c r="X242" i="18"/>
  <c r="X234" i="18"/>
  <c r="X226" i="18"/>
  <c r="X218" i="18"/>
  <c r="X210" i="18"/>
  <c r="X202" i="18"/>
  <c r="X194" i="18"/>
  <c r="X186" i="18"/>
  <c r="X178" i="18"/>
  <c r="X170" i="18"/>
  <c r="X162" i="18"/>
  <c r="X154" i="18"/>
  <c r="X146" i="18"/>
  <c r="X138" i="18"/>
  <c r="X130" i="18"/>
  <c r="X122" i="18"/>
  <c r="X114" i="18"/>
  <c r="X106" i="18"/>
  <c r="X98" i="18"/>
  <c r="X90" i="18"/>
  <c r="X82" i="18"/>
  <c r="X74" i="18"/>
  <c r="X66" i="18"/>
  <c r="X58" i="18"/>
  <c r="X50" i="18"/>
  <c r="X42" i="18"/>
  <c r="X34" i="18"/>
  <c r="X26" i="18"/>
  <c r="X18" i="18"/>
  <c r="X10" i="18"/>
  <c r="Z292" i="18"/>
  <c r="D30" i="21"/>
  <c r="Z284" i="18"/>
  <c r="Z276" i="18"/>
  <c r="Z268" i="18"/>
  <c r="Z260" i="18"/>
  <c r="Z252" i="18"/>
  <c r="Z244" i="18"/>
  <c r="Z236" i="18"/>
  <c r="Z228" i="18"/>
  <c r="Z220" i="18"/>
  <c r="Z212" i="18"/>
  <c r="Z204" i="18"/>
  <c r="Z196" i="18"/>
  <c r="Z188" i="18"/>
  <c r="Z180" i="18"/>
  <c r="Z172" i="18"/>
  <c r="Z164" i="18"/>
  <c r="Z156" i="18"/>
  <c r="Z148" i="18"/>
  <c r="Z140" i="18"/>
  <c r="Z132" i="18"/>
  <c r="Z124" i="18"/>
  <c r="Z116" i="18"/>
  <c r="Z108" i="18"/>
  <c r="Z100" i="18"/>
  <c r="Z92" i="18"/>
  <c r="Z84" i="18"/>
  <c r="Z76" i="18"/>
  <c r="Z68" i="18"/>
  <c r="Z60" i="18"/>
  <c r="Z52" i="18"/>
  <c r="Z44" i="18"/>
  <c r="Z36" i="18"/>
  <c r="Z28" i="18"/>
  <c r="Z20" i="18"/>
  <c r="Z12" i="18"/>
  <c r="G5" i="2"/>
  <c r="AA54" i="18"/>
  <c r="G295" i="18"/>
  <c r="G293" i="18"/>
  <c r="G291" i="18"/>
  <c r="G289" i="18"/>
  <c r="G287" i="18"/>
  <c r="G285" i="18"/>
  <c r="G283" i="18"/>
  <c r="G281" i="18"/>
  <c r="G279" i="18"/>
  <c r="G277" i="18"/>
  <c r="G275" i="18"/>
  <c r="G273" i="18"/>
  <c r="G271" i="18"/>
  <c r="G269" i="18"/>
  <c r="G267" i="18"/>
  <c r="G265" i="18"/>
  <c r="G263" i="18"/>
  <c r="G261" i="18"/>
  <c r="G259" i="18"/>
  <c r="G257" i="18"/>
  <c r="G255" i="18"/>
  <c r="G253" i="18"/>
  <c r="G251" i="18"/>
  <c r="G249" i="18"/>
  <c r="G247" i="18"/>
  <c r="G245" i="18"/>
  <c r="G243" i="18"/>
  <c r="G241" i="18"/>
  <c r="G239" i="18"/>
  <c r="H5" i="3"/>
  <c r="G237" i="18"/>
  <c r="G235" i="18"/>
  <c r="G233" i="18"/>
  <c r="G231" i="18"/>
  <c r="G229" i="18"/>
  <c r="G227" i="18"/>
  <c r="G225" i="18"/>
  <c r="G223" i="18"/>
  <c r="G221" i="18"/>
  <c r="G219" i="18"/>
  <c r="G217" i="18"/>
  <c r="G215" i="18"/>
  <c r="G213" i="18"/>
  <c r="G211" i="18"/>
  <c r="G209" i="18"/>
  <c r="G207" i="18"/>
  <c r="G205" i="18"/>
  <c r="G203" i="18"/>
  <c r="G201" i="18"/>
  <c r="G199" i="18"/>
  <c r="G197" i="18"/>
  <c r="G195" i="18"/>
  <c r="G193" i="18"/>
  <c r="G191" i="18"/>
  <c r="G189" i="18"/>
  <c r="G187" i="18"/>
  <c r="G185" i="18"/>
  <c r="G183" i="18"/>
  <c r="G181" i="18"/>
  <c r="G179" i="18"/>
  <c r="G177" i="18"/>
  <c r="G175" i="18"/>
  <c r="G173" i="18"/>
  <c r="G171" i="18"/>
  <c r="G169" i="18"/>
  <c r="G167" i="18"/>
  <c r="G165" i="18"/>
  <c r="G163" i="18"/>
  <c r="G161" i="18"/>
  <c r="G159" i="18"/>
  <c r="G157" i="18"/>
  <c r="G155" i="18"/>
  <c r="G153" i="18"/>
  <c r="G151" i="18"/>
  <c r="G149" i="18"/>
  <c r="G147" i="18"/>
  <c r="G145" i="18"/>
  <c r="G143" i="18"/>
  <c r="G141" i="18"/>
  <c r="G139" i="18"/>
  <c r="G137" i="18"/>
  <c r="G135" i="18"/>
  <c r="G133" i="18"/>
  <c r="G131" i="18"/>
  <c r="G129" i="18"/>
  <c r="G127" i="18"/>
  <c r="G125" i="18"/>
  <c r="G123" i="18"/>
  <c r="G121" i="18"/>
  <c r="G119" i="18"/>
  <c r="G117" i="18"/>
  <c r="G115" i="18"/>
  <c r="G113" i="18"/>
  <c r="G111" i="18"/>
  <c r="G109" i="18"/>
  <c r="G107" i="18"/>
  <c r="G105" i="18"/>
  <c r="G103" i="18"/>
  <c r="G101" i="18"/>
  <c r="G99" i="18"/>
  <c r="G97" i="18"/>
  <c r="G95" i="18"/>
  <c r="G93" i="18"/>
  <c r="G91" i="18"/>
  <c r="G89" i="18"/>
  <c r="G87" i="18"/>
  <c r="G85" i="18"/>
  <c r="G83" i="18"/>
  <c r="G81" i="18"/>
  <c r="G79" i="18"/>
  <c r="G77" i="18"/>
  <c r="G75" i="18"/>
  <c r="G73" i="18"/>
  <c r="G71" i="18"/>
  <c r="G69" i="18"/>
  <c r="G67" i="18"/>
  <c r="G65" i="18"/>
  <c r="G63" i="18"/>
  <c r="G61" i="18"/>
  <c r="G59" i="18"/>
  <c r="G57" i="18"/>
  <c r="G55" i="18"/>
  <c r="G53" i="18"/>
  <c r="G51" i="18"/>
  <c r="G49" i="18"/>
  <c r="G47" i="18"/>
  <c r="G45" i="18"/>
  <c r="G43" i="18"/>
  <c r="AH288" i="18"/>
  <c r="AH245" i="18"/>
  <c r="AH224" i="18"/>
  <c r="AH181" i="18"/>
  <c r="AH160" i="18"/>
  <c r="AH117" i="18"/>
  <c r="AH96" i="18"/>
  <c r="AH53" i="18"/>
  <c r="AH32" i="18"/>
  <c r="X288" i="18"/>
  <c r="X224" i="18"/>
  <c r="X168" i="18"/>
  <c r="X120" i="18"/>
  <c r="X48" i="18"/>
  <c r="Z290" i="18"/>
  <c r="Z258" i="18"/>
  <c r="Z210" i="18"/>
  <c r="Z154" i="18"/>
  <c r="Z106" i="18"/>
  <c r="Z82" i="18"/>
  <c r="Z58" i="18"/>
  <c r="Z26" i="18"/>
  <c r="Z10" i="18"/>
  <c r="Z249" i="18"/>
  <c r="Z209" i="18"/>
  <c r="Z177" i="18"/>
  <c r="Z97" i="18"/>
  <c r="X289" i="18"/>
  <c r="X281" i="18"/>
  <c r="X273" i="18"/>
  <c r="X265" i="18"/>
  <c r="X257" i="18"/>
  <c r="X249" i="18"/>
  <c r="X241" i="18"/>
  <c r="X233" i="18"/>
  <c r="X225" i="18"/>
  <c r="X217" i="18"/>
  <c r="X209" i="18"/>
  <c r="X201" i="18"/>
  <c r="X193" i="18"/>
  <c r="X185" i="18"/>
  <c r="X177" i="18"/>
  <c r="X169" i="18"/>
  <c r="X161" i="18"/>
  <c r="X153" i="18"/>
  <c r="X145" i="18"/>
  <c r="X137" i="18"/>
  <c r="X129" i="18"/>
  <c r="X121" i="18"/>
  <c r="X113" i="18"/>
  <c r="X105" i="18"/>
  <c r="X97" i="18"/>
  <c r="X89" i="18"/>
  <c r="X81" i="18"/>
  <c r="X73" i="18"/>
  <c r="X65" i="18"/>
  <c r="X57" i="18"/>
  <c r="X49" i="18"/>
  <c r="X41" i="18"/>
  <c r="X33" i="18"/>
  <c r="X25" i="18"/>
  <c r="X17" i="18"/>
  <c r="X9" i="18"/>
  <c r="Z291" i="18"/>
  <c r="Z283" i="18"/>
  <c r="Z275" i="18"/>
  <c r="Z267" i="18"/>
  <c r="Z259" i="18"/>
  <c r="Z251" i="18"/>
  <c r="Z243" i="18"/>
  <c r="Z235" i="18"/>
  <c r="Z227" i="18"/>
  <c r="Z219" i="18"/>
  <c r="Z211" i="18"/>
  <c r="Z203" i="18"/>
  <c r="Z195" i="18"/>
  <c r="Z187" i="18"/>
  <c r="Z179" i="18"/>
  <c r="Z171" i="18"/>
  <c r="Z163" i="18"/>
  <c r="Z155" i="18"/>
  <c r="Z147" i="18"/>
  <c r="Z139" i="18"/>
  <c r="Z131" i="18"/>
  <c r="Z123" i="18"/>
  <c r="Z115" i="18"/>
  <c r="Z107" i="18"/>
  <c r="Z99" i="18"/>
  <c r="Z91" i="18"/>
  <c r="Z83" i="18"/>
  <c r="Z75" i="18"/>
  <c r="Z67" i="18"/>
  <c r="Z59" i="18"/>
  <c r="Z51" i="18"/>
  <c r="Z43" i="18"/>
  <c r="Z35" i="18"/>
  <c r="Z27" i="18"/>
  <c r="Z19" i="18"/>
  <c r="Z11" i="18"/>
  <c r="E5" i="3"/>
  <c r="AB237" i="18"/>
  <c r="AH294" i="18"/>
  <c r="AH237" i="18"/>
  <c r="AH230" i="18"/>
  <c r="AH173" i="18"/>
  <c r="AH166" i="18"/>
  <c r="AH109" i="18"/>
  <c r="AH102" i="18"/>
  <c r="AH45" i="18"/>
  <c r="AH38" i="18"/>
  <c r="G41" i="18"/>
  <c r="G39" i="18"/>
  <c r="G37" i="18"/>
  <c r="G35" i="18"/>
  <c r="G33" i="18"/>
  <c r="G31" i="18"/>
  <c r="G29" i="18"/>
  <c r="G27" i="18"/>
  <c r="G25" i="18"/>
  <c r="G23" i="18"/>
  <c r="G21" i="18"/>
  <c r="G19" i="18"/>
  <c r="G17" i="18"/>
  <c r="G15" i="18"/>
  <c r="G13" i="18"/>
  <c r="G11" i="18"/>
  <c r="G9" i="18"/>
  <c r="E5" i="15"/>
  <c r="G7" i="18"/>
  <c r="K5" i="3"/>
  <c r="L237" i="18"/>
  <c r="D5" i="5"/>
  <c r="AH293" i="18"/>
  <c r="AH286" i="18"/>
  <c r="AH280" i="18"/>
  <c r="AH261" i="18"/>
  <c r="AH254" i="18"/>
  <c r="AH248" i="18"/>
  <c r="AH229" i="18"/>
  <c r="AH222" i="18"/>
  <c r="AH216" i="18"/>
  <c r="AH197" i="18"/>
  <c r="AH190" i="18"/>
  <c r="AH184" i="18"/>
  <c r="AH165" i="18"/>
  <c r="AH158" i="18"/>
  <c r="AH152" i="18"/>
  <c r="AH133" i="18"/>
  <c r="AH126" i="18"/>
  <c r="AH120" i="18"/>
  <c r="AH101" i="18"/>
  <c r="AH94" i="18"/>
  <c r="AH88" i="18"/>
  <c r="AH69" i="18"/>
  <c r="AH62" i="18"/>
  <c r="AH56" i="18"/>
  <c r="AH37" i="18"/>
  <c r="AH30" i="18"/>
  <c r="AH24" i="18"/>
  <c r="E5" i="23"/>
  <c r="C5" i="23"/>
  <c r="AH279" i="18"/>
  <c r="AH273" i="18"/>
  <c r="AH266" i="18"/>
  <c r="AH247" i="18"/>
  <c r="AH241" i="18"/>
  <c r="AH234" i="18"/>
  <c r="AH215" i="18"/>
  <c r="AH209" i="18"/>
  <c r="AH202" i="18"/>
  <c r="AH183" i="18"/>
  <c r="AH177" i="18"/>
  <c r="AH170" i="18"/>
  <c r="AH151" i="18"/>
  <c r="AH145" i="18"/>
  <c r="AH138" i="18"/>
  <c r="AH119" i="18"/>
  <c r="AH113" i="18"/>
  <c r="AH106" i="18"/>
  <c r="AH87" i="18"/>
  <c r="AH81" i="18"/>
  <c r="AH74" i="18"/>
  <c r="AH55" i="18"/>
  <c r="AH49" i="18"/>
  <c r="AH42" i="18"/>
  <c r="AH23" i="18"/>
  <c r="AH17" i="18"/>
  <c r="AH10" i="18"/>
  <c r="E5" i="6"/>
  <c r="AI205" i="18"/>
  <c r="F5" i="6"/>
  <c r="J5" i="5"/>
  <c r="AH285" i="18"/>
  <c r="AH272" i="18"/>
  <c r="AH253" i="18"/>
  <c r="AH240" i="18"/>
  <c r="AH221" i="18"/>
  <c r="AH208" i="18"/>
  <c r="AH189" i="18"/>
  <c r="AH176" i="18"/>
  <c r="AH157" i="18"/>
  <c r="AH144" i="18"/>
  <c r="AH125" i="18"/>
  <c r="AH112" i="18"/>
  <c r="AH93" i="18"/>
  <c r="AH80" i="18"/>
  <c r="AH61" i="18"/>
  <c r="AH48" i="18"/>
  <c r="AH29" i="18"/>
  <c r="AH16" i="18"/>
  <c r="G5" i="6"/>
  <c r="AH271" i="18"/>
  <c r="AH265" i="18"/>
  <c r="AH239" i="18"/>
  <c r="AH233" i="18"/>
  <c r="AH207" i="18"/>
  <c r="AH201" i="18"/>
  <c r="AH175" i="18"/>
  <c r="AH169" i="18"/>
  <c r="AH143" i="18"/>
  <c r="AH137" i="18"/>
  <c r="AH111" i="18"/>
  <c r="AH105" i="18"/>
  <c r="AH79" i="18"/>
  <c r="AH73" i="18"/>
  <c r="AH47" i="18"/>
  <c r="AH41" i="18"/>
  <c r="AH15" i="18"/>
  <c r="AH9" i="18"/>
  <c r="H5" i="6"/>
  <c r="G5" i="5"/>
  <c r="AH295" i="18"/>
  <c r="AH289" i="18"/>
  <c r="AH263" i="18"/>
  <c r="AH257" i="18"/>
  <c r="AH231" i="18"/>
  <c r="AH225" i="18"/>
  <c r="AH199" i="18"/>
  <c r="AH193" i="18"/>
  <c r="AH167" i="18"/>
  <c r="AH161" i="18"/>
  <c r="AH135" i="18"/>
  <c r="AH129" i="18"/>
  <c r="AH103" i="18"/>
  <c r="AH97" i="18"/>
  <c r="AH71" i="18"/>
  <c r="AH65" i="18"/>
  <c r="AH39" i="18"/>
  <c r="AH33" i="18"/>
  <c r="AH7" i="18"/>
  <c r="E5" i="5"/>
  <c r="AH287" i="18"/>
  <c r="AH281" i="18"/>
  <c r="AH255" i="18"/>
  <c r="AH249" i="18"/>
  <c r="AH223" i="18"/>
  <c r="AH217" i="18"/>
  <c r="AH191" i="18"/>
  <c r="AH185" i="18"/>
  <c r="AH159" i="18"/>
  <c r="AH153" i="18"/>
  <c r="AH127" i="18"/>
  <c r="AH121" i="18"/>
  <c r="AH95" i="18"/>
  <c r="AH89" i="18"/>
  <c r="AH63" i="18"/>
  <c r="AH57" i="18"/>
  <c r="AH31" i="18"/>
  <c r="AH25" i="18"/>
  <c r="I5" i="6"/>
  <c r="Q205" i="18"/>
  <c r="J237" i="18"/>
  <c r="J5" i="6"/>
  <c r="R205" i="18"/>
  <c r="D5" i="7"/>
  <c r="E5" i="7"/>
  <c r="G2" i="25"/>
  <c r="F5" i="25"/>
  <c r="E5" i="25"/>
  <c r="N187" i="18"/>
  <c r="O253" i="18"/>
  <c r="O115" i="18"/>
  <c r="N244" i="18"/>
  <c r="N175" i="18"/>
  <c r="N68" i="18"/>
  <c r="O235" i="18"/>
  <c r="O99" i="18"/>
  <c r="N289" i="18"/>
  <c r="N238" i="18"/>
  <c r="N164" i="18"/>
  <c r="N55" i="18"/>
  <c r="O218" i="18"/>
  <c r="O11" i="18"/>
  <c r="O20" i="18"/>
  <c r="O25" i="18"/>
  <c r="O31" i="18"/>
  <c r="O38" i="18"/>
  <c r="O44" i="18"/>
  <c r="O57" i="18"/>
  <c r="O63" i="18"/>
  <c r="O70" i="18"/>
  <c r="O76" i="18"/>
  <c r="O89" i="18"/>
  <c r="O95" i="18"/>
  <c r="O102" i="18"/>
  <c r="O108" i="18"/>
  <c r="O121" i="18"/>
  <c r="O127" i="18"/>
  <c r="O134" i="18"/>
  <c r="O140" i="18"/>
  <c r="O153" i="18"/>
  <c r="O159" i="18"/>
  <c r="O166" i="18"/>
  <c r="O172" i="18"/>
  <c r="O185" i="18"/>
  <c r="O191" i="18"/>
  <c r="O198" i="18"/>
  <c r="O204" i="18"/>
  <c r="O217" i="18"/>
  <c r="O223" i="18"/>
  <c r="O230" i="18"/>
  <c r="O236" i="18"/>
  <c r="O249" i="18"/>
  <c r="O255" i="18"/>
  <c r="O262" i="18"/>
  <c r="O268" i="18"/>
  <c r="O281" i="18"/>
  <c r="O287" i="18"/>
  <c r="O294" i="18"/>
  <c r="N9" i="18"/>
  <c r="N25" i="18"/>
  <c r="N41" i="18"/>
  <c r="N73" i="18"/>
  <c r="N89" i="18"/>
  <c r="N105" i="18"/>
  <c r="N137" i="18"/>
  <c r="N153" i="18"/>
  <c r="N169" i="18"/>
  <c r="N180" i="18"/>
  <c r="N193" i="18"/>
  <c r="N206" i="18"/>
  <c r="N212" i="18"/>
  <c r="O12" i="18"/>
  <c r="O33" i="18"/>
  <c r="O39" i="18"/>
  <c r="O46" i="18"/>
  <c r="O52" i="18"/>
  <c r="O65" i="18"/>
  <c r="O71" i="18"/>
  <c r="O78" i="18"/>
  <c r="O84" i="18"/>
  <c r="O97" i="18"/>
  <c r="O103" i="18"/>
  <c r="O110" i="18"/>
  <c r="O116" i="18"/>
  <c r="O129" i="18"/>
  <c r="O135" i="18"/>
  <c r="O142" i="18"/>
  <c r="O148" i="18"/>
  <c r="O161" i="18"/>
  <c r="O167" i="18"/>
  <c r="O174" i="18"/>
  <c r="O180" i="18"/>
  <c r="O193" i="18"/>
  <c r="O199" i="18"/>
  <c r="O206" i="18"/>
  <c r="O212" i="18"/>
  <c r="O225" i="18"/>
  <c r="O231" i="18"/>
  <c r="O238" i="18"/>
  <c r="O244" i="18"/>
  <c r="O257" i="18"/>
  <c r="O263" i="18"/>
  <c r="O270" i="18"/>
  <c r="O276" i="18"/>
  <c r="O289" i="18"/>
  <c r="O295" i="18"/>
  <c r="N21" i="18"/>
  <c r="N53" i="18"/>
  <c r="N85" i="18"/>
  <c r="N101" i="18"/>
  <c r="N117" i="18"/>
  <c r="N133" i="18"/>
  <c r="N149" i="18"/>
  <c r="N182" i="18"/>
  <c r="N188" i="18"/>
  <c r="N201" i="18"/>
  <c r="N207" i="18"/>
  <c r="N214" i="18"/>
  <c r="O8" i="18"/>
  <c r="O13" i="18"/>
  <c r="O22" i="18"/>
  <c r="O27" i="18"/>
  <c r="O34" i="18"/>
  <c r="O40" i="18"/>
  <c r="O53" i="18"/>
  <c r="O59" i="18"/>
  <c r="O66" i="18"/>
  <c r="O72" i="18"/>
  <c r="O85" i="18"/>
  <c r="O91" i="18"/>
  <c r="O98" i="18"/>
  <c r="O104" i="18"/>
  <c r="O117" i="18"/>
  <c r="O123" i="18"/>
  <c r="O130" i="18"/>
  <c r="O136" i="18"/>
  <c r="O149" i="18"/>
  <c r="O155" i="18"/>
  <c r="O162" i="18"/>
  <c r="O168" i="18"/>
  <c r="O181" i="18"/>
  <c r="O187" i="18"/>
  <c r="O194" i="18"/>
  <c r="O200" i="18"/>
  <c r="O219" i="18"/>
  <c r="O226" i="18"/>
  <c r="O232" i="18"/>
  <c r="O245" i="18"/>
  <c r="O251" i="18"/>
  <c r="O258" i="18"/>
  <c r="O264" i="18"/>
  <c r="O283" i="18"/>
  <c r="O290" i="18"/>
  <c r="O6" i="18"/>
  <c r="N16" i="18"/>
  <c r="N22" i="18"/>
  <c r="N43" i="18"/>
  <c r="N48" i="18"/>
  <c r="N54" i="18"/>
  <c r="N64" i="18"/>
  <c r="N75" i="18"/>
  <c r="N80" i="18"/>
  <c r="N86" i="18"/>
  <c r="N96" i="18"/>
  <c r="N107" i="18"/>
  <c r="N112" i="18"/>
  <c r="N128" i="18"/>
  <c r="N139" i="18"/>
  <c r="N144" i="18"/>
  <c r="N150" i="18"/>
  <c r="O9" i="18"/>
  <c r="O18" i="18"/>
  <c r="O28" i="18"/>
  <c r="O41" i="18"/>
  <c r="O47" i="18"/>
  <c r="O54" i="18"/>
  <c r="O60" i="18"/>
  <c r="O73" i="18"/>
  <c r="O79" i="18"/>
  <c r="O86" i="18"/>
  <c r="O92" i="18"/>
  <c r="O105" i="18"/>
  <c r="O111" i="18"/>
  <c r="O118" i="18"/>
  <c r="O124" i="18"/>
  <c r="O137" i="18"/>
  <c r="O143" i="18"/>
  <c r="O156" i="18"/>
  <c r="O169" i="18"/>
  <c r="O175" i="18"/>
  <c r="O182" i="18"/>
  <c r="O188" i="18"/>
  <c r="O201" i="18"/>
  <c r="O207" i="18"/>
  <c r="O214" i="18"/>
  <c r="O220" i="18"/>
  <c r="O233" i="18"/>
  <c r="O239" i="18"/>
  <c r="O246" i="18"/>
  <c r="O252" i="18"/>
  <c r="O265" i="18"/>
  <c r="O271" i="18"/>
  <c r="O278" i="18"/>
  <c r="O284" i="18"/>
  <c r="N49" i="18"/>
  <c r="N81" i="18"/>
  <c r="N145" i="18"/>
  <c r="N177" i="18"/>
  <c r="N190" i="18"/>
  <c r="N196" i="18"/>
  <c r="N215" i="18"/>
  <c r="O10" i="18"/>
  <c r="O19" i="18"/>
  <c r="O30" i="18"/>
  <c r="O36" i="18"/>
  <c r="O49" i="18"/>
  <c r="O55" i="18"/>
  <c r="O62" i="18"/>
  <c r="O68" i="18"/>
  <c r="O81" i="18"/>
  <c r="O87" i="18"/>
  <c r="O94" i="18"/>
  <c r="O100" i="18"/>
  <c r="O113" i="18"/>
  <c r="O119" i="18"/>
  <c r="O126" i="18"/>
  <c r="O132" i="18"/>
  <c r="O145" i="18"/>
  <c r="O151" i="18"/>
  <c r="O158" i="18"/>
  <c r="O164" i="18"/>
  <c r="O177" i="18"/>
  <c r="O183" i="18"/>
  <c r="O190" i="18"/>
  <c r="O196" i="18"/>
  <c r="O209" i="18"/>
  <c r="O215" i="18"/>
  <c r="O222" i="18"/>
  <c r="O228" i="18"/>
  <c r="O241" i="18"/>
  <c r="O247" i="18"/>
  <c r="O260" i="18"/>
  <c r="O273" i="18"/>
  <c r="O279" i="18"/>
  <c r="O286" i="18"/>
  <c r="O292" i="18"/>
  <c r="N29" i="18"/>
  <c r="N61" i="18"/>
  <c r="N77" i="18"/>
  <c r="N109" i="18"/>
  <c r="N125" i="18"/>
  <c r="N157" i="18"/>
  <c r="O32" i="18"/>
  <c r="O50" i="18"/>
  <c r="O67" i="18"/>
  <c r="O83" i="18"/>
  <c r="O101" i="18"/>
  <c r="O152" i="18"/>
  <c r="O170" i="18"/>
  <c r="O186" i="18"/>
  <c r="O203" i="18"/>
  <c r="O221" i="18"/>
  <c r="O237" i="18"/>
  <c r="O272" i="18"/>
  <c r="O288" i="18"/>
  <c r="N14" i="18"/>
  <c r="N42" i="18"/>
  <c r="N56" i="18"/>
  <c r="N99" i="18"/>
  <c r="N114" i="18"/>
  <c r="N176" i="18"/>
  <c r="N277" i="18"/>
  <c r="O7" i="18"/>
  <c r="O35" i="18"/>
  <c r="O51" i="18"/>
  <c r="O69" i="18"/>
  <c r="O120" i="18"/>
  <c r="O138" i="18"/>
  <c r="O154" i="18"/>
  <c r="O171" i="18"/>
  <c r="O189" i="18"/>
  <c r="O205" i="18"/>
  <c r="O240" i="18"/>
  <c r="O256" i="18"/>
  <c r="O274" i="18"/>
  <c r="O291" i="18"/>
  <c r="N15" i="18"/>
  <c r="N58" i="18"/>
  <c r="N178" i="18"/>
  <c r="N278" i="18"/>
  <c r="O21" i="18"/>
  <c r="O37" i="18"/>
  <c r="O106" i="18"/>
  <c r="O122" i="18"/>
  <c r="O139" i="18"/>
  <c r="O157" i="18"/>
  <c r="O173" i="18"/>
  <c r="O208" i="18"/>
  <c r="O224" i="18"/>
  <c r="O242" i="18"/>
  <c r="O259" i="18"/>
  <c r="O275" i="18"/>
  <c r="O293" i="18"/>
  <c r="N18" i="18"/>
  <c r="N74" i="18"/>
  <c r="N88" i="18"/>
  <c r="N116" i="18"/>
  <c r="N131" i="18"/>
  <c r="N146" i="18"/>
  <c r="N202" i="18"/>
  <c r="N227" i="18"/>
  <c r="N240" i="18"/>
  <c r="S240" i="18" s="1"/>
  <c r="N266" i="18"/>
  <c r="N285" i="18"/>
  <c r="N291" i="18"/>
  <c r="O23" i="18"/>
  <c r="O56" i="18"/>
  <c r="O74" i="18"/>
  <c r="O90" i="18"/>
  <c r="O107" i="18"/>
  <c r="O125" i="18"/>
  <c r="O141" i="18"/>
  <c r="O176" i="18"/>
  <c r="O192" i="18"/>
  <c r="O210" i="18"/>
  <c r="O227" i="18"/>
  <c r="O243" i="18"/>
  <c r="O261" i="18"/>
  <c r="N62" i="18"/>
  <c r="N147" i="18"/>
  <c r="N170" i="18"/>
  <c r="N213" i="18"/>
  <c r="N254" i="18"/>
  <c r="O24" i="18"/>
  <c r="O42" i="18"/>
  <c r="O58" i="18"/>
  <c r="O75" i="18"/>
  <c r="O93" i="18"/>
  <c r="O109" i="18"/>
  <c r="O144" i="18"/>
  <c r="O160" i="18"/>
  <c r="O178" i="18"/>
  <c r="O195" i="18"/>
  <c r="O211" i="18"/>
  <c r="O229" i="18"/>
  <c r="O280" i="18"/>
  <c r="N171" i="18"/>
  <c r="N229" i="18"/>
  <c r="N242" i="18"/>
  <c r="N248" i="18"/>
  <c r="O14" i="18"/>
  <c r="O26" i="18"/>
  <c r="O43" i="18"/>
  <c r="O61" i="18"/>
  <c r="O77" i="18"/>
  <c r="O112" i="18"/>
  <c r="O128" i="18"/>
  <c r="O146" i="18"/>
  <c r="O163" i="18"/>
  <c r="O179" i="18"/>
  <c r="O197" i="18"/>
  <c r="O248" i="18"/>
  <c r="O266" i="18"/>
  <c r="O282" i="18"/>
  <c r="N23" i="18"/>
  <c r="N184" i="18"/>
  <c r="O15" i="18"/>
  <c r="O29" i="18"/>
  <c r="O45" i="18"/>
  <c r="O80" i="18"/>
  <c r="O96" i="18"/>
  <c r="O114" i="18"/>
  <c r="O131" i="18"/>
  <c r="O147" i="18"/>
  <c r="O165" i="18"/>
  <c r="O216" i="18"/>
  <c r="O234" i="18"/>
  <c r="O250" i="18"/>
  <c r="O267" i="18"/>
  <c r="O285" i="18"/>
  <c r="N52" i="18"/>
  <c r="N138" i="18"/>
  <c r="N250" i="18"/>
  <c r="N269" i="18"/>
  <c r="N288" i="18"/>
  <c r="O202" i="18"/>
  <c r="O64" i="18"/>
  <c r="O184" i="18"/>
  <c r="O48" i="18"/>
  <c r="N126" i="18"/>
  <c r="O16" i="18"/>
  <c r="O269" i="18"/>
  <c r="O133" i="18"/>
  <c r="G5" i="15"/>
  <c r="D5" i="4"/>
  <c r="C5" i="2"/>
  <c r="I5" i="1"/>
  <c r="D5" i="2"/>
  <c r="D5" i="3"/>
  <c r="C5" i="3"/>
  <c r="D5" i="1"/>
  <c r="M5" i="1"/>
  <c r="K5" i="1"/>
  <c r="J5" i="1"/>
  <c r="H5" i="1"/>
  <c r="G5" i="1"/>
  <c r="F5" i="1"/>
  <c r="E5" i="1"/>
  <c r="L5" i="1"/>
  <c r="J5" i="25" l="1"/>
  <c r="S89" i="18"/>
  <c r="S291" i="18"/>
  <c r="D33" i="21"/>
  <c r="D35" i="21"/>
  <c r="S138" i="18"/>
  <c r="S266" i="18"/>
  <c r="S23" i="18"/>
  <c r="S288" i="18"/>
  <c r="H1" i="21"/>
  <c r="D15" i="21"/>
  <c r="S126" i="18"/>
  <c r="S196" i="18"/>
  <c r="S193" i="18"/>
  <c r="C5" i="1"/>
  <c r="S170" i="18"/>
  <c r="S68" i="18"/>
  <c r="S22" i="18"/>
  <c r="S250" i="18"/>
  <c r="S52" i="18"/>
  <c r="S248" i="18"/>
  <c r="S285" i="18"/>
  <c r="S18" i="18"/>
  <c r="S278" i="18"/>
  <c r="S177" i="18"/>
  <c r="S49" i="18"/>
  <c r="S153" i="18"/>
  <c r="S25" i="18"/>
  <c r="S116" i="18"/>
  <c r="S164" i="18"/>
  <c r="S214" i="18"/>
  <c r="S215" i="18"/>
  <c r="S229" i="18"/>
  <c r="S42" i="18"/>
  <c r="S61" i="18"/>
  <c r="S80" i="18"/>
  <c r="S53" i="18"/>
  <c r="S206" i="18"/>
  <c r="S105" i="18"/>
  <c r="S289" i="18"/>
  <c r="S74" i="18"/>
  <c r="S15" i="18"/>
  <c r="S157" i="18"/>
  <c r="S112" i="18"/>
  <c r="S149" i="18"/>
  <c r="S73" i="18"/>
  <c r="S269" i="18"/>
  <c r="S114" i="18"/>
  <c r="S190" i="18"/>
  <c r="S81" i="18"/>
  <c r="S64" i="18"/>
  <c r="S133" i="18"/>
  <c r="S180" i="18"/>
  <c r="S184" i="18"/>
  <c r="S146" i="18"/>
  <c r="S125" i="18"/>
  <c r="S144" i="18"/>
  <c r="S16" i="18"/>
  <c r="S117" i="18"/>
  <c r="S169" i="18"/>
  <c r="S41" i="18"/>
  <c r="S175" i="18"/>
  <c r="S96" i="18"/>
  <c r="S207" i="18"/>
  <c r="S101" i="18"/>
  <c r="S55" i="18"/>
  <c r="S244" i="18"/>
  <c r="S14" i="18"/>
  <c r="S62" i="18"/>
  <c r="S182" i="18"/>
  <c r="S242" i="18"/>
  <c r="S178" i="18"/>
  <c r="S176" i="18"/>
  <c r="S48" i="18"/>
  <c r="S201" i="18"/>
  <c r="S85" i="18"/>
  <c r="S137" i="18"/>
  <c r="S9" i="18"/>
  <c r="S21" i="18"/>
  <c r="S29" i="18"/>
  <c r="S43" i="18"/>
  <c r="S75" i="18"/>
  <c r="S99" i="18"/>
  <c r="S107" i="18"/>
  <c r="S131" i="18"/>
  <c r="S139" i="18"/>
  <c r="S147" i="18"/>
  <c r="S171" i="18"/>
  <c r="S187" i="18"/>
  <c r="S227" i="18"/>
  <c r="S109" i="18"/>
  <c r="S202" i="18"/>
  <c r="S58" i="18"/>
  <c r="S56" i="18"/>
  <c r="S77" i="18"/>
  <c r="S145" i="18"/>
  <c r="S128" i="18"/>
  <c r="S86" i="18"/>
  <c r="S188" i="18"/>
  <c r="S212" i="18"/>
  <c r="S238" i="18"/>
  <c r="S54" i="18"/>
  <c r="F6" i="21"/>
  <c r="N208" i="18"/>
  <c r="S208" i="18" s="1"/>
  <c r="N24" i="18"/>
  <c r="S24" i="18" s="1"/>
  <c r="N235" i="18"/>
  <c r="S235" i="18" s="1"/>
  <c r="N279" i="18"/>
  <c r="S279" i="18" s="1"/>
  <c r="N103" i="18"/>
  <c r="S103" i="18" s="1"/>
  <c r="N263" i="18"/>
  <c r="S263" i="18" s="1"/>
  <c r="N140" i="18"/>
  <c r="S140" i="18" s="1"/>
  <c r="N224" i="18"/>
  <c r="S224" i="18" s="1"/>
  <c r="N124" i="18"/>
  <c r="S124" i="18" s="1"/>
  <c r="N10" i="18"/>
  <c r="S10" i="18" s="1"/>
  <c r="N287" i="18"/>
  <c r="S287" i="18" s="1"/>
  <c r="N223" i="18"/>
  <c r="S223" i="18" s="1"/>
  <c r="N136" i="18"/>
  <c r="S136" i="18" s="1"/>
  <c r="N293" i="18"/>
  <c r="S293" i="18" s="1"/>
  <c r="N106" i="18"/>
  <c r="S106" i="18" s="1"/>
  <c r="N273" i="18"/>
  <c r="S273" i="18" s="1"/>
  <c r="N203" i="18"/>
  <c r="S203" i="18" s="1"/>
  <c r="N104" i="18"/>
  <c r="S104" i="18" s="1"/>
  <c r="N259" i="18"/>
  <c r="S259" i="18" s="1"/>
  <c r="N191" i="18"/>
  <c r="S191" i="18" s="1"/>
  <c r="N252" i="18"/>
  <c r="S252" i="18" s="1"/>
  <c r="N156" i="18"/>
  <c r="S156" i="18" s="1"/>
  <c r="N44" i="18"/>
  <c r="S44" i="18" s="1"/>
  <c r="N245" i="18"/>
  <c r="S245" i="18" s="1"/>
  <c r="N155" i="18"/>
  <c r="S155" i="18" s="1"/>
  <c r="N185" i="18"/>
  <c r="S185" i="18" s="1"/>
  <c r="N129" i="18"/>
  <c r="S129" i="18" s="1"/>
  <c r="N123" i="18"/>
  <c r="S123" i="18" s="1"/>
  <c r="N38" i="18"/>
  <c r="S38" i="18" s="1"/>
  <c r="C5" i="7"/>
  <c r="C5" i="6"/>
  <c r="N231" i="18"/>
  <c r="S231" i="18" s="1"/>
  <c r="N294" i="18"/>
  <c r="S294" i="18" s="1"/>
  <c r="H5" i="15"/>
  <c r="N7" i="18"/>
  <c r="S7" i="18" s="1"/>
  <c r="N12" i="18"/>
  <c r="S12" i="18" s="1"/>
  <c r="N225" i="18"/>
  <c r="S225" i="18" s="1"/>
  <c r="N282" i="18"/>
  <c r="S282" i="18" s="1"/>
  <c r="N217" i="18"/>
  <c r="S217" i="18" s="1"/>
  <c r="N110" i="18"/>
  <c r="S110" i="18" s="1"/>
  <c r="N281" i="18"/>
  <c r="S281" i="18" s="1"/>
  <c r="N216" i="18"/>
  <c r="S216" i="18" s="1"/>
  <c r="N122" i="18"/>
  <c r="S122" i="18" s="1"/>
  <c r="N8" i="18"/>
  <c r="S8" i="18" s="1"/>
  <c r="N280" i="18"/>
  <c r="S280" i="18" s="1"/>
  <c r="N204" i="18"/>
  <c r="S204" i="18" s="1"/>
  <c r="N92" i="18"/>
  <c r="S92" i="18" s="1"/>
  <c r="N260" i="18"/>
  <c r="S260" i="18" s="1"/>
  <c r="N192" i="18"/>
  <c r="S192" i="18" s="1"/>
  <c r="N90" i="18"/>
  <c r="S90" i="18" s="1"/>
  <c r="N253" i="18"/>
  <c r="S253" i="18" s="1"/>
  <c r="N179" i="18"/>
  <c r="S179" i="18" s="1"/>
  <c r="O88" i="18"/>
  <c r="S88" i="18" s="1"/>
  <c r="N246" i="18"/>
  <c r="S246" i="18" s="1"/>
  <c r="N143" i="18"/>
  <c r="S143" i="18" s="1"/>
  <c r="N30" i="18"/>
  <c r="S30" i="18" s="1"/>
  <c r="N6" i="18"/>
  <c r="S6" i="18" s="1"/>
  <c r="N232" i="18"/>
  <c r="S232" i="18" s="1"/>
  <c r="N142" i="18"/>
  <c r="S142" i="18" s="1"/>
  <c r="N28" i="18"/>
  <c r="S28" i="18" s="1"/>
  <c r="N173" i="18"/>
  <c r="S173" i="18" s="1"/>
  <c r="N45" i="18"/>
  <c r="S45" i="18" s="1"/>
  <c r="O254" i="18"/>
  <c r="S254" i="18" s="1"/>
  <c r="N209" i="18"/>
  <c r="S209" i="18" s="1"/>
  <c r="N113" i="18"/>
  <c r="S113" i="18" s="1"/>
  <c r="O150" i="18"/>
  <c r="S150" i="18" s="1"/>
  <c r="N118" i="18"/>
  <c r="S118" i="18" s="1"/>
  <c r="N32" i="18"/>
  <c r="S32" i="18" s="1"/>
  <c r="O277" i="18"/>
  <c r="S277" i="18" s="1"/>
  <c r="O213" i="18"/>
  <c r="S213" i="18" s="1"/>
  <c r="N165" i="18"/>
  <c r="S165" i="18" s="1"/>
  <c r="N37" i="18"/>
  <c r="S37" i="18" s="1"/>
  <c r="N199" i="18"/>
  <c r="S199" i="18" s="1"/>
  <c r="N83" i="18"/>
  <c r="S83" i="18" s="1"/>
  <c r="C5" i="15"/>
  <c r="N230" i="18"/>
  <c r="S230" i="18" s="1"/>
  <c r="N36" i="18"/>
  <c r="S36" i="18" s="1"/>
  <c r="N120" i="18"/>
  <c r="S120" i="18" s="1"/>
  <c r="N167" i="18"/>
  <c r="S167" i="18" s="1"/>
  <c r="N166" i="18"/>
  <c r="S166" i="18" s="1"/>
  <c r="N98" i="18"/>
  <c r="S98" i="18" s="1"/>
  <c r="N276" i="18"/>
  <c r="S276" i="18" s="1"/>
  <c r="N275" i="18"/>
  <c r="S275" i="18" s="1"/>
  <c r="N197" i="18"/>
  <c r="S197" i="18" s="1"/>
  <c r="N95" i="18"/>
  <c r="S95" i="18" s="1"/>
  <c r="N268" i="18"/>
  <c r="S268" i="18" s="1"/>
  <c r="N205" i="18"/>
  <c r="S205" i="18" s="1"/>
  <c r="N108" i="18"/>
  <c r="S108" i="18" s="1"/>
  <c r="N274" i="18"/>
  <c r="S274" i="18" s="1"/>
  <c r="N194" i="18"/>
  <c r="S194" i="18" s="1"/>
  <c r="N78" i="18"/>
  <c r="S78" i="18" s="1"/>
  <c r="N181" i="18"/>
  <c r="S181" i="18" s="1"/>
  <c r="N76" i="18"/>
  <c r="S76" i="18" s="1"/>
  <c r="N168" i="18"/>
  <c r="S168" i="18" s="1"/>
  <c r="N60" i="18"/>
  <c r="S60" i="18" s="1"/>
  <c r="N239" i="18"/>
  <c r="S239" i="18" s="1"/>
  <c r="N130" i="18"/>
  <c r="S130" i="18" s="1"/>
  <c r="N290" i="18"/>
  <c r="S290" i="18" s="1"/>
  <c r="N226" i="18"/>
  <c r="S226" i="18" s="1"/>
  <c r="N127" i="18"/>
  <c r="S127" i="18" s="1"/>
  <c r="N97" i="18"/>
  <c r="S97" i="18" s="1"/>
  <c r="N70" i="18"/>
  <c r="S70" i="18" s="1"/>
  <c r="N27" i="18"/>
  <c r="S27" i="18" s="1"/>
  <c r="N121" i="18"/>
  <c r="S121" i="18" s="1"/>
  <c r="C5" i="4"/>
  <c r="N198" i="18"/>
  <c r="S198" i="18" s="1"/>
  <c r="N218" i="18"/>
  <c r="S218" i="18" s="1"/>
  <c r="N186" i="18"/>
  <c r="S186" i="18" s="1"/>
  <c r="N82" i="18"/>
  <c r="S82" i="18" s="1"/>
  <c r="N262" i="18"/>
  <c r="S262" i="18" s="1"/>
  <c r="N195" i="18"/>
  <c r="S195" i="18" s="1"/>
  <c r="N94" i="18"/>
  <c r="S94" i="18" s="1"/>
  <c r="N267" i="18"/>
  <c r="S267" i="18" s="1"/>
  <c r="N63" i="18"/>
  <c r="S63" i="18" s="1"/>
  <c r="N247" i="18"/>
  <c r="S247" i="18" s="1"/>
  <c r="N234" i="18"/>
  <c r="S234" i="18" s="1"/>
  <c r="N158" i="18"/>
  <c r="S158" i="18" s="1"/>
  <c r="N46" i="18"/>
  <c r="S46" i="18" s="1"/>
  <c r="N233" i="18"/>
  <c r="S233" i="18" s="1"/>
  <c r="N115" i="18"/>
  <c r="S115" i="18" s="1"/>
  <c r="N283" i="18"/>
  <c r="S283" i="18" s="1"/>
  <c r="N219" i="18"/>
  <c r="S219" i="18" s="1"/>
  <c r="N141" i="18"/>
  <c r="S141" i="18" s="1"/>
  <c r="N13" i="18"/>
  <c r="S13" i="18" s="1"/>
  <c r="N57" i="18"/>
  <c r="S57" i="18" s="1"/>
  <c r="N26" i="18"/>
  <c r="S26" i="18" s="1"/>
  <c r="N237" i="18"/>
  <c r="S237" i="18" s="1"/>
  <c r="N151" i="18"/>
  <c r="S151" i="18" s="1"/>
  <c r="N119" i="18"/>
  <c r="S119" i="18" s="1"/>
  <c r="N265" i="18"/>
  <c r="S265" i="18" s="1"/>
  <c r="N251" i="18"/>
  <c r="S251" i="18" s="1"/>
  <c r="N17" i="18"/>
  <c r="K5" i="5"/>
  <c r="N69" i="18"/>
  <c r="S69" i="18" s="1"/>
  <c r="N257" i="18"/>
  <c r="S257" i="18" s="1"/>
  <c r="N270" i="18"/>
  <c r="S270" i="18" s="1"/>
  <c r="N256" i="18"/>
  <c r="S256" i="18" s="1"/>
  <c r="N174" i="18"/>
  <c r="S174" i="18" s="1"/>
  <c r="N67" i="18"/>
  <c r="S67" i="18" s="1"/>
  <c r="N255" i="18"/>
  <c r="S255" i="18" s="1"/>
  <c r="N79" i="18"/>
  <c r="S79" i="18" s="1"/>
  <c r="N261" i="18"/>
  <c r="S261" i="18" s="1"/>
  <c r="N160" i="18"/>
  <c r="S160" i="18" s="1"/>
  <c r="N50" i="18"/>
  <c r="S50" i="18" s="1"/>
  <c r="N241" i="18"/>
  <c r="S241" i="18" s="1"/>
  <c r="N159" i="18"/>
  <c r="S159" i="18" s="1"/>
  <c r="N47" i="18"/>
  <c r="S47" i="18" s="1"/>
  <c r="N31" i="18"/>
  <c r="S31" i="18" s="1"/>
  <c r="N284" i="18"/>
  <c r="S284" i="18" s="1"/>
  <c r="N220" i="18"/>
  <c r="S220" i="18" s="1"/>
  <c r="N100" i="18"/>
  <c r="S100" i="18" s="1"/>
  <c r="N210" i="18"/>
  <c r="S210" i="18" s="1"/>
  <c r="N183" i="18"/>
  <c r="S183" i="18" s="1"/>
  <c r="N65" i="18"/>
  <c r="S65" i="18" s="1"/>
  <c r="N102" i="18"/>
  <c r="S102" i="18" s="1"/>
  <c r="N59" i="18"/>
  <c r="S59" i="18" s="1"/>
  <c r="N40" i="18"/>
  <c r="S40" i="18" s="1"/>
  <c r="N163" i="18"/>
  <c r="S163" i="18" s="1"/>
  <c r="N249" i="18"/>
  <c r="S249" i="18" s="1"/>
  <c r="N172" i="18"/>
  <c r="S172" i="18" s="1"/>
  <c r="N66" i="18"/>
  <c r="S66" i="18" s="1"/>
  <c r="N148" i="18"/>
  <c r="S148" i="18" s="1"/>
  <c r="N35" i="18"/>
  <c r="S35" i="18" s="1"/>
  <c r="N292" i="18"/>
  <c r="S292" i="18" s="1"/>
  <c r="N228" i="18"/>
  <c r="S228" i="18" s="1"/>
  <c r="N34" i="18"/>
  <c r="S34" i="18" s="1"/>
  <c r="N221" i="18"/>
  <c r="S221" i="18" s="1"/>
  <c r="N200" i="18"/>
  <c r="S200" i="18" s="1"/>
  <c r="N87" i="18"/>
  <c r="S87" i="18" s="1"/>
  <c r="N264" i="18"/>
  <c r="S264" i="18" s="1"/>
  <c r="N189" i="18"/>
  <c r="S189" i="18" s="1"/>
  <c r="N84" i="18"/>
  <c r="S84" i="18" s="1"/>
  <c r="N11" i="18"/>
  <c r="S11" i="18" s="1"/>
  <c r="O17" i="18"/>
  <c r="L5" i="5"/>
  <c r="N111" i="18"/>
  <c r="S111" i="18" s="1"/>
  <c r="N154" i="18"/>
  <c r="S154" i="18" s="1"/>
  <c r="N243" i="18"/>
  <c r="S243" i="18" s="1"/>
  <c r="N152" i="18"/>
  <c r="S152" i="18" s="1"/>
  <c r="N39" i="18"/>
  <c r="S39" i="18" s="1"/>
  <c r="N236" i="18"/>
  <c r="S236" i="18" s="1"/>
  <c r="N162" i="18"/>
  <c r="S162" i="18" s="1"/>
  <c r="N51" i="18"/>
  <c r="S51" i="18" s="1"/>
  <c r="N135" i="18"/>
  <c r="S135" i="18" s="1"/>
  <c r="N20" i="18"/>
  <c r="S20" i="18" s="1"/>
  <c r="N286" i="18"/>
  <c r="S286" i="18" s="1"/>
  <c r="N222" i="18"/>
  <c r="S222" i="18" s="1"/>
  <c r="N132" i="18"/>
  <c r="S132" i="18" s="1"/>
  <c r="N19" i="18"/>
  <c r="S19" i="18" s="1"/>
  <c r="N272" i="18"/>
  <c r="S272" i="18" s="1"/>
  <c r="N211" i="18"/>
  <c r="S211" i="18" s="1"/>
  <c r="N271" i="18"/>
  <c r="S271" i="18" s="1"/>
  <c r="N72" i="18"/>
  <c r="S72" i="18" s="1"/>
  <c r="N258" i="18"/>
  <c r="S258" i="18" s="1"/>
  <c r="N71" i="18"/>
  <c r="S71" i="18" s="1"/>
  <c r="N93" i="18"/>
  <c r="S93" i="18" s="1"/>
  <c r="N161" i="18"/>
  <c r="S161" i="18" s="1"/>
  <c r="N33" i="18"/>
  <c r="S33" i="18" s="1"/>
  <c r="N134" i="18"/>
  <c r="S134" i="18" s="1"/>
  <c r="N91" i="18"/>
  <c r="S91" i="18" s="1"/>
  <c r="N295" i="18"/>
  <c r="S295" i="18" s="1"/>
  <c r="H2" i="25"/>
  <c r="I5" i="15" l="1"/>
  <c r="D29" i="21"/>
  <c r="D32" i="21"/>
  <c r="F15" i="21"/>
  <c r="I1" i="21"/>
  <c r="D16" i="21"/>
  <c r="F16" i="21" s="1"/>
  <c r="J14" i="21"/>
  <c r="S17" i="18"/>
  <c r="C5" i="5"/>
  <c r="H5" i="25"/>
  <c r="AV7" i="18"/>
  <c r="AV8" i="18"/>
  <c r="AV9" i="18"/>
  <c r="AV10" i="18"/>
  <c r="AV11" i="18"/>
  <c r="AV12" i="18"/>
  <c r="AV13" i="18"/>
  <c r="AV14" i="18"/>
  <c r="AV15" i="18"/>
  <c r="AV16" i="18"/>
  <c r="AV17" i="18"/>
  <c r="AV18" i="18"/>
  <c r="AV19" i="18"/>
  <c r="AV20" i="18"/>
  <c r="AV21" i="18"/>
  <c r="AV22" i="18"/>
  <c r="AV23" i="18"/>
  <c r="AV24" i="18"/>
  <c r="AV25" i="18"/>
  <c r="AV26" i="18"/>
  <c r="AV27" i="18"/>
  <c r="AV28" i="18"/>
  <c r="AV29" i="18"/>
  <c r="AV30" i="18"/>
  <c r="AV31" i="18"/>
  <c r="AV32" i="18"/>
  <c r="AV33" i="18"/>
  <c r="AV34" i="18"/>
  <c r="AV35" i="18"/>
  <c r="AV36" i="18"/>
  <c r="AV37" i="18"/>
  <c r="AV38" i="18"/>
  <c r="AV39" i="18"/>
  <c r="AV40" i="18"/>
  <c r="AV41" i="18"/>
  <c r="AV42" i="18"/>
  <c r="AV43" i="18"/>
  <c r="AV44" i="18"/>
  <c r="AV45" i="18"/>
  <c r="AV46" i="18"/>
  <c r="AV47" i="18"/>
  <c r="AV48" i="18"/>
  <c r="AV49" i="18"/>
  <c r="AV50" i="18"/>
  <c r="AV51" i="18"/>
  <c r="AV52" i="18"/>
  <c r="AV53" i="18"/>
  <c r="AV54" i="18"/>
  <c r="AV55" i="18"/>
  <c r="AV56" i="18"/>
  <c r="AV57" i="18"/>
  <c r="AV58" i="18"/>
  <c r="AV59" i="18"/>
  <c r="AV60" i="18"/>
  <c r="AV61" i="18"/>
  <c r="AV62" i="18"/>
  <c r="AV63" i="18"/>
  <c r="AV64" i="18"/>
  <c r="AV65" i="18"/>
  <c r="AV66" i="18"/>
  <c r="AV67" i="18"/>
  <c r="AV68" i="18"/>
  <c r="AV69" i="18"/>
  <c r="AV70" i="18"/>
  <c r="AV71" i="18"/>
  <c r="AV72" i="18"/>
  <c r="AV73" i="18"/>
  <c r="AV74" i="18"/>
  <c r="AV75" i="18"/>
  <c r="AV76" i="18"/>
  <c r="AV77" i="18"/>
  <c r="AV78" i="18"/>
  <c r="AV79" i="18"/>
  <c r="AV80" i="18"/>
  <c r="AV81" i="18"/>
  <c r="AV82" i="18"/>
  <c r="AV83" i="18"/>
  <c r="AV84" i="18"/>
  <c r="AV85" i="18"/>
  <c r="AV86" i="18"/>
  <c r="AV87" i="18"/>
  <c r="AV88" i="18"/>
  <c r="AV89" i="18"/>
  <c r="AV90" i="18"/>
  <c r="AV91" i="18"/>
  <c r="AV92" i="18"/>
  <c r="AV93" i="18"/>
  <c r="AV94" i="18"/>
  <c r="AV95" i="18"/>
  <c r="AV96" i="18"/>
  <c r="AV97" i="18"/>
  <c r="AV98" i="18"/>
  <c r="AV99" i="18"/>
  <c r="AV100" i="18"/>
  <c r="AV101" i="18"/>
  <c r="AV102" i="18"/>
  <c r="AV103" i="18"/>
  <c r="AV104" i="18"/>
  <c r="AV105" i="18"/>
  <c r="AV106" i="18"/>
  <c r="AV107" i="18"/>
  <c r="AV108" i="18"/>
  <c r="AV109" i="18"/>
  <c r="AV110" i="18"/>
  <c r="AV111" i="18"/>
  <c r="AV112" i="18"/>
  <c r="AV113" i="18"/>
  <c r="AV114" i="18"/>
  <c r="AV115" i="18"/>
  <c r="AV116" i="18"/>
  <c r="AV117" i="18"/>
  <c r="AV118" i="18"/>
  <c r="AV119" i="18"/>
  <c r="AV120" i="18"/>
  <c r="AV121" i="18"/>
  <c r="AV122" i="18"/>
  <c r="AV123" i="18"/>
  <c r="AV124" i="18"/>
  <c r="AV125" i="18"/>
  <c r="AV126" i="18"/>
  <c r="AV127" i="18"/>
  <c r="AV128" i="18"/>
  <c r="AV129" i="18"/>
  <c r="AV130" i="18"/>
  <c r="AV131" i="18"/>
  <c r="AV132" i="18"/>
  <c r="AV133" i="18"/>
  <c r="AV134" i="18"/>
  <c r="AV135" i="18"/>
  <c r="AV136" i="18"/>
  <c r="AV137" i="18"/>
  <c r="AV138" i="18"/>
  <c r="AV139" i="18"/>
  <c r="AV140" i="18"/>
  <c r="AV141" i="18"/>
  <c r="AV142" i="18"/>
  <c r="AV143" i="18"/>
  <c r="AV144" i="18"/>
  <c r="AV145" i="18"/>
  <c r="AV146" i="18"/>
  <c r="AV147" i="18"/>
  <c r="AV148" i="18"/>
  <c r="AV149" i="18"/>
  <c r="AV150" i="18"/>
  <c r="AV151" i="18"/>
  <c r="AV152" i="18"/>
  <c r="AV153" i="18"/>
  <c r="AV154" i="18"/>
  <c r="AV155" i="18"/>
  <c r="AV156" i="18"/>
  <c r="AV157" i="18"/>
  <c r="AV158" i="18"/>
  <c r="AV159" i="18"/>
  <c r="AV160" i="18"/>
  <c r="AV161" i="18"/>
  <c r="AV162" i="18"/>
  <c r="AV163" i="18"/>
  <c r="AV164" i="18"/>
  <c r="AV165" i="18"/>
  <c r="AV166" i="18"/>
  <c r="AV167" i="18"/>
  <c r="AV168" i="18"/>
  <c r="AV169" i="18"/>
  <c r="AV170" i="18"/>
  <c r="AV171" i="18"/>
  <c r="AV172" i="18"/>
  <c r="AV173" i="18"/>
  <c r="AV174" i="18"/>
  <c r="AV175" i="18"/>
  <c r="AV176" i="18"/>
  <c r="AV177" i="18"/>
  <c r="AV178" i="18"/>
  <c r="AV179" i="18"/>
  <c r="AV180" i="18"/>
  <c r="AV181" i="18"/>
  <c r="AV182" i="18"/>
  <c r="AV183" i="18"/>
  <c r="AV184" i="18"/>
  <c r="AV185" i="18"/>
  <c r="AV186" i="18"/>
  <c r="AV187" i="18"/>
  <c r="AV188" i="18"/>
  <c r="AV189" i="18"/>
  <c r="AV190" i="18"/>
  <c r="AV191" i="18"/>
  <c r="AV192" i="18"/>
  <c r="AV193" i="18"/>
  <c r="AV194" i="18"/>
  <c r="AV195" i="18"/>
  <c r="AV196" i="18"/>
  <c r="AV197" i="18"/>
  <c r="AV198" i="18"/>
  <c r="AV199" i="18"/>
  <c r="AV200" i="18"/>
  <c r="AV201" i="18"/>
  <c r="AV202" i="18"/>
  <c r="AV203" i="18"/>
  <c r="AV204" i="18"/>
  <c r="AV205" i="18"/>
  <c r="AV206" i="18"/>
  <c r="AV207" i="18"/>
  <c r="AV208" i="18"/>
  <c r="AV209" i="18"/>
  <c r="AV210" i="18"/>
  <c r="AV211" i="18"/>
  <c r="AV212" i="18"/>
  <c r="AV213" i="18"/>
  <c r="AV214" i="18"/>
  <c r="AV215" i="18"/>
  <c r="AV216" i="18"/>
  <c r="AV217" i="18"/>
  <c r="AV218" i="18"/>
  <c r="AV219" i="18"/>
  <c r="AV220" i="18"/>
  <c r="AV221" i="18"/>
  <c r="AV222" i="18"/>
  <c r="AV223" i="18"/>
  <c r="AV224" i="18"/>
  <c r="AV225" i="18"/>
  <c r="AV226" i="18"/>
  <c r="AV227" i="18"/>
  <c r="AV228" i="18"/>
  <c r="AV229" i="18"/>
  <c r="AV230" i="18"/>
  <c r="AV231" i="18"/>
  <c r="AV232" i="18"/>
  <c r="AV233" i="18"/>
  <c r="AV234" i="18"/>
  <c r="AV235" i="18"/>
  <c r="AV236" i="18"/>
  <c r="AV237" i="18"/>
  <c r="AV238" i="18"/>
  <c r="AV239" i="18"/>
  <c r="AV240" i="18"/>
  <c r="AV241" i="18"/>
  <c r="AV242" i="18"/>
  <c r="AV243" i="18"/>
  <c r="AV244" i="18"/>
  <c r="AV245" i="18"/>
  <c r="AV246" i="18"/>
  <c r="AV247" i="18"/>
  <c r="AV248" i="18"/>
  <c r="AV249" i="18"/>
  <c r="AV250" i="18"/>
  <c r="AV251" i="18"/>
  <c r="AV252" i="18"/>
  <c r="AV253" i="18"/>
  <c r="AV254" i="18"/>
  <c r="AV255" i="18"/>
  <c r="AV256" i="18"/>
  <c r="AV257" i="18"/>
  <c r="AV258" i="18"/>
  <c r="AV259" i="18"/>
  <c r="AV260" i="18"/>
  <c r="AV261" i="18"/>
  <c r="AV262" i="18"/>
  <c r="AV263" i="18"/>
  <c r="AV264" i="18"/>
  <c r="AV265" i="18"/>
  <c r="AV266" i="18"/>
  <c r="AV267" i="18"/>
  <c r="AV268" i="18"/>
  <c r="AV269" i="18"/>
  <c r="AV270" i="18"/>
  <c r="AV271" i="18"/>
  <c r="AV272" i="18"/>
  <c r="AV273" i="18"/>
  <c r="AV274" i="18"/>
  <c r="AV275" i="18"/>
  <c r="AV276" i="18"/>
  <c r="AV277" i="18"/>
  <c r="AV278" i="18"/>
  <c r="AV279" i="18"/>
  <c r="AV280" i="18"/>
  <c r="AV281" i="18"/>
  <c r="AV282" i="18"/>
  <c r="AV283" i="18"/>
  <c r="AV284" i="18"/>
  <c r="AV285" i="18"/>
  <c r="AV286" i="18"/>
  <c r="AV287" i="18"/>
  <c r="AV288" i="18"/>
  <c r="AV289" i="18"/>
  <c r="AV290" i="18"/>
  <c r="AV291" i="18"/>
  <c r="AV292" i="18"/>
  <c r="AV293" i="18"/>
  <c r="AV294" i="18"/>
  <c r="AV295" i="18"/>
  <c r="AV6" i="18"/>
  <c r="AW7" i="18"/>
  <c r="AX7" i="18"/>
  <c r="AY7" i="18"/>
  <c r="AZ7" i="18"/>
  <c r="AW8" i="18"/>
  <c r="AX8" i="18"/>
  <c r="AY8" i="18"/>
  <c r="AZ8" i="18"/>
  <c r="AW9" i="18"/>
  <c r="AX9" i="18"/>
  <c r="AY9" i="18"/>
  <c r="AZ9" i="18"/>
  <c r="AW10" i="18"/>
  <c r="AX10" i="18"/>
  <c r="AY10" i="18"/>
  <c r="AZ10" i="18"/>
  <c r="AW11" i="18"/>
  <c r="AX11" i="18"/>
  <c r="AY11" i="18"/>
  <c r="AZ11" i="18"/>
  <c r="AW12" i="18"/>
  <c r="AX12" i="18"/>
  <c r="AY12" i="18"/>
  <c r="AZ12" i="18"/>
  <c r="AW13" i="18"/>
  <c r="AX13" i="18"/>
  <c r="AY13" i="18"/>
  <c r="AZ13" i="18"/>
  <c r="AW14" i="18"/>
  <c r="AX14" i="18"/>
  <c r="AY14" i="18"/>
  <c r="AZ14" i="18"/>
  <c r="AW15" i="18"/>
  <c r="AX15" i="18"/>
  <c r="AY15" i="18"/>
  <c r="AZ15" i="18"/>
  <c r="AW16" i="18"/>
  <c r="AX16" i="18"/>
  <c r="AY16" i="18"/>
  <c r="AZ16" i="18"/>
  <c r="AW17" i="18"/>
  <c r="AX17" i="18"/>
  <c r="AY17" i="18"/>
  <c r="AZ17" i="18"/>
  <c r="AW18" i="18"/>
  <c r="AX18" i="18"/>
  <c r="AY18" i="18"/>
  <c r="AZ18" i="18"/>
  <c r="AW19" i="18"/>
  <c r="AX19" i="18"/>
  <c r="AY19" i="18"/>
  <c r="AZ19" i="18"/>
  <c r="AW20" i="18"/>
  <c r="AX20" i="18"/>
  <c r="AY20" i="18"/>
  <c r="AZ20" i="18"/>
  <c r="AW21" i="18"/>
  <c r="AX21" i="18"/>
  <c r="AY21" i="18"/>
  <c r="AZ21" i="18"/>
  <c r="AW22" i="18"/>
  <c r="AX22" i="18"/>
  <c r="AY22" i="18"/>
  <c r="AZ22" i="18"/>
  <c r="AW23" i="18"/>
  <c r="AX23" i="18"/>
  <c r="AY23" i="18"/>
  <c r="AZ23" i="18"/>
  <c r="AW24" i="18"/>
  <c r="AX24" i="18"/>
  <c r="AY24" i="18"/>
  <c r="AZ24" i="18"/>
  <c r="AW25" i="18"/>
  <c r="AX25" i="18"/>
  <c r="AY25" i="18"/>
  <c r="AZ25" i="18"/>
  <c r="AW26" i="18"/>
  <c r="AX26" i="18"/>
  <c r="AY26" i="18"/>
  <c r="AZ26" i="18"/>
  <c r="AW27" i="18"/>
  <c r="AX27" i="18"/>
  <c r="AY27" i="18"/>
  <c r="AZ27" i="18"/>
  <c r="AW28" i="18"/>
  <c r="AX28" i="18"/>
  <c r="AY28" i="18"/>
  <c r="AZ28" i="18"/>
  <c r="AW29" i="18"/>
  <c r="AX29" i="18"/>
  <c r="AY29" i="18"/>
  <c r="AZ29" i="18"/>
  <c r="AW30" i="18"/>
  <c r="AX30" i="18"/>
  <c r="AY30" i="18"/>
  <c r="AZ30" i="18"/>
  <c r="AW31" i="18"/>
  <c r="AX31" i="18"/>
  <c r="AY31" i="18"/>
  <c r="AZ31" i="18"/>
  <c r="AW32" i="18"/>
  <c r="AX32" i="18"/>
  <c r="AY32" i="18"/>
  <c r="AZ32" i="18"/>
  <c r="AW33" i="18"/>
  <c r="AX33" i="18"/>
  <c r="AY33" i="18"/>
  <c r="AZ33" i="18"/>
  <c r="AW34" i="18"/>
  <c r="AX34" i="18"/>
  <c r="AY34" i="18"/>
  <c r="AZ34" i="18"/>
  <c r="AW35" i="18"/>
  <c r="AX35" i="18"/>
  <c r="AY35" i="18"/>
  <c r="AZ35" i="18"/>
  <c r="AW36" i="18"/>
  <c r="AX36" i="18"/>
  <c r="AY36" i="18"/>
  <c r="AZ36" i="18"/>
  <c r="AW37" i="18"/>
  <c r="AX37" i="18"/>
  <c r="AY37" i="18"/>
  <c r="AZ37" i="18"/>
  <c r="AW38" i="18"/>
  <c r="AX38" i="18"/>
  <c r="AY38" i="18"/>
  <c r="AZ38" i="18"/>
  <c r="AW39" i="18"/>
  <c r="AX39" i="18"/>
  <c r="AY39" i="18"/>
  <c r="AZ39" i="18"/>
  <c r="AW40" i="18"/>
  <c r="AX40" i="18"/>
  <c r="AY40" i="18"/>
  <c r="AZ40" i="18"/>
  <c r="AW41" i="18"/>
  <c r="AX41" i="18"/>
  <c r="AY41" i="18"/>
  <c r="AZ41" i="18"/>
  <c r="AW42" i="18"/>
  <c r="AX42" i="18"/>
  <c r="AY42" i="18"/>
  <c r="AZ42" i="18"/>
  <c r="AW43" i="18"/>
  <c r="AX43" i="18"/>
  <c r="AY43" i="18"/>
  <c r="AZ43" i="18"/>
  <c r="AW44" i="18"/>
  <c r="AX44" i="18"/>
  <c r="AY44" i="18"/>
  <c r="AZ44" i="18"/>
  <c r="AW45" i="18"/>
  <c r="AX45" i="18"/>
  <c r="AY45" i="18"/>
  <c r="AZ45" i="18"/>
  <c r="AW46" i="18"/>
  <c r="AX46" i="18"/>
  <c r="AY46" i="18"/>
  <c r="AZ46" i="18"/>
  <c r="AW47" i="18"/>
  <c r="AX47" i="18"/>
  <c r="AY47" i="18"/>
  <c r="AZ47" i="18"/>
  <c r="AW48" i="18"/>
  <c r="AX48" i="18"/>
  <c r="AY48" i="18"/>
  <c r="AZ48" i="18"/>
  <c r="AW49" i="18"/>
  <c r="AX49" i="18"/>
  <c r="AY49" i="18"/>
  <c r="AZ49" i="18"/>
  <c r="AW50" i="18"/>
  <c r="AX50" i="18"/>
  <c r="AY50" i="18"/>
  <c r="AZ50" i="18"/>
  <c r="AW51" i="18"/>
  <c r="AX51" i="18"/>
  <c r="AY51" i="18"/>
  <c r="AZ51" i="18"/>
  <c r="AW52" i="18"/>
  <c r="AX52" i="18"/>
  <c r="AY52" i="18"/>
  <c r="AZ52" i="18"/>
  <c r="AW53" i="18"/>
  <c r="AX53" i="18"/>
  <c r="AY53" i="18"/>
  <c r="AZ53" i="18"/>
  <c r="AW54" i="18"/>
  <c r="AX54" i="18"/>
  <c r="AY54" i="18"/>
  <c r="AZ54" i="18"/>
  <c r="AW55" i="18"/>
  <c r="AX55" i="18"/>
  <c r="AY55" i="18"/>
  <c r="AZ55" i="18"/>
  <c r="AW56" i="18"/>
  <c r="AX56" i="18"/>
  <c r="AY56" i="18"/>
  <c r="AZ56" i="18"/>
  <c r="AW57" i="18"/>
  <c r="AX57" i="18"/>
  <c r="AY57" i="18"/>
  <c r="AZ57" i="18"/>
  <c r="AW58" i="18"/>
  <c r="AX58" i="18"/>
  <c r="AY58" i="18"/>
  <c r="AZ58" i="18"/>
  <c r="AW59" i="18"/>
  <c r="AX59" i="18"/>
  <c r="AY59" i="18"/>
  <c r="AZ59" i="18"/>
  <c r="AW60" i="18"/>
  <c r="AX60" i="18"/>
  <c r="AY60" i="18"/>
  <c r="AZ60" i="18"/>
  <c r="AW61" i="18"/>
  <c r="AX61" i="18"/>
  <c r="AY61" i="18"/>
  <c r="AZ61" i="18"/>
  <c r="AW62" i="18"/>
  <c r="AX62" i="18"/>
  <c r="AY62" i="18"/>
  <c r="AZ62" i="18"/>
  <c r="AW63" i="18"/>
  <c r="AX63" i="18"/>
  <c r="AY63" i="18"/>
  <c r="AZ63" i="18"/>
  <c r="AW64" i="18"/>
  <c r="AX64" i="18"/>
  <c r="AY64" i="18"/>
  <c r="AZ64" i="18"/>
  <c r="AW65" i="18"/>
  <c r="AX65" i="18"/>
  <c r="AY65" i="18"/>
  <c r="AZ65" i="18"/>
  <c r="AW66" i="18"/>
  <c r="AX66" i="18"/>
  <c r="AY66" i="18"/>
  <c r="AZ66" i="18"/>
  <c r="AW67" i="18"/>
  <c r="AX67" i="18"/>
  <c r="AY67" i="18"/>
  <c r="AZ67" i="18"/>
  <c r="AW68" i="18"/>
  <c r="AX68" i="18"/>
  <c r="AY68" i="18"/>
  <c r="AZ68" i="18"/>
  <c r="AW69" i="18"/>
  <c r="AX69" i="18"/>
  <c r="AY69" i="18"/>
  <c r="AZ69" i="18"/>
  <c r="AW70" i="18"/>
  <c r="AX70" i="18"/>
  <c r="AY70" i="18"/>
  <c r="AZ70" i="18"/>
  <c r="AW71" i="18"/>
  <c r="AX71" i="18"/>
  <c r="AY71" i="18"/>
  <c r="AZ71" i="18"/>
  <c r="AW72" i="18"/>
  <c r="AX72" i="18"/>
  <c r="AY72" i="18"/>
  <c r="AZ72" i="18"/>
  <c r="AW73" i="18"/>
  <c r="AX73" i="18"/>
  <c r="AY73" i="18"/>
  <c r="AZ73" i="18"/>
  <c r="AW74" i="18"/>
  <c r="AX74" i="18"/>
  <c r="AY74" i="18"/>
  <c r="AZ74" i="18"/>
  <c r="AW75" i="18"/>
  <c r="AX75" i="18"/>
  <c r="AY75" i="18"/>
  <c r="AZ75" i="18"/>
  <c r="AW76" i="18"/>
  <c r="AX76" i="18"/>
  <c r="AY76" i="18"/>
  <c r="AZ76" i="18"/>
  <c r="AW77" i="18"/>
  <c r="AX77" i="18"/>
  <c r="AY77" i="18"/>
  <c r="AZ77" i="18"/>
  <c r="AW78" i="18"/>
  <c r="AX78" i="18"/>
  <c r="AY78" i="18"/>
  <c r="AZ78" i="18"/>
  <c r="AW79" i="18"/>
  <c r="AX79" i="18"/>
  <c r="AY79" i="18"/>
  <c r="AZ79" i="18"/>
  <c r="AW80" i="18"/>
  <c r="AX80" i="18"/>
  <c r="AY80" i="18"/>
  <c r="AZ80" i="18"/>
  <c r="AW81" i="18"/>
  <c r="AX81" i="18"/>
  <c r="AY81" i="18"/>
  <c r="AZ81" i="18"/>
  <c r="AW82" i="18"/>
  <c r="AX82" i="18"/>
  <c r="AY82" i="18"/>
  <c r="AZ82" i="18"/>
  <c r="AW83" i="18"/>
  <c r="AX83" i="18"/>
  <c r="AY83" i="18"/>
  <c r="AZ83" i="18"/>
  <c r="AW84" i="18"/>
  <c r="AX84" i="18"/>
  <c r="AY84" i="18"/>
  <c r="AZ84" i="18"/>
  <c r="AW85" i="18"/>
  <c r="AX85" i="18"/>
  <c r="AY85" i="18"/>
  <c r="AZ85" i="18"/>
  <c r="AW86" i="18"/>
  <c r="AX86" i="18"/>
  <c r="AY86" i="18"/>
  <c r="AZ86" i="18"/>
  <c r="AW87" i="18"/>
  <c r="AX87" i="18"/>
  <c r="AY87" i="18"/>
  <c r="AZ87" i="18"/>
  <c r="AW88" i="18"/>
  <c r="AX88" i="18"/>
  <c r="AY88" i="18"/>
  <c r="AZ88" i="18"/>
  <c r="AW89" i="18"/>
  <c r="AX89" i="18"/>
  <c r="AY89" i="18"/>
  <c r="AZ89" i="18"/>
  <c r="AW90" i="18"/>
  <c r="AX90" i="18"/>
  <c r="AY90" i="18"/>
  <c r="AZ90" i="18"/>
  <c r="AW91" i="18"/>
  <c r="AX91" i="18"/>
  <c r="AY91" i="18"/>
  <c r="AZ91" i="18"/>
  <c r="AW92" i="18"/>
  <c r="AX92" i="18"/>
  <c r="AY92" i="18"/>
  <c r="AZ92" i="18"/>
  <c r="AW93" i="18"/>
  <c r="AX93" i="18"/>
  <c r="AY93" i="18"/>
  <c r="AZ93" i="18"/>
  <c r="AW94" i="18"/>
  <c r="AX94" i="18"/>
  <c r="AY94" i="18"/>
  <c r="AZ94" i="18"/>
  <c r="AW95" i="18"/>
  <c r="AX95" i="18"/>
  <c r="AY95" i="18"/>
  <c r="AZ95" i="18"/>
  <c r="AW96" i="18"/>
  <c r="AX96" i="18"/>
  <c r="AY96" i="18"/>
  <c r="AZ96" i="18"/>
  <c r="AW97" i="18"/>
  <c r="AX97" i="18"/>
  <c r="AY97" i="18"/>
  <c r="AZ97" i="18"/>
  <c r="AW98" i="18"/>
  <c r="AX98" i="18"/>
  <c r="AY98" i="18"/>
  <c r="AZ98" i="18"/>
  <c r="AW99" i="18"/>
  <c r="AX99" i="18"/>
  <c r="AY99" i="18"/>
  <c r="AZ99" i="18"/>
  <c r="AW100" i="18"/>
  <c r="AX100" i="18"/>
  <c r="AY100" i="18"/>
  <c r="AZ100" i="18"/>
  <c r="AW101" i="18"/>
  <c r="AX101" i="18"/>
  <c r="AY101" i="18"/>
  <c r="AZ101" i="18"/>
  <c r="AW102" i="18"/>
  <c r="AX102" i="18"/>
  <c r="AY102" i="18"/>
  <c r="AZ102" i="18"/>
  <c r="AW103" i="18"/>
  <c r="AX103" i="18"/>
  <c r="AY103" i="18"/>
  <c r="AZ103" i="18"/>
  <c r="AW104" i="18"/>
  <c r="AX104" i="18"/>
  <c r="AY104" i="18"/>
  <c r="AZ104" i="18"/>
  <c r="AW105" i="18"/>
  <c r="AX105" i="18"/>
  <c r="AY105" i="18"/>
  <c r="AZ105" i="18"/>
  <c r="AW106" i="18"/>
  <c r="AX106" i="18"/>
  <c r="AY106" i="18"/>
  <c r="AZ106" i="18"/>
  <c r="AW107" i="18"/>
  <c r="AX107" i="18"/>
  <c r="AY107" i="18"/>
  <c r="AZ107" i="18"/>
  <c r="AW108" i="18"/>
  <c r="AX108" i="18"/>
  <c r="AY108" i="18"/>
  <c r="AZ108" i="18"/>
  <c r="AW109" i="18"/>
  <c r="AX109" i="18"/>
  <c r="AY109" i="18"/>
  <c r="AZ109" i="18"/>
  <c r="AW110" i="18"/>
  <c r="AX110" i="18"/>
  <c r="AY110" i="18"/>
  <c r="AZ110" i="18"/>
  <c r="AW111" i="18"/>
  <c r="AX111" i="18"/>
  <c r="AY111" i="18"/>
  <c r="AZ111" i="18"/>
  <c r="AW112" i="18"/>
  <c r="AX112" i="18"/>
  <c r="AY112" i="18"/>
  <c r="AZ112" i="18"/>
  <c r="AW113" i="18"/>
  <c r="AX113" i="18"/>
  <c r="AY113" i="18"/>
  <c r="AZ113" i="18"/>
  <c r="AW114" i="18"/>
  <c r="AX114" i="18"/>
  <c r="AY114" i="18"/>
  <c r="AZ114" i="18"/>
  <c r="AW115" i="18"/>
  <c r="AX115" i="18"/>
  <c r="AY115" i="18"/>
  <c r="AZ115" i="18"/>
  <c r="AW116" i="18"/>
  <c r="AX116" i="18"/>
  <c r="AY116" i="18"/>
  <c r="AZ116" i="18"/>
  <c r="AW117" i="18"/>
  <c r="AX117" i="18"/>
  <c r="AY117" i="18"/>
  <c r="AZ117" i="18"/>
  <c r="AW118" i="18"/>
  <c r="AX118" i="18"/>
  <c r="AY118" i="18"/>
  <c r="AZ118" i="18"/>
  <c r="AW119" i="18"/>
  <c r="AX119" i="18"/>
  <c r="AY119" i="18"/>
  <c r="AZ119" i="18"/>
  <c r="AW120" i="18"/>
  <c r="AX120" i="18"/>
  <c r="AY120" i="18"/>
  <c r="AZ120" i="18"/>
  <c r="AW121" i="18"/>
  <c r="AX121" i="18"/>
  <c r="AY121" i="18"/>
  <c r="AZ121" i="18"/>
  <c r="AW122" i="18"/>
  <c r="AX122" i="18"/>
  <c r="AY122" i="18"/>
  <c r="AZ122" i="18"/>
  <c r="AW123" i="18"/>
  <c r="AX123" i="18"/>
  <c r="AY123" i="18"/>
  <c r="AZ123" i="18"/>
  <c r="AW124" i="18"/>
  <c r="AX124" i="18"/>
  <c r="AY124" i="18"/>
  <c r="AZ124" i="18"/>
  <c r="AW125" i="18"/>
  <c r="AX125" i="18"/>
  <c r="AY125" i="18"/>
  <c r="AZ125" i="18"/>
  <c r="AW126" i="18"/>
  <c r="AX126" i="18"/>
  <c r="AY126" i="18"/>
  <c r="AZ126" i="18"/>
  <c r="AW127" i="18"/>
  <c r="AX127" i="18"/>
  <c r="AY127" i="18"/>
  <c r="AZ127" i="18"/>
  <c r="AW128" i="18"/>
  <c r="AX128" i="18"/>
  <c r="AY128" i="18"/>
  <c r="AZ128" i="18"/>
  <c r="AW129" i="18"/>
  <c r="AX129" i="18"/>
  <c r="AY129" i="18"/>
  <c r="AZ129" i="18"/>
  <c r="AW130" i="18"/>
  <c r="AX130" i="18"/>
  <c r="AY130" i="18"/>
  <c r="AZ130" i="18"/>
  <c r="AW131" i="18"/>
  <c r="AX131" i="18"/>
  <c r="AY131" i="18"/>
  <c r="AZ131" i="18"/>
  <c r="AW132" i="18"/>
  <c r="AX132" i="18"/>
  <c r="AY132" i="18"/>
  <c r="AZ132" i="18"/>
  <c r="AW133" i="18"/>
  <c r="AX133" i="18"/>
  <c r="AY133" i="18"/>
  <c r="AZ133" i="18"/>
  <c r="AW134" i="18"/>
  <c r="AX134" i="18"/>
  <c r="AY134" i="18"/>
  <c r="AZ134" i="18"/>
  <c r="AW135" i="18"/>
  <c r="AX135" i="18"/>
  <c r="AY135" i="18"/>
  <c r="AZ135" i="18"/>
  <c r="AW136" i="18"/>
  <c r="AX136" i="18"/>
  <c r="AY136" i="18"/>
  <c r="AZ136" i="18"/>
  <c r="AW137" i="18"/>
  <c r="AX137" i="18"/>
  <c r="AY137" i="18"/>
  <c r="AZ137" i="18"/>
  <c r="AW138" i="18"/>
  <c r="AX138" i="18"/>
  <c r="AY138" i="18"/>
  <c r="AZ138" i="18"/>
  <c r="AW139" i="18"/>
  <c r="AX139" i="18"/>
  <c r="AY139" i="18"/>
  <c r="AZ139" i="18"/>
  <c r="AW140" i="18"/>
  <c r="AX140" i="18"/>
  <c r="AY140" i="18"/>
  <c r="AZ140" i="18"/>
  <c r="AW141" i="18"/>
  <c r="AX141" i="18"/>
  <c r="AY141" i="18"/>
  <c r="AZ141" i="18"/>
  <c r="AW142" i="18"/>
  <c r="AX142" i="18"/>
  <c r="AY142" i="18"/>
  <c r="AZ142" i="18"/>
  <c r="AW143" i="18"/>
  <c r="AX143" i="18"/>
  <c r="AY143" i="18"/>
  <c r="AZ143" i="18"/>
  <c r="AW144" i="18"/>
  <c r="AX144" i="18"/>
  <c r="AY144" i="18"/>
  <c r="AZ144" i="18"/>
  <c r="AW145" i="18"/>
  <c r="AX145" i="18"/>
  <c r="AY145" i="18"/>
  <c r="AZ145" i="18"/>
  <c r="AW146" i="18"/>
  <c r="AX146" i="18"/>
  <c r="AY146" i="18"/>
  <c r="AZ146" i="18"/>
  <c r="AW147" i="18"/>
  <c r="AX147" i="18"/>
  <c r="AY147" i="18"/>
  <c r="AZ147" i="18"/>
  <c r="AW148" i="18"/>
  <c r="AX148" i="18"/>
  <c r="AY148" i="18"/>
  <c r="AZ148" i="18"/>
  <c r="AW149" i="18"/>
  <c r="AX149" i="18"/>
  <c r="AY149" i="18"/>
  <c r="AZ149" i="18"/>
  <c r="AW150" i="18"/>
  <c r="AX150" i="18"/>
  <c r="AY150" i="18"/>
  <c r="AZ150" i="18"/>
  <c r="AW151" i="18"/>
  <c r="AX151" i="18"/>
  <c r="AY151" i="18"/>
  <c r="AZ151" i="18"/>
  <c r="AW152" i="18"/>
  <c r="AX152" i="18"/>
  <c r="AY152" i="18"/>
  <c r="AZ152" i="18"/>
  <c r="AW153" i="18"/>
  <c r="AX153" i="18"/>
  <c r="AY153" i="18"/>
  <c r="AZ153" i="18"/>
  <c r="AW154" i="18"/>
  <c r="AX154" i="18"/>
  <c r="AY154" i="18"/>
  <c r="AZ154" i="18"/>
  <c r="AW155" i="18"/>
  <c r="AX155" i="18"/>
  <c r="AY155" i="18"/>
  <c r="AZ155" i="18"/>
  <c r="AW156" i="18"/>
  <c r="AX156" i="18"/>
  <c r="AY156" i="18"/>
  <c r="AZ156" i="18"/>
  <c r="AW157" i="18"/>
  <c r="AX157" i="18"/>
  <c r="AY157" i="18"/>
  <c r="AZ157" i="18"/>
  <c r="AW158" i="18"/>
  <c r="AX158" i="18"/>
  <c r="AY158" i="18"/>
  <c r="AZ158" i="18"/>
  <c r="AW159" i="18"/>
  <c r="AX159" i="18"/>
  <c r="AY159" i="18"/>
  <c r="AZ159" i="18"/>
  <c r="AW160" i="18"/>
  <c r="AX160" i="18"/>
  <c r="AY160" i="18"/>
  <c r="AZ160" i="18"/>
  <c r="AW161" i="18"/>
  <c r="AX161" i="18"/>
  <c r="AY161" i="18"/>
  <c r="AZ161" i="18"/>
  <c r="AW162" i="18"/>
  <c r="AX162" i="18"/>
  <c r="AY162" i="18"/>
  <c r="AZ162" i="18"/>
  <c r="AW163" i="18"/>
  <c r="AX163" i="18"/>
  <c r="AY163" i="18"/>
  <c r="AZ163" i="18"/>
  <c r="AW164" i="18"/>
  <c r="AX164" i="18"/>
  <c r="AY164" i="18"/>
  <c r="AZ164" i="18"/>
  <c r="AW165" i="18"/>
  <c r="AX165" i="18"/>
  <c r="AY165" i="18"/>
  <c r="AZ165" i="18"/>
  <c r="AW166" i="18"/>
  <c r="AX166" i="18"/>
  <c r="AY166" i="18"/>
  <c r="AZ166" i="18"/>
  <c r="AW167" i="18"/>
  <c r="AX167" i="18"/>
  <c r="AY167" i="18"/>
  <c r="AZ167" i="18"/>
  <c r="AW168" i="18"/>
  <c r="AX168" i="18"/>
  <c r="AY168" i="18"/>
  <c r="AZ168" i="18"/>
  <c r="AW169" i="18"/>
  <c r="AX169" i="18"/>
  <c r="AY169" i="18"/>
  <c r="AZ169" i="18"/>
  <c r="AW170" i="18"/>
  <c r="AX170" i="18"/>
  <c r="AY170" i="18"/>
  <c r="AZ170" i="18"/>
  <c r="AW171" i="18"/>
  <c r="AX171" i="18"/>
  <c r="AY171" i="18"/>
  <c r="AZ171" i="18"/>
  <c r="AW172" i="18"/>
  <c r="AX172" i="18"/>
  <c r="AY172" i="18"/>
  <c r="AZ172" i="18"/>
  <c r="AW173" i="18"/>
  <c r="AX173" i="18"/>
  <c r="AY173" i="18"/>
  <c r="AZ173" i="18"/>
  <c r="AW174" i="18"/>
  <c r="AX174" i="18"/>
  <c r="AY174" i="18"/>
  <c r="AZ174" i="18"/>
  <c r="AW175" i="18"/>
  <c r="AX175" i="18"/>
  <c r="AY175" i="18"/>
  <c r="AZ175" i="18"/>
  <c r="AW176" i="18"/>
  <c r="AX176" i="18"/>
  <c r="AY176" i="18"/>
  <c r="AZ176" i="18"/>
  <c r="AW177" i="18"/>
  <c r="AX177" i="18"/>
  <c r="AY177" i="18"/>
  <c r="AZ177" i="18"/>
  <c r="AW178" i="18"/>
  <c r="AX178" i="18"/>
  <c r="AY178" i="18"/>
  <c r="AZ178" i="18"/>
  <c r="AW179" i="18"/>
  <c r="AX179" i="18"/>
  <c r="AY179" i="18"/>
  <c r="AZ179" i="18"/>
  <c r="AW180" i="18"/>
  <c r="AX180" i="18"/>
  <c r="AY180" i="18"/>
  <c r="AZ180" i="18"/>
  <c r="AW181" i="18"/>
  <c r="AX181" i="18"/>
  <c r="AY181" i="18"/>
  <c r="AZ181" i="18"/>
  <c r="AW182" i="18"/>
  <c r="AX182" i="18"/>
  <c r="AY182" i="18"/>
  <c r="AZ182" i="18"/>
  <c r="AW183" i="18"/>
  <c r="AX183" i="18"/>
  <c r="AY183" i="18"/>
  <c r="AZ183" i="18"/>
  <c r="AW184" i="18"/>
  <c r="AX184" i="18"/>
  <c r="AY184" i="18"/>
  <c r="AZ184" i="18"/>
  <c r="AW185" i="18"/>
  <c r="AX185" i="18"/>
  <c r="AY185" i="18"/>
  <c r="AZ185" i="18"/>
  <c r="AW186" i="18"/>
  <c r="AX186" i="18"/>
  <c r="AY186" i="18"/>
  <c r="AZ186" i="18"/>
  <c r="AW187" i="18"/>
  <c r="AX187" i="18"/>
  <c r="AY187" i="18"/>
  <c r="AZ187" i="18"/>
  <c r="AW188" i="18"/>
  <c r="AX188" i="18"/>
  <c r="AY188" i="18"/>
  <c r="AZ188" i="18"/>
  <c r="AW189" i="18"/>
  <c r="AX189" i="18"/>
  <c r="AY189" i="18"/>
  <c r="AZ189" i="18"/>
  <c r="AW190" i="18"/>
  <c r="AX190" i="18"/>
  <c r="AY190" i="18"/>
  <c r="AZ190" i="18"/>
  <c r="AW191" i="18"/>
  <c r="AX191" i="18"/>
  <c r="AY191" i="18"/>
  <c r="AZ191" i="18"/>
  <c r="AW192" i="18"/>
  <c r="AX192" i="18"/>
  <c r="AY192" i="18"/>
  <c r="AZ192" i="18"/>
  <c r="AW193" i="18"/>
  <c r="AX193" i="18"/>
  <c r="AY193" i="18"/>
  <c r="AZ193" i="18"/>
  <c r="AW194" i="18"/>
  <c r="AX194" i="18"/>
  <c r="AY194" i="18"/>
  <c r="AZ194" i="18"/>
  <c r="AW195" i="18"/>
  <c r="AX195" i="18"/>
  <c r="AY195" i="18"/>
  <c r="AZ195" i="18"/>
  <c r="AW196" i="18"/>
  <c r="AX196" i="18"/>
  <c r="AY196" i="18"/>
  <c r="AZ196" i="18"/>
  <c r="AW197" i="18"/>
  <c r="AX197" i="18"/>
  <c r="AY197" i="18"/>
  <c r="AZ197" i="18"/>
  <c r="AW198" i="18"/>
  <c r="AX198" i="18"/>
  <c r="AY198" i="18"/>
  <c r="AZ198" i="18"/>
  <c r="AW199" i="18"/>
  <c r="AX199" i="18"/>
  <c r="AY199" i="18"/>
  <c r="AZ199" i="18"/>
  <c r="AW200" i="18"/>
  <c r="AX200" i="18"/>
  <c r="AY200" i="18"/>
  <c r="AZ200" i="18"/>
  <c r="AW201" i="18"/>
  <c r="AX201" i="18"/>
  <c r="AY201" i="18"/>
  <c r="AZ201" i="18"/>
  <c r="AW202" i="18"/>
  <c r="AX202" i="18"/>
  <c r="AY202" i="18"/>
  <c r="AZ202" i="18"/>
  <c r="AW203" i="18"/>
  <c r="AX203" i="18"/>
  <c r="AY203" i="18"/>
  <c r="AZ203" i="18"/>
  <c r="AW204" i="18"/>
  <c r="AX204" i="18"/>
  <c r="AY204" i="18"/>
  <c r="AZ204" i="18"/>
  <c r="AW205" i="18"/>
  <c r="AX205" i="18"/>
  <c r="AY205" i="18"/>
  <c r="AZ205" i="18"/>
  <c r="AW206" i="18"/>
  <c r="AX206" i="18"/>
  <c r="AY206" i="18"/>
  <c r="AZ206" i="18"/>
  <c r="AW207" i="18"/>
  <c r="AX207" i="18"/>
  <c r="AY207" i="18"/>
  <c r="AZ207" i="18"/>
  <c r="AW208" i="18"/>
  <c r="AX208" i="18"/>
  <c r="AY208" i="18"/>
  <c r="AZ208" i="18"/>
  <c r="AW209" i="18"/>
  <c r="AX209" i="18"/>
  <c r="AY209" i="18"/>
  <c r="AZ209" i="18"/>
  <c r="AW210" i="18"/>
  <c r="AX210" i="18"/>
  <c r="AY210" i="18"/>
  <c r="AZ210" i="18"/>
  <c r="AW211" i="18"/>
  <c r="AX211" i="18"/>
  <c r="AY211" i="18"/>
  <c r="AZ211" i="18"/>
  <c r="AW212" i="18"/>
  <c r="AX212" i="18"/>
  <c r="AY212" i="18"/>
  <c r="AZ212" i="18"/>
  <c r="AW213" i="18"/>
  <c r="AX213" i="18"/>
  <c r="AY213" i="18"/>
  <c r="AZ213" i="18"/>
  <c r="AW214" i="18"/>
  <c r="AX214" i="18"/>
  <c r="AY214" i="18"/>
  <c r="AZ214" i="18"/>
  <c r="AW215" i="18"/>
  <c r="AX215" i="18"/>
  <c r="AY215" i="18"/>
  <c r="AZ215" i="18"/>
  <c r="AW216" i="18"/>
  <c r="AX216" i="18"/>
  <c r="AY216" i="18"/>
  <c r="AZ216" i="18"/>
  <c r="AW217" i="18"/>
  <c r="AX217" i="18"/>
  <c r="AY217" i="18"/>
  <c r="AZ217" i="18"/>
  <c r="AW218" i="18"/>
  <c r="AX218" i="18"/>
  <c r="AY218" i="18"/>
  <c r="AZ218" i="18"/>
  <c r="AW219" i="18"/>
  <c r="AX219" i="18"/>
  <c r="AY219" i="18"/>
  <c r="AZ219" i="18"/>
  <c r="AW220" i="18"/>
  <c r="AX220" i="18"/>
  <c r="AY220" i="18"/>
  <c r="AZ220" i="18"/>
  <c r="AW221" i="18"/>
  <c r="AX221" i="18"/>
  <c r="AY221" i="18"/>
  <c r="AZ221" i="18"/>
  <c r="AW222" i="18"/>
  <c r="AX222" i="18"/>
  <c r="AY222" i="18"/>
  <c r="AZ222" i="18"/>
  <c r="AW223" i="18"/>
  <c r="AX223" i="18"/>
  <c r="AY223" i="18"/>
  <c r="AZ223" i="18"/>
  <c r="AW224" i="18"/>
  <c r="AX224" i="18"/>
  <c r="AY224" i="18"/>
  <c r="AZ224" i="18"/>
  <c r="AW225" i="18"/>
  <c r="AX225" i="18"/>
  <c r="AY225" i="18"/>
  <c r="AZ225" i="18"/>
  <c r="AW226" i="18"/>
  <c r="AX226" i="18"/>
  <c r="AY226" i="18"/>
  <c r="AZ226" i="18"/>
  <c r="AW227" i="18"/>
  <c r="AX227" i="18"/>
  <c r="AY227" i="18"/>
  <c r="AZ227" i="18"/>
  <c r="AW228" i="18"/>
  <c r="AX228" i="18"/>
  <c r="AY228" i="18"/>
  <c r="AZ228" i="18"/>
  <c r="AW229" i="18"/>
  <c r="AX229" i="18"/>
  <c r="AY229" i="18"/>
  <c r="AZ229" i="18"/>
  <c r="AW230" i="18"/>
  <c r="AX230" i="18"/>
  <c r="AY230" i="18"/>
  <c r="AZ230" i="18"/>
  <c r="AW231" i="18"/>
  <c r="AX231" i="18"/>
  <c r="AY231" i="18"/>
  <c r="AZ231" i="18"/>
  <c r="AW232" i="18"/>
  <c r="AX232" i="18"/>
  <c r="AY232" i="18"/>
  <c r="AZ232" i="18"/>
  <c r="AW233" i="18"/>
  <c r="AX233" i="18"/>
  <c r="AY233" i="18"/>
  <c r="AZ233" i="18"/>
  <c r="AW234" i="18"/>
  <c r="AX234" i="18"/>
  <c r="AY234" i="18"/>
  <c r="AZ234" i="18"/>
  <c r="AW235" i="18"/>
  <c r="AX235" i="18"/>
  <c r="AY235" i="18"/>
  <c r="AZ235" i="18"/>
  <c r="AW236" i="18"/>
  <c r="AX236" i="18"/>
  <c r="AY236" i="18"/>
  <c r="AZ236" i="18"/>
  <c r="AW237" i="18"/>
  <c r="AX237" i="18"/>
  <c r="AY237" i="18"/>
  <c r="AZ237" i="18"/>
  <c r="AW238" i="18"/>
  <c r="AX238" i="18"/>
  <c r="AY238" i="18"/>
  <c r="AZ238" i="18"/>
  <c r="AW239" i="18"/>
  <c r="AX239" i="18"/>
  <c r="AY239" i="18"/>
  <c r="AZ239" i="18"/>
  <c r="AW240" i="18"/>
  <c r="AX240" i="18"/>
  <c r="AY240" i="18"/>
  <c r="AZ240" i="18"/>
  <c r="AW241" i="18"/>
  <c r="AX241" i="18"/>
  <c r="AY241" i="18"/>
  <c r="AZ241" i="18"/>
  <c r="AW242" i="18"/>
  <c r="AX242" i="18"/>
  <c r="AY242" i="18"/>
  <c r="AZ242" i="18"/>
  <c r="AW243" i="18"/>
  <c r="AX243" i="18"/>
  <c r="AY243" i="18"/>
  <c r="AZ243" i="18"/>
  <c r="AW244" i="18"/>
  <c r="AX244" i="18"/>
  <c r="AY244" i="18"/>
  <c r="AZ244" i="18"/>
  <c r="AW245" i="18"/>
  <c r="AX245" i="18"/>
  <c r="AY245" i="18"/>
  <c r="AZ245" i="18"/>
  <c r="AW246" i="18"/>
  <c r="AX246" i="18"/>
  <c r="AY246" i="18"/>
  <c r="AZ246" i="18"/>
  <c r="AW247" i="18"/>
  <c r="AX247" i="18"/>
  <c r="AY247" i="18"/>
  <c r="AZ247" i="18"/>
  <c r="AW248" i="18"/>
  <c r="AX248" i="18"/>
  <c r="AY248" i="18"/>
  <c r="AZ248" i="18"/>
  <c r="AW249" i="18"/>
  <c r="AX249" i="18"/>
  <c r="AY249" i="18"/>
  <c r="AZ249" i="18"/>
  <c r="AW250" i="18"/>
  <c r="AX250" i="18"/>
  <c r="AY250" i="18"/>
  <c r="AZ250" i="18"/>
  <c r="AW251" i="18"/>
  <c r="AX251" i="18"/>
  <c r="AY251" i="18"/>
  <c r="AZ251" i="18"/>
  <c r="AW252" i="18"/>
  <c r="AX252" i="18"/>
  <c r="AY252" i="18"/>
  <c r="AZ252" i="18"/>
  <c r="AW253" i="18"/>
  <c r="AX253" i="18"/>
  <c r="AY253" i="18"/>
  <c r="AZ253" i="18"/>
  <c r="AW254" i="18"/>
  <c r="AX254" i="18"/>
  <c r="AY254" i="18"/>
  <c r="AZ254" i="18"/>
  <c r="AW255" i="18"/>
  <c r="AX255" i="18"/>
  <c r="AY255" i="18"/>
  <c r="AZ255" i="18"/>
  <c r="AW256" i="18"/>
  <c r="AX256" i="18"/>
  <c r="AY256" i="18"/>
  <c r="AZ256" i="18"/>
  <c r="AW257" i="18"/>
  <c r="AX257" i="18"/>
  <c r="AY257" i="18"/>
  <c r="AZ257" i="18"/>
  <c r="AW258" i="18"/>
  <c r="AX258" i="18"/>
  <c r="AY258" i="18"/>
  <c r="AZ258" i="18"/>
  <c r="AW259" i="18"/>
  <c r="AX259" i="18"/>
  <c r="AY259" i="18"/>
  <c r="AZ259" i="18"/>
  <c r="AW260" i="18"/>
  <c r="AX260" i="18"/>
  <c r="AY260" i="18"/>
  <c r="AZ260" i="18"/>
  <c r="AW261" i="18"/>
  <c r="AX261" i="18"/>
  <c r="AY261" i="18"/>
  <c r="AZ261" i="18"/>
  <c r="AW262" i="18"/>
  <c r="AX262" i="18"/>
  <c r="AY262" i="18"/>
  <c r="AZ262" i="18"/>
  <c r="AW263" i="18"/>
  <c r="AX263" i="18"/>
  <c r="AY263" i="18"/>
  <c r="AZ263" i="18"/>
  <c r="AW264" i="18"/>
  <c r="AX264" i="18"/>
  <c r="AY264" i="18"/>
  <c r="AZ264" i="18"/>
  <c r="AW265" i="18"/>
  <c r="AX265" i="18"/>
  <c r="AY265" i="18"/>
  <c r="AZ265" i="18"/>
  <c r="AW266" i="18"/>
  <c r="AX266" i="18"/>
  <c r="AY266" i="18"/>
  <c r="AZ266" i="18"/>
  <c r="AW267" i="18"/>
  <c r="AX267" i="18"/>
  <c r="AY267" i="18"/>
  <c r="AZ267" i="18"/>
  <c r="AW268" i="18"/>
  <c r="AX268" i="18"/>
  <c r="AY268" i="18"/>
  <c r="AZ268" i="18"/>
  <c r="AW269" i="18"/>
  <c r="AX269" i="18"/>
  <c r="AY269" i="18"/>
  <c r="AZ269" i="18"/>
  <c r="AW270" i="18"/>
  <c r="AX270" i="18"/>
  <c r="AY270" i="18"/>
  <c r="AZ270" i="18"/>
  <c r="AW271" i="18"/>
  <c r="AX271" i="18"/>
  <c r="AY271" i="18"/>
  <c r="AZ271" i="18"/>
  <c r="AW272" i="18"/>
  <c r="AX272" i="18"/>
  <c r="AY272" i="18"/>
  <c r="AZ272" i="18"/>
  <c r="AW273" i="18"/>
  <c r="AX273" i="18"/>
  <c r="AY273" i="18"/>
  <c r="AZ273" i="18"/>
  <c r="AW274" i="18"/>
  <c r="AX274" i="18"/>
  <c r="AY274" i="18"/>
  <c r="AZ274" i="18"/>
  <c r="AW275" i="18"/>
  <c r="AX275" i="18"/>
  <c r="AY275" i="18"/>
  <c r="AZ275" i="18"/>
  <c r="AW276" i="18"/>
  <c r="AX276" i="18"/>
  <c r="AY276" i="18"/>
  <c r="AZ276" i="18"/>
  <c r="AW277" i="18"/>
  <c r="AX277" i="18"/>
  <c r="AY277" i="18"/>
  <c r="AZ277" i="18"/>
  <c r="AW278" i="18"/>
  <c r="AX278" i="18"/>
  <c r="AY278" i="18"/>
  <c r="AZ278" i="18"/>
  <c r="AW279" i="18"/>
  <c r="AX279" i="18"/>
  <c r="AY279" i="18"/>
  <c r="AZ279" i="18"/>
  <c r="AW280" i="18"/>
  <c r="AX280" i="18"/>
  <c r="AY280" i="18"/>
  <c r="AZ280" i="18"/>
  <c r="AW281" i="18"/>
  <c r="AX281" i="18"/>
  <c r="AY281" i="18"/>
  <c r="AZ281" i="18"/>
  <c r="AW282" i="18"/>
  <c r="AX282" i="18"/>
  <c r="AY282" i="18"/>
  <c r="AZ282" i="18"/>
  <c r="AW283" i="18"/>
  <c r="AX283" i="18"/>
  <c r="AY283" i="18"/>
  <c r="AZ283" i="18"/>
  <c r="AW284" i="18"/>
  <c r="AX284" i="18"/>
  <c r="AY284" i="18"/>
  <c r="AZ284" i="18"/>
  <c r="AW285" i="18"/>
  <c r="AX285" i="18"/>
  <c r="AY285" i="18"/>
  <c r="AZ285" i="18"/>
  <c r="AW286" i="18"/>
  <c r="AX286" i="18"/>
  <c r="AY286" i="18"/>
  <c r="AZ286" i="18"/>
  <c r="AW287" i="18"/>
  <c r="AX287" i="18"/>
  <c r="AY287" i="18"/>
  <c r="AZ287" i="18"/>
  <c r="AW288" i="18"/>
  <c r="AX288" i="18"/>
  <c r="AY288" i="18"/>
  <c r="AZ288" i="18"/>
  <c r="AW289" i="18"/>
  <c r="AX289" i="18"/>
  <c r="AY289" i="18"/>
  <c r="AZ289" i="18"/>
  <c r="AW290" i="18"/>
  <c r="AX290" i="18"/>
  <c r="AY290" i="18"/>
  <c r="AZ290" i="18"/>
  <c r="AW291" i="18"/>
  <c r="AX291" i="18"/>
  <c r="AY291" i="18"/>
  <c r="AZ291" i="18"/>
  <c r="AW292" i="18"/>
  <c r="AX292" i="18"/>
  <c r="AY292" i="18"/>
  <c r="AZ292" i="18"/>
  <c r="AW293" i="18"/>
  <c r="AX293" i="18"/>
  <c r="AY293" i="18"/>
  <c r="AZ293" i="18"/>
  <c r="AW294" i="18"/>
  <c r="AX294" i="18"/>
  <c r="AY294" i="18"/>
  <c r="AZ294" i="18"/>
  <c r="AW295" i="18"/>
  <c r="AX295" i="18"/>
  <c r="AY295" i="18"/>
  <c r="AZ295" i="18"/>
  <c r="AZ6" i="18"/>
  <c r="AY6" i="18"/>
  <c r="AX6" i="18"/>
  <c r="AW6" i="18"/>
  <c r="AT4" i="18"/>
  <c r="A7" i="18"/>
  <c r="A8" i="18"/>
  <c r="A9" i="18"/>
  <c r="A10" i="18"/>
  <c r="A11" i="18"/>
  <c r="A12" i="18"/>
  <c r="A13" i="18"/>
  <c r="A14" i="18"/>
  <c r="A15" i="18"/>
  <c r="A16" i="18"/>
  <c r="A17" i="18"/>
  <c r="A18" i="18"/>
  <c r="A19" i="18"/>
  <c r="A20" i="18"/>
  <c r="A21" i="18"/>
  <c r="A22" i="18"/>
  <c r="A23" i="18"/>
  <c r="A24" i="18"/>
  <c r="A25" i="18"/>
  <c r="A26" i="18"/>
  <c r="A27" i="18"/>
  <c r="A28" i="18"/>
  <c r="A29" i="18"/>
  <c r="A30" i="18"/>
  <c r="A31" i="18"/>
  <c r="A32" i="18"/>
  <c r="A33" i="18"/>
  <c r="A34" i="18"/>
  <c r="A35" i="18"/>
  <c r="A36" i="18"/>
  <c r="A37" i="18"/>
  <c r="A38" i="18"/>
  <c r="A39" i="18"/>
  <c r="A40" i="18"/>
  <c r="A41" i="18"/>
  <c r="A42" i="18"/>
  <c r="A43" i="18"/>
  <c r="A44" i="18"/>
  <c r="A45" i="18"/>
  <c r="A46" i="18"/>
  <c r="A47" i="18"/>
  <c r="A48" i="18"/>
  <c r="A49" i="18"/>
  <c r="A50" i="18"/>
  <c r="A51" i="18"/>
  <c r="A52" i="18"/>
  <c r="A53" i="18"/>
  <c r="A54" i="18"/>
  <c r="A55" i="18"/>
  <c r="A56" i="18"/>
  <c r="A57" i="18"/>
  <c r="A58" i="18"/>
  <c r="A59" i="18"/>
  <c r="A60" i="18"/>
  <c r="A61" i="18"/>
  <c r="A62" i="18"/>
  <c r="A63" i="18"/>
  <c r="A64" i="18"/>
  <c r="A65" i="18"/>
  <c r="A66" i="18"/>
  <c r="A67" i="18"/>
  <c r="A68" i="18"/>
  <c r="A69" i="18"/>
  <c r="A70" i="18"/>
  <c r="A71" i="18"/>
  <c r="A72" i="18"/>
  <c r="A73" i="18"/>
  <c r="A74" i="18"/>
  <c r="A75" i="18"/>
  <c r="A76" i="18"/>
  <c r="A77" i="18"/>
  <c r="A78" i="18"/>
  <c r="A79" i="18"/>
  <c r="A80" i="18"/>
  <c r="A81" i="18"/>
  <c r="A82" i="18"/>
  <c r="A83" i="18"/>
  <c r="A84" i="18"/>
  <c r="A85" i="18"/>
  <c r="A86" i="18"/>
  <c r="A87" i="18"/>
  <c r="A88" i="18"/>
  <c r="A89" i="18"/>
  <c r="A90" i="18"/>
  <c r="A91" i="18"/>
  <c r="A92" i="18"/>
  <c r="A93" i="18"/>
  <c r="A94" i="18"/>
  <c r="A95" i="18"/>
  <c r="A96" i="18"/>
  <c r="A97" i="18"/>
  <c r="A98" i="18"/>
  <c r="A99" i="18"/>
  <c r="A100" i="18"/>
  <c r="A101" i="18"/>
  <c r="A102" i="18"/>
  <c r="A103" i="18"/>
  <c r="A104" i="18"/>
  <c r="A105" i="18"/>
  <c r="A106" i="18"/>
  <c r="A107" i="18"/>
  <c r="A108" i="18"/>
  <c r="A109" i="18"/>
  <c r="A110" i="18"/>
  <c r="A111" i="18"/>
  <c r="A112" i="18"/>
  <c r="A113" i="18"/>
  <c r="A114" i="18"/>
  <c r="A115" i="18"/>
  <c r="A116" i="18"/>
  <c r="A117" i="18"/>
  <c r="A118" i="18"/>
  <c r="A119" i="18"/>
  <c r="A120" i="18"/>
  <c r="A121" i="18"/>
  <c r="A122" i="18"/>
  <c r="A123" i="18"/>
  <c r="A124" i="18"/>
  <c r="A125" i="18"/>
  <c r="A126" i="18"/>
  <c r="A127" i="18"/>
  <c r="A128" i="18"/>
  <c r="A129" i="18"/>
  <c r="A130" i="18"/>
  <c r="A131" i="18"/>
  <c r="A132" i="18"/>
  <c r="A133" i="18"/>
  <c r="A134" i="18"/>
  <c r="A135" i="18"/>
  <c r="A136" i="18"/>
  <c r="A137" i="18"/>
  <c r="A138" i="18"/>
  <c r="A139" i="18"/>
  <c r="A140" i="18"/>
  <c r="A141" i="18"/>
  <c r="A142" i="18"/>
  <c r="A143" i="18"/>
  <c r="A144" i="18"/>
  <c r="A145" i="18"/>
  <c r="A146" i="18"/>
  <c r="A147" i="18"/>
  <c r="A148" i="18"/>
  <c r="A149" i="18"/>
  <c r="A150" i="18"/>
  <c r="A151" i="18"/>
  <c r="A152" i="18"/>
  <c r="A153" i="18"/>
  <c r="A154" i="18"/>
  <c r="A155" i="18"/>
  <c r="A156" i="18"/>
  <c r="A157" i="18"/>
  <c r="A158" i="18"/>
  <c r="A159" i="18"/>
  <c r="A160" i="18"/>
  <c r="A161" i="18"/>
  <c r="A162" i="18"/>
  <c r="A163" i="18"/>
  <c r="A164" i="18"/>
  <c r="A165" i="18"/>
  <c r="A166" i="18"/>
  <c r="A167" i="18"/>
  <c r="A168" i="18"/>
  <c r="A169" i="18"/>
  <c r="A170" i="18"/>
  <c r="A171" i="18"/>
  <c r="A172" i="18"/>
  <c r="A173" i="18"/>
  <c r="A174" i="18"/>
  <c r="A175" i="18"/>
  <c r="A176" i="18"/>
  <c r="A177" i="18"/>
  <c r="A178" i="18"/>
  <c r="A179" i="18"/>
  <c r="A180" i="18"/>
  <c r="A181" i="18"/>
  <c r="A182" i="18"/>
  <c r="A183" i="18"/>
  <c r="A184" i="18"/>
  <c r="A185" i="18"/>
  <c r="A186" i="18"/>
  <c r="A187" i="18"/>
  <c r="A188" i="18"/>
  <c r="A189" i="18"/>
  <c r="A190" i="18"/>
  <c r="A191" i="18"/>
  <c r="A192" i="18"/>
  <c r="A193" i="18"/>
  <c r="A194" i="18"/>
  <c r="A195" i="18"/>
  <c r="A196" i="18"/>
  <c r="A197" i="18"/>
  <c r="A198" i="18"/>
  <c r="A199" i="18"/>
  <c r="A200" i="18"/>
  <c r="A201" i="18"/>
  <c r="A202" i="18"/>
  <c r="A203" i="18"/>
  <c r="A204" i="18"/>
  <c r="A205" i="18"/>
  <c r="A206" i="18"/>
  <c r="A207" i="18"/>
  <c r="A208" i="18"/>
  <c r="A209" i="18"/>
  <c r="A210" i="18"/>
  <c r="A211" i="18"/>
  <c r="A212" i="18"/>
  <c r="A213" i="18"/>
  <c r="A214" i="18"/>
  <c r="A215" i="18"/>
  <c r="A216" i="18"/>
  <c r="A217" i="18"/>
  <c r="A218" i="18"/>
  <c r="A219" i="18"/>
  <c r="A220" i="18"/>
  <c r="A221" i="18"/>
  <c r="A222" i="18"/>
  <c r="A223" i="18"/>
  <c r="A224" i="18"/>
  <c r="A225" i="18"/>
  <c r="A226" i="18"/>
  <c r="A227" i="18"/>
  <c r="A228" i="18"/>
  <c r="A229" i="18"/>
  <c r="A230" i="18"/>
  <c r="A231" i="18"/>
  <c r="A232" i="18"/>
  <c r="A233" i="18"/>
  <c r="A234" i="18"/>
  <c r="A235" i="18"/>
  <c r="A236" i="18"/>
  <c r="A237" i="18"/>
  <c r="A238" i="18"/>
  <c r="A239" i="18"/>
  <c r="A240" i="18"/>
  <c r="A241" i="18"/>
  <c r="A242" i="18"/>
  <c r="A243" i="18"/>
  <c r="A244" i="18"/>
  <c r="A245" i="18"/>
  <c r="A246" i="18"/>
  <c r="A247" i="18"/>
  <c r="A248" i="18"/>
  <c r="A249" i="18"/>
  <c r="A250" i="18"/>
  <c r="A251" i="18"/>
  <c r="A252" i="18"/>
  <c r="A253" i="18"/>
  <c r="A254" i="18"/>
  <c r="A255" i="18"/>
  <c r="A256" i="18"/>
  <c r="A257" i="18"/>
  <c r="A258" i="18"/>
  <c r="A259" i="18"/>
  <c r="A260" i="18"/>
  <c r="A261" i="18"/>
  <c r="A262" i="18"/>
  <c r="A263" i="18"/>
  <c r="A264" i="18"/>
  <c r="A265" i="18"/>
  <c r="A266" i="18"/>
  <c r="A267" i="18"/>
  <c r="A268" i="18"/>
  <c r="A269" i="18"/>
  <c r="A270" i="18"/>
  <c r="A271" i="18"/>
  <c r="A272" i="18"/>
  <c r="A273" i="18"/>
  <c r="A274" i="18"/>
  <c r="A275" i="18"/>
  <c r="A276" i="18"/>
  <c r="A277" i="18"/>
  <c r="A278" i="18"/>
  <c r="A279" i="18"/>
  <c r="A280" i="18"/>
  <c r="A281" i="18"/>
  <c r="A282" i="18"/>
  <c r="A283" i="18"/>
  <c r="A284" i="18"/>
  <c r="A285" i="18"/>
  <c r="A286" i="18"/>
  <c r="A287" i="18"/>
  <c r="A288" i="18"/>
  <c r="A289" i="18"/>
  <c r="A290" i="18"/>
  <c r="A291" i="18"/>
  <c r="A292" i="18"/>
  <c r="A293" i="18"/>
  <c r="A294" i="18"/>
  <c r="A295" i="18"/>
  <c r="A6" i="18"/>
  <c r="J1" i="21" l="1"/>
  <c r="D17" i="21"/>
  <c r="F17" i="21" s="1"/>
  <c r="P5" i="18"/>
  <c r="H5" i="18"/>
  <c r="O5" i="18"/>
  <c r="G5" i="18"/>
  <c r="N5" i="18"/>
  <c r="F5" i="18"/>
  <c r="M5" i="18"/>
  <c r="E5" i="18"/>
  <c r="L5" i="18"/>
  <c r="D5" i="18"/>
  <c r="S5" i="18"/>
  <c r="K5" i="18"/>
  <c r="C5" i="18"/>
  <c r="R5" i="18"/>
  <c r="J5" i="18"/>
  <c r="B5" i="18"/>
  <c r="Q5" i="18"/>
  <c r="I5" i="18"/>
  <c r="BA281" i="18"/>
  <c r="BE281" i="18" s="1"/>
  <c r="BA6" i="18"/>
  <c r="BE6" i="18" s="1"/>
  <c r="BA291" i="18"/>
  <c r="BE291" i="18" s="1"/>
  <c r="BA283" i="18"/>
  <c r="BE283" i="18" s="1"/>
  <c r="BA208" i="18"/>
  <c r="BE208" i="18" s="1"/>
  <c r="BA202" i="18"/>
  <c r="BE202" i="18" s="1"/>
  <c r="BA200" i="18"/>
  <c r="BE200" i="18" s="1"/>
  <c r="BA198" i="18"/>
  <c r="BE198" i="18" s="1"/>
  <c r="BA196" i="18"/>
  <c r="BE196" i="18" s="1"/>
  <c r="BA192" i="18"/>
  <c r="BE192" i="18" s="1"/>
  <c r="BA184" i="18"/>
  <c r="BE184" i="18" s="1"/>
  <c r="BA182" i="18"/>
  <c r="BE182" i="18" s="1"/>
  <c r="BA180" i="18"/>
  <c r="BE180" i="18" s="1"/>
  <c r="BA176" i="18"/>
  <c r="BE176" i="18" s="1"/>
  <c r="BA168" i="18"/>
  <c r="BE168" i="18" s="1"/>
  <c r="BA164" i="18"/>
  <c r="BE164" i="18" s="1"/>
  <c r="BA162" i="18"/>
  <c r="BE162" i="18" s="1"/>
  <c r="BA158" i="18"/>
  <c r="BE158" i="18" s="1"/>
  <c r="BA156" i="18"/>
  <c r="BE156" i="18" s="1"/>
  <c r="BA152" i="18"/>
  <c r="BE152" i="18" s="1"/>
  <c r="BA148" i="18"/>
  <c r="BE148" i="18" s="1"/>
  <c r="BA146" i="18"/>
  <c r="BE146" i="18" s="1"/>
  <c r="BA144" i="18"/>
  <c r="BE144" i="18" s="1"/>
  <c r="BA142" i="18"/>
  <c r="BE142" i="18" s="1"/>
  <c r="BA138" i="18"/>
  <c r="BE138" i="18" s="1"/>
  <c r="BA130" i="18"/>
  <c r="BE130" i="18" s="1"/>
  <c r="BA128" i="18"/>
  <c r="BE128" i="18" s="1"/>
  <c r="BA124" i="18"/>
  <c r="BE124" i="18" s="1"/>
  <c r="BA122" i="18"/>
  <c r="BE122" i="18" s="1"/>
  <c r="BA116" i="18"/>
  <c r="BE116" i="18" s="1"/>
  <c r="BA114" i="18"/>
  <c r="BE114" i="18" s="1"/>
  <c r="BA108" i="18"/>
  <c r="BE108" i="18" s="1"/>
  <c r="BA106" i="18"/>
  <c r="BE106" i="18" s="1"/>
  <c r="BA104" i="18"/>
  <c r="BE104" i="18" s="1"/>
  <c r="BA100" i="18"/>
  <c r="BE100" i="18" s="1"/>
  <c r="BA96" i="18"/>
  <c r="BE96" i="18" s="1"/>
  <c r="BA94" i="18"/>
  <c r="BE94" i="18" s="1"/>
  <c r="BA84" i="18"/>
  <c r="BE84" i="18" s="1"/>
  <c r="BA82" i="18"/>
  <c r="BE82" i="18" s="1"/>
  <c r="BA80" i="18"/>
  <c r="BE80" i="18" s="1"/>
  <c r="BA78" i="18"/>
  <c r="BE78" i="18" s="1"/>
  <c r="BA74" i="18"/>
  <c r="BE74" i="18" s="1"/>
  <c r="BA68" i="18"/>
  <c r="BE68" i="18" s="1"/>
  <c r="BA66" i="18"/>
  <c r="BE66" i="18" s="1"/>
  <c r="BA64" i="18"/>
  <c r="BE64" i="18" s="1"/>
  <c r="BA60" i="18"/>
  <c r="BE60" i="18" s="1"/>
  <c r="BA56" i="18"/>
  <c r="BE56" i="18" s="1"/>
  <c r="BA54" i="18"/>
  <c r="BE54" i="18" s="1"/>
  <c r="BA52" i="18"/>
  <c r="BE52" i="18" s="1"/>
  <c r="BA44" i="18"/>
  <c r="BE44" i="18" s="1"/>
  <c r="BA42" i="18"/>
  <c r="BE42" i="18" s="1"/>
  <c r="BA32" i="18"/>
  <c r="BE32" i="18" s="1"/>
  <c r="BA24" i="18"/>
  <c r="BE24" i="18" s="1"/>
  <c r="BA22" i="18"/>
  <c r="BE22" i="18" s="1"/>
  <c r="BA18" i="18"/>
  <c r="BE18" i="18" s="1"/>
  <c r="BA16" i="18"/>
  <c r="BE16" i="18" s="1"/>
  <c r="BA14" i="18"/>
  <c r="BE14" i="18" s="1"/>
  <c r="BA8" i="18"/>
  <c r="BE8" i="18" s="1"/>
  <c r="BA267" i="18"/>
  <c r="BE267" i="18" s="1"/>
  <c r="BA265" i="18"/>
  <c r="BE265" i="18" s="1"/>
  <c r="BA261" i="18"/>
  <c r="BE261" i="18" s="1"/>
  <c r="BA259" i="18"/>
  <c r="BE259" i="18" s="1"/>
  <c r="BA251" i="18"/>
  <c r="BE251" i="18" s="1"/>
  <c r="BA249" i="18"/>
  <c r="BE249" i="18" s="1"/>
  <c r="BA243" i="18"/>
  <c r="BE243" i="18" s="1"/>
  <c r="BA235" i="18"/>
  <c r="BE235" i="18" s="1"/>
  <c r="BA233" i="18"/>
  <c r="BE233" i="18" s="1"/>
  <c r="BA229" i="18"/>
  <c r="BE229" i="18" s="1"/>
  <c r="BA227" i="18"/>
  <c r="BE227" i="18" s="1"/>
  <c r="BA219" i="18"/>
  <c r="BE219" i="18" s="1"/>
  <c r="BA217" i="18"/>
  <c r="BE217" i="18" s="1"/>
  <c r="AT294" i="18"/>
  <c r="BD294" i="18" s="1"/>
  <c r="AT286" i="18"/>
  <c r="BD286" i="18" s="1"/>
  <c r="AT278" i="18"/>
  <c r="BD278" i="18" s="1"/>
  <c r="AT262" i="18"/>
  <c r="BD262" i="18" s="1"/>
  <c r="AT254" i="18"/>
  <c r="BD254" i="18" s="1"/>
  <c r="AT238" i="18"/>
  <c r="BD238" i="18" s="1"/>
  <c r="AT230" i="18"/>
  <c r="BD230" i="18" s="1"/>
  <c r="AT214" i="18"/>
  <c r="BD214" i="18" s="1"/>
  <c r="AT198" i="18"/>
  <c r="BD198" i="18" s="1"/>
  <c r="AT190" i="18"/>
  <c r="BD190" i="18" s="1"/>
  <c r="AT182" i="18"/>
  <c r="BD182" i="18" s="1"/>
  <c r="AT151" i="18"/>
  <c r="BD151" i="18" s="1"/>
  <c r="AT143" i="18"/>
  <c r="BD143" i="18" s="1"/>
  <c r="AT135" i="18"/>
  <c r="BD135" i="18" s="1"/>
  <c r="AT103" i="18"/>
  <c r="BD103" i="18" s="1"/>
  <c r="AT87" i="18"/>
  <c r="BD87" i="18" s="1"/>
  <c r="AT79" i="18"/>
  <c r="BD79" i="18" s="1"/>
  <c r="AT71" i="18"/>
  <c r="BD71" i="18" s="1"/>
  <c r="AT55" i="18"/>
  <c r="BD55" i="18" s="1"/>
  <c r="AT47" i="18"/>
  <c r="BD47" i="18" s="1"/>
  <c r="AT39" i="18"/>
  <c r="BD39" i="18" s="1"/>
  <c r="AT31" i="18"/>
  <c r="BD31" i="18" s="1"/>
  <c r="AT23" i="18"/>
  <c r="BD23" i="18" s="1"/>
  <c r="AT15" i="18"/>
  <c r="BD15" i="18" s="1"/>
  <c r="AT7" i="18"/>
  <c r="BD7" i="18" s="1"/>
  <c r="AT175" i="18"/>
  <c r="BD175" i="18" s="1"/>
  <c r="AT127" i="18"/>
  <c r="BD127" i="18" s="1"/>
  <c r="AT119" i="18"/>
  <c r="BD119" i="18" s="1"/>
  <c r="AT111" i="18"/>
  <c r="BD111" i="18" s="1"/>
  <c r="AT95" i="18"/>
  <c r="BD95" i="18" s="1"/>
  <c r="AT63" i="18"/>
  <c r="BD63" i="18" s="1"/>
  <c r="BA161" i="18"/>
  <c r="BE161" i="18" s="1"/>
  <c r="AT246" i="18"/>
  <c r="BD246" i="18" s="1"/>
  <c r="AT270" i="18"/>
  <c r="BD270" i="18" s="1"/>
  <c r="AT222" i="18"/>
  <c r="BD222" i="18" s="1"/>
  <c r="AT206" i="18"/>
  <c r="BD206" i="18" s="1"/>
  <c r="BA79" i="18"/>
  <c r="BE79" i="18" s="1"/>
  <c r="BA77" i="18"/>
  <c r="BE77" i="18" s="1"/>
  <c r="AT159" i="18"/>
  <c r="BD159" i="18" s="1"/>
  <c r="BA221" i="18"/>
  <c r="BE221" i="18" s="1"/>
  <c r="AT167" i="18"/>
  <c r="BD167" i="18" s="1"/>
  <c r="BA195" i="18"/>
  <c r="BE195" i="18" s="1"/>
  <c r="BA37" i="18"/>
  <c r="BE37" i="18" s="1"/>
  <c r="BA35" i="18"/>
  <c r="BE35" i="18" s="1"/>
  <c r="BA29" i="18"/>
  <c r="BE29" i="18" s="1"/>
  <c r="BA242" i="18"/>
  <c r="BE242" i="18" s="1"/>
  <c r="BA238" i="18"/>
  <c r="BE238" i="18" s="1"/>
  <c r="BA285" i="18"/>
  <c r="BE285" i="18" s="1"/>
  <c r="BA121" i="18"/>
  <c r="BE121" i="18" s="1"/>
  <c r="BA58" i="18"/>
  <c r="BE58" i="18" s="1"/>
  <c r="BA26" i="18"/>
  <c r="BE26" i="18" s="1"/>
  <c r="BA194" i="18"/>
  <c r="BE194" i="18" s="1"/>
  <c r="BA188" i="18"/>
  <c r="BE188" i="18" s="1"/>
  <c r="BA178" i="18"/>
  <c r="BE178" i="18" s="1"/>
  <c r="BA172" i="18"/>
  <c r="BE172" i="18" s="1"/>
  <c r="BA241" i="18"/>
  <c r="BE241" i="18" s="1"/>
  <c r="BA160" i="18"/>
  <c r="BE160" i="18" s="1"/>
  <c r="BA289" i="18"/>
  <c r="BE289" i="18" s="1"/>
  <c r="BA253" i="18"/>
  <c r="BE253" i="18" s="1"/>
  <c r="BA226" i="18"/>
  <c r="BE226" i="18" s="1"/>
  <c r="BA222" i="18"/>
  <c r="BE222" i="18" s="1"/>
  <c r="BA179" i="18"/>
  <c r="BE179" i="18" s="1"/>
  <c r="BA76" i="18"/>
  <c r="BE76" i="18" s="1"/>
  <c r="BA70" i="18"/>
  <c r="BE70" i="18" s="1"/>
  <c r="BA19" i="18"/>
  <c r="BE19" i="18" s="1"/>
  <c r="BA273" i="18"/>
  <c r="BE273" i="18" s="1"/>
  <c r="BA237" i="18"/>
  <c r="BE237" i="18" s="1"/>
  <c r="BA210" i="18"/>
  <c r="BE210" i="18" s="1"/>
  <c r="BA140" i="18"/>
  <c r="BE140" i="18" s="1"/>
  <c r="BA99" i="18"/>
  <c r="BE99" i="18" s="1"/>
  <c r="BA11" i="18"/>
  <c r="BE11" i="18" s="1"/>
  <c r="BA290" i="18"/>
  <c r="BE290" i="18" s="1"/>
  <c r="BA286" i="18"/>
  <c r="BE286" i="18" s="1"/>
  <c r="BA141" i="18"/>
  <c r="BE141" i="18" s="1"/>
  <c r="BA120" i="18"/>
  <c r="BE120" i="18" s="1"/>
  <c r="BA40" i="18"/>
  <c r="BE40" i="18" s="1"/>
  <c r="BA34" i="18"/>
  <c r="BE34" i="18" s="1"/>
  <c r="BA28" i="18"/>
  <c r="BE28" i="18" s="1"/>
  <c r="BA274" i="18"/>
  <c r="BE274" i="18" s="1"/>
  <c r="BA270" i="18"/>
  <c r="BE270" i="18" s="1"/>
  <c r="BA59" i="18"/>
  <c r="BE59" i="18" s="1"/>
  <c r="BA45" i="18"/>
  <c r="BE45" i="18" s="1"/>
  <c r="BA287" i="18"/>
  <c r="BE287" i="18" s="1"/>
  <c r="BA279" i="18"/>
  <c r="BE279" i="18" s="1"/>
  <c r="BA271" i="18"/>
  <c r="BE271" i="18" s="1"/>
  <c r="BA255" i="18"/>
  <c r="BE255" i="18" s="1"/>
  <c r="BA247" i="18"/>
  <c r="BE247" i="18" s="1"/>
  <c r="BA239" i="18"/>
  <c r="BE239" i="18" s="1"/>
  <c r="BA223" i="18"/>
  <c r="BE223" i="18" s="1"/>
  <c r="BA215" i="18"/>
  <c r="BE215" i="18" s="1"/>
  <c r="BA258" i="18"/>
  <c r="BE258" i="18" s="1"/>
  <c r="BA254" i="18"/>
  <c r="BE254" i="18" s="1"/>
  <c r="BA98" i="18"/>
  <c r="BE98" i="18" s="1"/>
  <c r="BA10" i="18"/>
  <c r="BE10" i="18" s="1"/>
  <c r="BA269" i="18"/>
  <c r="BE269" i="18" s="1"/>
  <c r="AW5" i="18"/>
  <c r="AV5" i="18"/>
  <c r="BA5" i="18"/>
  <c r="AZ5" i="18"/>
  <c r="AY5" i="18"/>
  <c r="AX5" i="18"/>
  <c r="AT295" i="18"/>
  <c r="BD295" i="18" s="1"/>
  <c r="AT287" i="18"/>
  <c r="BD287" i="18" s="1"/>
  <c r="AT279" i="18"/>
  <c r="BD279" i="18" s="1"/>
  <c r="AT271" i="18"/>
  <c r="BD271" i="18" s="1"/>
  <c r="AT263" i="18"/>
  <c r="BD263" i="18" s="1"/>
  <c r="AT255" i="18"/>
  <c r="BD255" i="18" s="1"/>
  <c r="AT247" i="18"/>
  <c r="BD247" i="18" s="1"/>
  <c r="AT239" i="18"/>
  <c r="BD239" i="18" s="1"/>
  <c r="AT231" i="18"/>
  <c r="BD231" i="18" s="1"/>
  <c r="AT223" i="18"/>
  <c r="BD223" i="18" s="1"/>
  <c r="AT215" i="18"/>
  <c r="BD215" i="18" s="1"/>
  <c r="AT207" i="18"/>
  <c r="BD207" i="18" s="1"/>
  <c r="AT199" i="18"/>
  <c r="BD199" i="18" s="1"/>
  <c r="AT191" i="18"/>
  <c r="BD191" i="18" s="1"/>
  <c r="AT183" i="18"/>
  <c r="BD183" i="18" s="1"/>
  <c r="BA293" i="18"/>
  <c r="BE293" i="18" s="1"/>
  <c r="BA204" i="18"/>
  <c r="BE204" i="18" s="1"/>
  <c r="BA132" i="18"/>
  <c r="BE132" i="18" s="1"/>
  <c r="BA72" i="18"/>
  <c r="BE72" i="18" s="1"/>
  <c r="AT288" i="18"/>
  <c r="BD288" i="18" s="1"/>
  <c r="AT280" i="18"/>
  <c r="BD280" i="18" s="1"/>
  <c r="AT272" i="18"/>
  <c r="BD272" i="18" s="1"/>
  <c r="AT264" i="18"/>
  <c r="BD264" i="18" s="1"/>
  <c r="AT256" i="18"/>
  <c r="BD256" i="18" s="1"/>
  <c r="AT248" i="18"/>
  <c r="BD248" i="18" s="1"/>
  <c r="AT240" i="18"/>
  <c r="BD240" i="18" s="1"/>
  <c r="AT232" i="18"/>
  <c r="BD232" i="18" s="1"/>
  <c r="AT224" i="18"/>
  <c r="BD224" i="18" s="1"/>
  <c r="AT216" i="18"/>
  <c r="BD216" i="18" s="1"/>
  <c r="AT208" i="18"/>
  <c r="BD208" i="18" s="1"/>
  <c r="AT200" i="18"/>
  <c r="BD200" i="18" s="1"/>
  <c r="AT192" i="18"/>
  <c r="BD192" i="18" s="1"/>
  <c r="AT184" i="18"/>
  <c r="BD184" i="18" s="1"/>
  <c r="AT176" i="18"/>
  <c r="BD176" i="18" s="1"/>
  <c r="AT168" i="18"/>
  <c r="BD168" i="18" s="1"/>
  <c r="AT160" i="18"/>
  <c r="BD160" i="18" s="1"/>
  <c r="AT152" i="18"/>
  <c r="BD152" i="18" s="1"/>
  <c r="AT144" i="18"/>
  <c r="BD144" i="18" s="1"/>
  <c r="BA277" i="18"/>
  <c r="BE277" i="18" s="1"/>
  <c r="BA275" i="18"/>
  <c r="BE275" i="18" s="1"/>
  <c r="BA257" i="18"/>
  <c r="BE257" i="18" s="1"/>
  <c r="BA206" i="18"/>
  <c r="BE206" i="18" s="1"/>
  <c r="BA136" i="18"/>
  <c r="BE136" i="18" s="1"/>
  <c r="BA50" i="18"/>
  <c r="BE50" i="18" s="1"/>
  <c r="AT289" i="18"/>
  <c r="BD289" i="18" s="1"/>
  <c r="AT281" i="18"/>
  <c r="BD281" i="18" s="1"/>
  <c r="AT273" i="18"/>
  <c r="BD273" i="18" s="1"/>
  <c r="AT265" i="18"/>
  <c r="BD265" i="18" s="1"/>
  <c r="AT257" i="18"/>
  <c r="BD257" i="18" s="1"/>
  <c r="AT249" i="18"/>
  <c r="BD249" i="18" s="1"/>
  <c r="AT241" i="18"/>
  <c r="BD241" i="18" s="1"/>
  <c r="AT233" i="18"/>
  <c r="BD233" i="18" s="1"/>
  <c r="AT225" i="18"/>
  <c r="BD225" i="18" s="1"/>
  <c r="AT217" i="18"/>
  <c r="BD217" i="18" s="1"/>
  <c r="AT209" i="18"/>
  <c r="BD209" i="18" s="1"/>
  <c r="AT201" i="18"/>
  <c r="BD201" i="18" s="1"/>
  <c r="AT193" i="18"/>
  <c r="BD193" i="18" s="1"/>
  <c r="AT185" i="18"/>
  <c r="BD185" i="18" s="1"/>
  <c r="AT177" i="18"/>
  <c r="BD177" i="18" s="1"/>
  <c r="AT169" i="18"/>
  <c r="BD169" i="18" s="1"/>
  <c r="AT161" i="18"/>
  <c r="BD161" i="18" s="1"/>
  <c r="AT153" i="18"/>
  <c r="BD153" i="18" s="1"/>
  <c r="AT145" i="18"/>
  <c r="BD145" i="18" s="1"/>
  <c r="AT137" i="18"/>
  <c r="BD137" i="18" s="1"/>
  <c r="AT290" i="18"/>
  <c r="BD290" i="18" s="1"/>
  <c r="AT282" i="18"/>
  <c r="BD282" i="18" s="1"/>
  <c r="AT274" i="18"/>
  <c r="BD274" i="18" s="1"/>
  <c r="AT266" i="18"/>
  <c r="BD266" i="18" s="1"/>
  <c r="AT258" i="18"/>
  <c r="BD258" i="18" s="1"/>
  <c r="AT250" i="18"/>
  <c r="BD250" i="18" s="1"/>
  <c r="AT242" i="18"/>
  <c r="BD242" i="18" s="1"/>
  <c r="AT234" i="18"/>
  <c r="BD234" i="18" s="1"/>
  <c r="AT226" i="18"/>
  <c r="BD226" i="18" s="1"/>
  <c r="AT218" i="18"/>
  <c r="BD218" i="18" s="1"/>
  <c r="AT210" i="18"/>
  <c r="BD210" i="18" s="1"/>
  <c r="AT202" i="18"/>
  <c r="BD202" i="18" s="1"/>
  <c r="AT194" i="18"/>
  <c r="BD194" i="18" s="1"/>
  <c r="AT186" i="18"/>
  <c r="BD186" i="18" s="1"/>
  <c r="BA245" i="18"/>
  <c r="BE245" i="18" s="1"/>
  <c r="BA225" i="18"/>
  <c r="BE225" i="18" s="1"/>
  <c r="BA190" i="18"/>
  <c r="BE190" i="18" s="1"/>
  <c r="BA186" i="18"/>
  <c r="BE186" i="18" s="1"/>
  <c r="BA143" i="18"/>
  <c r="BE143" i="18" s="1"/>
  <c r="BA112" i="18"/>
  <c r="BE112" i="18" s="1"/>
  <c r="AT291" i="18"/>
  <c r="BD291" i="18" s="1"/>
  <c r="AT283" i="18"/>
  <c r="BD283" i="18" s="1"/>
  <c r="AT275" i="18"/>
  <c r="BD275" i="18" s="1"/>
  <c r="AT267" i="18"/>
  <c r="BD267" i="18" s="1"/>
  <c r="AT259" i="18"/>
  <c r="BD259" i="18" s="1"/>
  <c r="AT251" i="18"/>
  <c r="BD251" i="18" s="1"/>
  <c r="AT243" i="18"/>
  <c r="BD243" i="18" s="1"/>
  <c r="AT235" i="18"/>
  <c r="BD235" i="18" s="1"/>
  <c r="AT227" i="18"/>
  <c r="BD227" i="18" s="1"/>
  <c r="AT219" i="18"/>
  <c r="BD219" i="18" s="1"/>
  <c r="AT211" i="18"/>
  <c r="BD211" i="18" s="1"/>
  <c r="AT203" i="18"/>
  <c r="BD203" i="18" s="1"/>
  <c r="AT195" i="18"/>
  <c r="BD195" i="18" s="1"/>
  <c r="AT187" i="18"/>
  <c r="BD187" i="18" s="1"/>
  <c r="AT179" i="18"/>
  <c r="BD179" i="18" s="1"/>
  <c r="AT171" i="18"/>
  <c r="BD171" i="18" s="1"/>
  <c r="AT163" i="18"/>
  <c r="BD163" i="18" s="1"/>
  <c r="AT155" i="18"/>
  <c r="BD155" i="18" s="1"/>
  <c r="AT147" i="18"/>
  <c r="BD147" i="18" s="1"/>
  <c r="BA295" i="18"/>
  <c r="BE295" i="18" s="1"/>
  <c r="BA263" i="18"/>
  <c r="BE263" i="18" s="1"/>
  <c r="BA231" i="18"/>
  <c r="BE231" i="18" s="1"/>
  <c r="AT292" i="18"/>
  <c r="BD292" i="18" s="1"/>
  <c r="AT284" i="18"/>
  <c r="BD284" i="18" s="1"/>
  <c r="AT276" i="18"/>
  <c r="BD276" i="18" s="1"/>
  <c r="AT268" i="18"/>
  <c r="BD268" i="18" s="1"/>
  <c r="AT260" i="18"/>
  <c r="BD260" i="18" s="1"/>
  <c r="AT252" i="18"/>
  <c r="BD252" i="18" s="1"/>
  <c r="AT244" i="18"/>
  <c r="BD244" i="18" s="1"/>
  <c r="AT236" i="18"/>
  <c r="BD236" i="18" s="1"/>
  <c r="AT228" i="18"/>
  <c r="BD228" i="18" s="1"/>
  <c r="AT220" i="18"/>
  <c r="BD220" i="18" s="1"/>
  <c r="AT212" i="18"/>
  <c r="BD212" i="18" s="1"/>
  <c r="AT204" i="18"/>
  <c r="BD204" i="18" s="1"/>
  <c r="AT196" i="18"/>
  <c r="BD196" i="18" s="1"/>
  <c r="AT188" i="18"/>
  <c r="BD188" i="18" s="1"/>
  <c r="AT180" i="18"/>
  <c r="BD180" i="18" s="1"/>
  <c r="AT172" i="18"/>
  <c r="BD172" i="18" s="1"/>
  <c r="AT164" i="18"/>
  <c r="BD164" i="18" s="1"/>
  <c r="AT156" i="18"/>
  <c r="BD156" i="18" s="1"/>
  <c r="AT148" i="18"/>
  <c r="BD148" i="18" s="1"/>
  <c r="BA213" i="18"/>
  <c r="BE213" i="18" s="1"/>
  <c r="BA211" i="18"/>
  <c r="BE211" i="18" s="1"/>
  <c r="BA174" i="18"/>
  <c r="BE174" i="18" s="1"/>
  <c r="BA170" i="18"/>
  <c r="BE170" i="18" s="1"/>
  <c r="BA90" i="18"/>
  <c r="BE90" i="18" s="1"/>
  <c r="BA46" i="18"/>
  <c r="BE46" i="18" s="1"/>
  <c r="AT293" i="18"/>
  <c r="BD293" i="18" s="1"/>
  <c r="AT285" i="18"/>
  <c r="BD285" i="18" s="1"/>
  <c r="AT277" i="18"/>
  <c r="BD277" i="18" s="1"/>
  <c r="AT269" i="18"/>
  <c r="BD269" i="18" s="1"/>
  <c r="AT261" i="18"/>
  <c r="BD261" i="18" s="1"/>
  <c r="AT253" i="18"/>
  <c r="BD253" i="18" s="1"/>
  <c r="AT245" i="18"/>
  <c r="BD245" i="18" s="1"/>
  <c r="AT237" i="18"/>
  <c r="BD237" i="18" s="1"/>
  <c r="AT229" i="18"/>
  <c r="BD229" i="18" s="1"/>
  <c r="AT221" i="18"/>
  <c r="BD221" i="18" s="1"/>
  <c r="AT213" i="18"/>
  <c r="BD213" i="18" s="1"/>
  <c r="AT205" i="18"/>
  <c r="BD205" i="18" s="1"/>
  <c r="AT197" i="18"/>
  <c r="BD197" i="18" s="1"/>
  <c r="AT189" i="18"/>
  <c r="BD189" i="18" s="1"/>
  <c r="AT181" i="18"/>
  <c r="BD181" i="18" s="1"/>
  <c r="AT173" i="18"/>
  <c r="BD173" i="18" s="1"/>
  <c r="AT165" i="18"/>
  <c r="BD165" i="18" s="1"/>
  <c r="AT157" i="18"/>
  <c r="BD157" i="18" s="1"/>
  <c r="AT149" i="18"/>
  <c r="BD149" i="18" s="1"/>
  <c r="AT141" i="18"/>
  <c r="BD141" i="18" s="1"/>
  <c r="AT133" i="18"/>
  <c r="BD133" i="18" s="1"/>
  <c r="BA154" i="18"/>
  <c r="BE154" i="18" s="1"/>
  <c r="BA92" i="18"/>
  <c r="BE92" i="18" s="1"/>
  <c r="BA88" i="18"/>
  <c r="BE88" i="18" s="1"/>
  <c r="BA39" i="18"/>
  <c r="BE39" i="18" s="1"/>
  <c r="AT136" i="18"/>
  <c r="BD136" i="18" s="1"/>
  <c r="AT128" i="18"/>
  <c r="BD128" i="18" s="1"/>
  <c r="AT120" i="18"/>
  <c r="BD120" i="18" s="1"/>
  <c r="AT112" i="18"/>
  <c r="BD112" i="18" s="1"/>
  <c r="AT104" i="18"/>
  <c r="BD104" i="18" s="1"/>
  <c r="AT96" i="18"/>
  <c r="BD96" i="18" s="1"/>
  <c r="AT88" i="18"/>
  <c r="BD88" i="18" s="1"/>
  <c r="AT80" i="18"/>
  <c r="BD80" i="18" s="1"/>
  <c r="AT72" i="18"/>
  <c r="BD72" i="18" s="1"/>
  <c r="AT64" i="18"/>
  <c r="BD64" i="18" s="1"/>
  <c r="AT56" i="18"/>
  <c r="BD56" i="18" s="1"/>
  <c r="AT48" i="18"/>
  <c r="BD48" i="18" s="1"/>
  <c r="AT40" i="18"/>
  <c r="BD40" i="18" s="1"/>
  <c r="AT32" i="18"/>
  <c r="BD32" i="18" s="1"/>
  <c r="AT24" i="18"/>
  <c r="BD24" i="18" s="1"/>
  <c r="AT16" i="18"/>
  <c r="BD16" i="18" s="1"/>
  <c r="AT8" i="18"/>
  <c r="BD8" i="18" s="1"/>
  <c r="BA284" i="18"/>
  <c r="BE284" i="18" s="1"/>
  <c r="BA268" i="18"/>
  <c r="BE268" i="18" s="1"/>
  <c r="BA252" i="18"/>
  <c r="BE252" i="18" s="1"/>
  <c r="BA236" i="18"/>
  <c r="BE236" i="18" s="1"/>
  <c r="BA220" i="18"/>
  <c r="BE220" i="18" s="1"/>
  <c r="BA209" i="18"/>
  <c r="BE209" i="18" s="1"/>
  <c r="BA193" i="18"/>
  <c r="BE193" i="18" s="1"/>
  <c r="BA177" i="18"/>
  <c r="BE177" i="18" s="1"/>
  <c r="BA159" i="18"/>
  <c r="BE159" i="18" s="1"/>
  <c r="BA139" i="18"/>
  <c r="BE139" i="18" s="1"/>
  <c r="BA134" i="18"/>
  <c r="BE134" i="18" s="1"/>
  <c r="BA119" i="18"/>
  <c r="BE119" i="18" s="1"/>
  <c r="BA117" i="18"/>
  <c r="BE117" i="18" s="1"/>
  <c r="BA97" i="18"/>
  <c r="BE97" i="18" s="1"/>
  <c r="BA75" i="18"/>
  <c r="BE75" i="18" s="1"/>
  <c r="BA57" i="18"/>
  <c r="BE57" i="18" s="1"/>
  <c r="BA33" i="18"/>
  <c r="BE33" i="18" s="1"/>
  <c r="BA9" i="18"/>
  <c r="BE9" i="18" s="1"/>
  <c r="BA30" i="18"/>
  <c r="BE30" i="18" s="1"/>
  <c r="AT129" i="18"/>
  <c r="BD129" i="18" s="1"/>
  <c r="AT121" i="18"/>
  <c r="BD121" i="18" s="1"/>
  <c r="AT113" i="18"/>
  <c r="BD113" i="18" s="1"/>
  <c r="AT105" i="18"/>
  <c r="BD105" i="18" s="1"/>
  <c r="AT97" i="18"/>
  <c r="BD97" i="18" s="1"/>
  <c r="AT89" i="18"/>
  <c r="BD89" i="18" s="1"/>
  <c r="AT81" i="18"/>
  <c r="BD81" i="18" s="1"/>
  <c r="AT73" i="18"/>
  <c r="BD73" i="18" s="1"/>
  <c r="AT65" i="18"/>
  <c r="BD65" i="18" s="1"/>
  <c r="AT57" i="18"/>
  <c r="BD57" i="18" s="1"/>
  <c r="AT49" i="18"/>
  <c r="BD49" i="18" s="1"/>
  <c r="AT41" i="18"/>
  <c r="BD41" i="18" s="1"/>
  <c r="AT33" i="18"/>
  <c r="BD33" i="18" s="1"/>
  <c r="AT25" i="18"/>
  <c r="BD25" i="18" s="1"/>
  <c r="AT17" i="18"/>
  <c r="BD17" i="18" s="1"/>
  <c r="AT9" i="18"/>
  <c r="BD9" i="18" s="1"/>
  <c r="BA282" i="18"/>
  <c r="BE282" i="18" s="1"/>
  <c r="BA266" i="18"/>
  <c r="BE266" i="18" s="1"/>
  <c r="BA250" i="18"/>
  <c r="BE250" i="18" s="1"/>
  <c r="BA234" i="18"/>
  <c r="BE234" i="18" s="1"/>
  <c r="BA218" i="18"/>
  <c r="BE218" i="18" s="1"/>
  <c r="BA207" i="18"/>
  <c r="BE207" i="18" s="1"/>
  <c r="BA191" i="18"/>
  <c r="BE191" i="18" s="1"/>
  <c r="BA175" i="18"/>
  <c r="BE175" i="18" s="1"/>
  <c r="BA157" i="18"/>
  <c r="BE157" i="18" s="1"/>
  <c r="BA137" i="18"/>
  <c r="BE137" i="18" s="1"/>
  <c r="BA115" i="18"/>
  <c r="BE115" i="18" s="1"/>
  <c r="BA110" i="18"/>
  <c r="BE110" i="18" s="1"/>
  <c r="BA95" i="18"/>
  <c r="BE95" i="18" s="1"/>
  <c r="BA93" i="18"/>
  <c r="BE93" i="18" s="1"/>
  <c r="BA73" i="18"/>
  <c r="BE73" i="18" s="1"/>
  <c r="BA55" i="18"/>
  <c r="BE55" i="18" s="1"/>
  <c r="BA53" i="18"/>
  <c r="BE53" i="18" s="1"/>
  <c r="BA48" i="18"/>
  <c r="BE48" i="18" s="1"/>
  <c r="AT178" i="18"/>
  <c r="BD178" i="18" s="1"/>
  <c r="AT170" i="18"/>
  <c r="BD170" i="18" s="1"/>
  <c r="AT162" i="18"/>
  <c r="BD162" i="18" s="1"/>
  <c r="AT154" i="18"/>
  <c r="BD154" i="18" s="1"/>
  <c r="AT146" i="18"/>
  <c r="BD146" i="18" s="1"/>
  <c r="AT138" i="18"/>
  <c r="BD138" i="18" s="1"/>
  <c r="AT130" i="18"/>
  <c r="BD130" i="18" s="1"/>
  <c r="AT122" i="18"/>
  <c r="BD122" i="18" s="1"/>
  <c r="AT114" i="18"/>
  <c r="BD114" i="18" s="1"/>
  <c r="AT106" i="18"/>
  <c r="BD106" i="18" s="1"/>
  <c r="AT98" i="18"/>
  <c r="BD98" i="18" s="1"/>
  <c r="AT90" i="18"/>
  <c r="BD90" i="18" s="1"/>
  <c r="AT82" i="18"/>
  <c r="BD82" i="18" s="1"/>
  <c r="AT74" i="18"/>
  <c r="BD74" i="18" s="1"/>
  <c r="AT66" i="18"/>
  <c r="BD66" i="18" s="1"/>
  <c r="AT58" i="18"/>
  <c r="BD58" i="18" s="1"/>
  <c r="AT50" i="18"/>
  <c r="BD50" i="18" s="1"/>
  <c r="AT42" i="18"/>
  <c r="BD42" i="18" s="1"/>
  <c r="AT34" i="18"/>
  <c r="BD34" i="18" s="1"/>
  <c r="AT26" i="18"/>
  <c r="BD26" i="18" s="1"/>
  <c r="AT18" i="18"/>
  <c r="BD18" i="18" s="1"/>
  <c r="AT10" i="18"/>
  <c r="BD10" i="18" s="1"/>
  <c r="BA280" i="18"/>
  <c r="BE280" i="18" s="1"/>
  <c r="BA264" i="18"/>
  <c r="BE264" i="18" s="1"/>
  <c r="BA248" i="18"/>
  <c r="BE248" i="18" s="1"/>
  <c r="BA232" i="18"/>
  <c r="BE232" i="18" s="1"/>
  <c r="BA216" i="18"/>
  <c r="BE216" i="18" s="1"/>
  <c r="BA205" i="18"/>
  <c r="BE205" i="18" s="1"/>
  <c r="BA189" i="18"/>
  <c r="BE189" i="18" s="1"/>
  <c r="BA173" i="18"/>
  <c r="BE173" i="18" s="1"/>
  <c r="BA155" i="18"/>
  <c r="BE155" i="18" s="1"/>
  <c r="BA150" i="18"/>
  <c r="BE150" i="18" s="1"/>
  <c r="BA135" i="18"/>
  <c r="BE135" i="18" s="1"/>
  <c r="BA133" i="18"/>
  <c r="BE133" i="18" s="1"/>
  <c r="BA113" i="18"/>
  <c r="BE113" i="18" s="1"/>
  <c r="BA91" i="18"/>
  <c r="BE91" i="18" s="1"/>
  <c r="BA86" i="18"/>
  <c r="BE86" i="18" s="1"/>
  <c r="BA71" i="18"/>
  <c r="BE71" i="18" s="1"/>
  <c r="BA51" i="18"/>
  <c r="BE51" i="18" s="1"/>
  <c r="BA27" i="18"/>
  <c r="BE27" i="18" s="1"/>
  <c r="BA36" i="18"/>
  <c r="BE36" i="18" s="1"/>
  <c r="BA20" i="18"/>
  <c r="BE20" i="18" s="1"/>
  <c r="BA12" i="18"/>
  <c r="BE12" i="18" s="1"/>
  <c r="AT139" i="18"/>
  <c r="BD139" i="18" s="1"/>
  <c r="AT131" i="18"/>
  <c r="BD131" i="18" s="1"/>
  <c r="AT123" i="18"/>
  <c r="BD123" i="18" s="1"/>
  <c r="AT115" i="18"/>
  <c r="BD115" i="18" s="1"/>
  <c r="AT107" i="18"/>
  <c r="BD107" i="18" s="1"/>
  <c r="AT99" i="18"/>
  <c r="BD99" i="18" s="1"/>
  <c r="AT91" i="18"/>
  <c r="BD91" i="18" s="1"/>
  <c r="AT83" i="18"/>
  <c r="BD83" i="18" s="1"/>
  <c r="AT75" i="18"/>
  <c r="BD75" i="18" s="1"/>
  <c r="AT67" i="18"/>
  <c r="BD67" i="18" s="1"/>
  <c r="AT59" i="18"/>
  <c r="BD59" i="18" s="1"/>
  <c r="AT51" i="18"/>
  <c r="BD51" i="18" s="1"/>
  <c r="AT43" i="18"/>
  <c r="BD43" i="18" s="1"/>
  <c r="AT35" i="18"/>
  <c r="BD35" i="18" s="1"/>
  <c r="AT27" i="18"/>
  <c r="BD27" i="18" s="1"/>
  <c r="AT19" i="18"/>
  <c r="BD19" i="18" s="1"/>
  <c r="AT11" i="18"/>
  <c r="BD11" i="18" s="1"/>
  <c r="BA294" i="18"/>
  <c r="BE294" i="18" s="1"/>
  <c r="BA278" i="18"/>
  <c r="BE278" i="18" s="1"/>
  <c r="BA262" i="18"/>
  <c r="BE262" i="18" s="1"/>
  <c r="BA246" i="18"/>
  <c r="BE246" i="18" s="1"/>
  <c r="BA230" i="18"/>
  <c r="BE230" i="18" s="1"/>
  <c r="BA214" i="18"/>
  <c r="BE214" i="18" s="1"/>
  <c r="BA203" i="18"/>
  <c r="BE203" i="18" s="1"/>
  <c r="BA187" i="18"/>
  <c r="BE187" i="18" s="1"/>
  <c r="BA171" i="18"/>
  <c r="BE171" i="18" s="1"/>
  <c r="BA166" i="18"/>
  <c r="BE166" i="18" s="1"/>
  <c r="BA153" i="18"/>
  <c r="BE153" i="18" s="1"/>
  <c r="BA131" i="18"/>
  <c r="BE131" i="18" s="1"/>
  <c r="BA126" i="18"/>
  <c r="BE126" i="18" s="1"/>
  <c r="BA111" i="18"/>
  <c r="BE111" i="18" s="1"/>
  <c r="BA109" i="18"/>
  <c r="BE109" i="18" s="1"/>
  <c r="BA89" i="18"/>
  <c r="BE89" i="18" s="1"/>
  <c r="BA69" i="18"/>
  <c r="BE69" i="18" s="1"/>
  <c r="BA47" i="18"/>
  <c r="BE47" i="18" s="1"/>
  <c r="AT140" i="18"/>
  <c r="BD140" i="18" s="1"/>
  <c r="AT132" i="18"/>
  <c r="BD132" i="18" s="1"/>
  <c r="AT124" i="18"/>
  <c r="BD124" i="18" s="1"/>
  <c r="AT116" i="18"/>
  <c r="BD116" i="18" s="1"/>
  <c r="AT108" i="18"/>
  <c r="BD108" i="18" s="1"/>
  <c r="AT100" i="18"/>
  <c r="BD100" i="18" s="1"/>
  <c r="AT92" i="18"/>
  <c r="BD92" i="18" s="1"/>
  <c r="AT84" i="18"/>
  <c r="BD84" i="18" s="1"/>
  <c r="AT76" i="18"/>
  <c r="BD76" i="18" s="1"/>
  <c r="AT68" i="18"/>
  <c r="BD68" i="18" s="1"/>
  <c r="AT60" i="18"/>
  <c r="BD60" i="18" s="1"/>
  <c r="AT52" i="18"/>
  <c r="BD52" i="18" s="1"/>
  <c r="AT44" i="18"/>
  <c r="BD44" i="18" s="1"/>
  <c r="AT36" i="18"/>
  <c r="BD36" i="18" s="1"/>
  <c r="AT28" i="18"/>
  <c r="BD28" i="18" s="1"/>
  <c r="AT20" i="18"/>
  <c r="BD20" i="18" s="1"/>
  <c r="AT12" i="18"/>
  <c r="BD12" i="18" s="1"/>
  <c r="BA292" i="18"/>
  <c r="BE292" i="18" s="1"/>
  <c r="BA276" i="18"/>
  <c r="BE276" i="18" s="1"/>
  <c r="BA260" i="18"/>
  <c r="BE260" i="18" s="1"/>
  <c r="BA244" i="18"/>
  <c r="BE244" i="18" s="1"/>
  <c r="BA228" i="18"/>
  <c r="BE228" i="18" s="1"/>
  <c r="BA212" i="18"/>
  <c r="BE212" i="18" s="1"/>
  <c r="BA201" i="18"/>
  <c r="BE201" i="18" s="1"/>
  <c r="BA185" i="18"/>
  <c r="BE185" i="18" s="1"/>
  <c r="BA169" i="18"/>
  <c r="BE169" i="18" s="1"/>
  <c r="BA151" i="18"/>
  <c r="BE151" i="18" s="1"/>
  <c r="BA149" i="18"/>
  <c r="BE149" i="18" s="1"/>
  <c r="BA129" i="18"/>
  <c r="BE129" i="18" s="1"/>
  <c r="BA107" i="18"/>
  <c r="BE107" i="18" s="1"/>
  <c r="BA102" i="18"/>
  <c r="BE102" i="18" s="1"/>
  <c r="BA87" i="18"/>
  <c r="BE87" i="18" s="1"/>
  <c r="BA85" i="18"/>
  <c r="BE85" i="18" s="1"/>
  <c r="BA67" i="18"/>
  <c r="BE67" i="18" s="1"/>
  <c r="BA62" i="18"/>
  <c r="BE62" i="18" s="1"/>
  <c r="BA23" i="18"/>
  <c r="BE23" i="18" s="1"/>
  <c r="AT125" i="18"/>
  <c r="BD125" i="18" s="1"/>
  <c r="AT117" i="18"/>
  <c r="BD117" i="18" s="1"/>
  <c r="AT109" i="18"/>
  <c r="BD109" i="18" s="1"/>
  <c r="AT101" i="18"/>
  <c r="BD101" i="18" s="1"/>
  <c r="AT93" i="18"/>
  <c r="BD93" i="18" s="1"/>
  <c r="AT85" i="18"/>
  <c r="BD85" i="18" s="1"/>
  <c r="AT77" i="18"/>
  <c r="BD77" i="18" s="1"/>
  <c r="AT69" i="18"/>
  <c r="BD69" i="18" s="1"/>
  <c r="AT61" i="18"/>
  <c r="BD61" i="18" s="1"/>
  <c r="AT53" i="18"/>
  <c r="BD53" i="18" s="1"/>
  <c r="AT45" i="18"/>
  <c r="BD45" i="18" s="1"/>
  <c r="AT37" i="18"/>
  <c r="BD37" i="18" s="1"/>
  <c r="AT29" i="18"/>
  <c r="BD29" i="18" s="1"/>
  <c r="AT21" i="18"/>
  <c r="BD21" i="18" s="1"/>
  <c r="AT13" i="18"/>
  <c r="BD13" i="18" s="1"/>
  <c r="BA199" i="18"/>
  <c r="BE199" i="18" s="1"/>
  <c r="BA183" i="18"/>
  <c r="BE183" i="18" s="1"/>
  <c r="BA167" i="18"/>
  <c r="BE167" i="18" s="1"/>
  <c r="BA165" i="18"/>
  <c r="BE165" i="18" s="1"/>
  <c r="BA147" i="18"/>
  <c r="BE147" i="18" s="1"/>
  <c r="BA127" i="18"/>
  <c r="BE127" i="18" s="1"/>
  <c r="BA125" i="18"/>
  <c r="BE125" i="18" s="1"/>
  <c r="BA105" i="18"/>
  <c r="BE105" i="18" s="1"/>
  <c r="BA83" i="18"/>
  <c r="BE83" i="18" s="1"/>
  <c r="BA65" i="18"/>
  <c r="BE65" i="18" s="1"/>
  <c r="BA21" i="18"/>
  <c r="BE21" i="18" s="1"/>
  <c r="AT174" i="18"/>
  <c r="BD174" i="18" s="1"/>
  <c r="AT166" i="18"/>
  <c r="BD166" i="18" s="1"/>
  <c r="AT158" i="18"/>
  <c r="BD158" i="18" s="1"/>
  <c r="AT150" i="18"/>
  <c r="BD150" i="18" s="1"/>
  <c r="AT142" i="18"/>
  <c r="BD142" i="18" s="1"/>
  <c r="AT134" i="18"/>
  <c r="BD134" i="18" s="1"/>
  <c r="AT126" i="18"/>
  <c r="BD126" i="18" s="1"/>
  <c r="AT118" i="18"/>
  <c r="BD118" i="18" s="1"/>
  <c r="AT110" i="18"/>
  <c r="BD110" i="18" s="1"/>
  <c r="AT102" i="18"/>
  <c r="BD102" i="18" s="1"/>
  <c r="AT94" i="18"/>
  <c r="BD94" i="18" s="1"/>
  <c r="AT86" i="18"/>
  <c r="BD86" i="18" s="1"/>
  <c r="AT78" i="18"/>
  <c r="BD78" i="18" s="1"/>
  <c r="AT70" i="18"/>
  <c r="BD70" i="18" s="1"/>
  <c r="AT62" i="18"/>
  <c r="BD62" i="18" s="1"/>
  <c r="AT54" i="18"/>
  <c r="BD54" i="18" s="1"/>
  <c r="AT46" i="18"/>
  <c r="BD46" i="18" s="1"/>
  <c r="AT38" i="18"/>
  <c r="BD38" i="18" s="1"/>
  <c r="AT30" i="18"/>
  <c r="BD30" i="18" s="1"/>
  <c r="AT22" i="18"/>
  <c r="BD22" i="18" s="1"/>
  <c r="AT14" i="18"/>
  <c r="BD14" i="18" s="1"/>
  <c r="BA288" i="18"/>
  <c r="BE288" i="18" s="1"/>
  <c r="BA272" i="18"/>
  <c r="BE272" i="18" s="1"/>
  <c r="BA256" i="18"/>
  <c r="BE256" i="18" s="1"/>
  <c r="BA240" i="18"/>
  <c r="BE240" i="18" s="1"/>
  <c r="BA224" i="18"/>
  <c r="BE224" i="18" s="1"/>
  <c r="BA197" i="18"/>
  <c r="BE197" i="18" s="1"/>
  <c r="BA181" i="18"/>
  <c r="BE181" i="18" s="1"/>
  <c r="BA163" i="18"/>
  <c r="BE163" i="18" s="1"/>
  <c r="BA145" i="18"/>
  <c r="BE145" i="18" s="1"/>
  <c r="BA123" i="18"/>
  <c r="BE123" i="18" s="1"/>
  <c r="BA118" i="18"/>
  <c r="BE118" i="18" s="1"/>
  <c r="BA103" i="18"/>
  <c r="BE103" i="18" s="1"/>
  <c r="BA101" i="18"/>
  <c r="BE101" i="18" s="1"/>
  <c r="BA81" i="18"/>
  <c r="BE81" i="18" s="1"/>
  <c r="BA63" i="18"/>
  <c r="BE63" i="18" s="1"/>
  <c r="BA61" i="18"/>
  <c r="BE61" i="18" s="1"/>
  <c r="BA41" i="18"/>
  <c r="BE41" i="18" s="1"/>
  <c r="BA17" i="18"/>
  <c r="BE17" i="18" s="1"/>
  <c r="BA49" i="18"/>
  <c r="BE49" i="18" s="1"/>
  <c r="BA31" i="18"/>
  <c r="BE31" i="18" s="1"/>
  <c r="BA15" i="18"/>
  <c r="BE15" i="18" s="1"/>
  <c r="BA13" i="18"/>
  <c r="BE13" i="18" s="1"/>
  <c r="BA43" i="18"/>
  <c r="BE43" i="18" s="1"/>
  <c r="BA38" i="18"/>
  <c r="BE38" i="18" s="1"/>
  <c r="BA25" i="18"/>
  <c r="BE25" i="18" s="1"/>
  <c r="BA7" i="18"/>
  <c r="BE7" i="18" s="1"/>
  <c r="AT6" i="18"/>
  <c r="BD6" i="18" s="1"/>
  <c r="K1" i="21" l="1"/>
  <c r="D18" i="21"/>
  <c r="F18" i="21" s="1"/>
  <c r="G6" i="21"/>
  <c r="BE5" i="18"/>
  <c r="D7" i="21" l="1"/>
  <c r="H24" i="21" s="1"/>
  <c r="L1" i="21"/>
  <c r="D19" i="21"/>
  <c r="F19" i="21" s="1"/>
  <c r="J15" i="21"/>
  <c r="D9" i="21" l="1"/>
  <c r="M1" i="21"/>
  <c r="D20" i="21"/>
  <c r="F20" i="21" s="1"/>
  <c r="N1" i="21" l="1"/>
  <c r="D21" i="21"/>
  <c r="F21" i="21" s="1"/>
  <c r="E7" i="21"/>
  <c r="BC7" i="18"/>
  <c r="BF7" i="18" s="1"/>
  <c r="BC9" i="18"/>
  <c r="BF9" i="18" s="1"/>
  <c r="BC10" i="18"/>
  <c r="BF10" i="18" s="1"/>
  <c r="BC11" i="18"/>
  <c r="BF11" i="18" s="1"/>
  <c r="BC12" i="18"/>
  <c r="BF12" i="18" s="1"/>
  <c r="BC13" i="18"/>
  <c r="BF13" i="18" s="1"/>
  <c r="BC14" i="18"/>
  <c r="BF14" i="18" s="1"/>
  <c r="BC15" i="18"/>
  <c r="BF15" i="18" s="1"/>
  <c r="BC16" i="18"/>
  <c r="BF16" i="18" s="1"/>
  <c r="BC17" i="18"/>
  <c r="BF17" i="18" s="1"/>
  <c r="BC18" i="18"/>
  <c r="BF18" i="18" s="1"/>
  <c r="BC19" i="18"/>
  <c r="BF19" i="18" s="1"/>
  <c r="BC20" i="18"/>
  <c r="BF20" i="18" s="1"/>
  <c r="BC21" i="18"/>
  <c r="BF21" i="18" s="1"/>
  <c r="BC22" i="18"/>
  <c r="BF22" i="18" s="1"/>
  <c r="BC23" i="18"/>
  <c r="BF23" i="18" s="1"/>
  <c r="BC24" i="18"/>
  <c r="BF24" i="18" s="1"/>
  <c r="BC25" i="18"/>
  <c r="BF25" i="18" s="1"/>
  <c r="BC26" i="18"/>
  <c r="BF26" i="18" s="1"/>
  <c r="BC27" i="18"/>
  <c r="BF27" i="18" s="1"/>
  <c r="BC28" i="18"/>
  <c r="BF28" i="18" s="1"/>
  <c r="BC29" i="18"/>
  <c r="BF29" i="18" s="1"/>
  <c r="BC30" i="18"/>
  <c r="BF30" i="18" s="1"/>
  <c r="BC31" i="18"/>
  <c r="BF31" i="18" s="1"/>
  <c r="BC32" i="18"/>
  <c r="BF32" i="18" s="1"/>
  <c r="BC33" i="18"/>
  <c r="BF33" i="18" s="1"/>
  <c r="BC34" i="18"/>
  <c r="BF34" i="18" s="1"/>
  <c r="BC35" i="18"/>
  <c r="BF35" i="18" s="1"/>
  <c r="BC36" i="18"/>
  <c r="BF36" i="18" s="1"/>
  <c r="BC37" i="18"/>
  <c r="BF37" i="18" s="1"/>
  <c r="BC38" i="18"/>
  <c r="BF38" i="18" s="1"/>
  <c r="BC39" i="18"/>
  <c r="BF39" i="18" s="1"/>
  <c r="BC40" i="18"/>
  <c r="BF40" i="18" s="1"/>
  <c r="BC41" i="18"/>
  <c r="BF41" i="18" s="1"/>
  <c r="BC42" i="18"/>
  <c r="BF42" i="18" s="1"/>
  <c r="BC43" i="18"/>
  <c r="BF43" i="18" s="1"/>
  <c r="BC44" i="18"/>
  <c r="BF44" i="18" s="1"/>
  <c r="BC45" i="18"/>
  <c r="BF45" i="18" s="1"/>
  <c r="BC46" i="18"/>
  <c r="BF46" i="18" s="1"/>
  <c r="BC47" i="18"/>
  <c r="BF47" i="18" s="1"/>
  <c r="BC48" i="18"/>
  <c r="BF48" i="18" s="1"/>
  <c r="BC49" i="18"/>
  <c r="BF49" i="18" s="1"/>
  <c r="BC50" i="18"/>
  <c r="BF50" i="18" s="1"/>
  <c r="BC51" i="18"/>
  <c r="BF51" i="18" s="1"/>
  <c r="BC52" i="18"/>
  <c r="BF52" i="18" s="1"/>
  <c r="BC53" i="18"/>
  <c r="BF53" i="18" s="1"/>
  <c r="BC54" i="18"/>
  <c r="BF54" i="18" s="1"/>
  <c r="BC55" i="18"/>
  <c r="BF55" i="18" s="1"/>
  <c r="BC56" i="18"/>
  <c r="BF56" i="18" s="1"/>
  <c r="BC57" i="18"/>
  <c r="BF57" i="18" s="1"/>
  <c r="BC58" i="18"/>
  <c r="BF58" i="18" s="1"/>
  <c r="BC59" i="18"/>
  <c r="BF59" i="18" s="1"/>
  <c r="BC60" i="18"/>
  <c r="BF60" i="18" s="1"/>
  <c r="BC61" i="18"/>
  <c r="BF61" i="18" s="1"/>
  <c r="BC62" i="18"/>
  <c r="BF62" i="18" s="1"/>
  <c r="BC63" i="18"/>
  <c r="BF63" i="18" s="1"/>
  <c r="BC64" i="18"/>
  <c r="BF64" i="18" s="1"/>
  <c r="BC65" i="18"/>
  <c r="BF65" i="18" s="1"/>
  <c r="BC66" i="18"/>
  <c r="BF66" i="18" s="1"/>
  <c r="BC67" i="18"/>
  <c r="BF67" i="18" s="1"/>
  <c r="BC68" i="18"/>
  <c r="BF68" i="18" s="1"/>
  <c r="BC69" i="18"/>
  <c r="BF69" i="18" s="1"/>
  <c r="BC70" i="18"/>
  <c r="BF70" i="18" s="1"/>
  <c r="BC71" i="18"/>
  <c r="BF71" i="18" s="1"/>
  <c r="BC72" i="18"/>
  <c r="BF72" i="18" s="1"/>
  <c r="BC73" i="18"/>
  <c r="BF73" i="18" s="1"/>
  <c r="BC74" i="18"/>
  <c r="BF74" i="18" s="1"/>
  <c r="BC75" i="18"/>
  <c r="BF75" i="18" s="1"/>
  <c r="BC76" i="18"/>
  <c r="BF76" i="18" s="1"/>
  <c r="BC77" i="18"/>
  <c r="BF77" i="18" s="1"/>
  <c r="BC78" i="18"/>
  <c r="BF78" i="18" s="1"/>
  <c r="BC79" i="18"/>
  <c r="BF79" i="18" s="1"/>
  <c r="BC80" i="18"/>
  <c r="BF80" i="18" s="1"/>
  <c r="BC81" i="18"/>
  <c r="BF81" i="18" s="1"/>
  <c r="BC82" i="18"/>
  <c r="BF82" i="18" s="1"/>
  <c r="BC83" i="18"/>
  <c r="BF83" i="18" s="1"/>
  <c r="BC84" i="18"/>
  <c r="BF84" i="18" s="1"/>
  <c r="BC85" i="18"/>
  <c r="BF85" i="18" s="1"/>
  <c r="BC86" i="18"/>
  <c r="BF86" i="18" s="1"/>
  <c r="BC87" i="18"/>
  <c r="BF87" i="18" s="1"/>
  <c r="BC88" i="18"/>
  <c r="BF88" i="18" s="1"/>
  <c r="BC89" i="18"/>
  <c r="BF89" i="18" s="1"/>
  <c r="BC90" i="18"/>
  <c r="BF90" i="18" s="1"/>
  <c r="BC91" i="18"/>
  <c r="BF91" i="18" s="1"/>
  <c r="BC92" i="18"/>
  <c r="BF92" i="18" s="1"/>
  <c r="BC93" i="18"/>
  <c r="BF93" i="18" s="1"/>
  <c r="BC94" i="18"/>
  <c r="BF94" i="18" s="1"/>
  <c r="BC95" i="18"/>
  <c r="BF95" i="18" s="1"/>
  <c r="BC96" i="18"/>
  <c r="BF96" i="18" s="1"/>
  <c r="BC97" i="18"/>
  <c r="BF97" i="18" s="1"/>
  <c r="BC98" i="18"/>
  <c r="BF98" i="18" s="1"/>
  <c r="BC99" i="18"/>
  <c r="BF99" i="18" s="1"/>
  <c r="BC100" i="18"/>
  <c r="BF100" i="18" s="1"/>
  <c r="BC101" i="18"/>
  <c r="BF101" i="18" s="1"/>
  <c r="BC102" i="18"/>
  <c r="BF102" i="18" s="1"/>
  <c r="BC103" i="18"/>
  <c r="BF103" i="18" s="1"/>
  <c r="BC104" i="18"/>
  <c r="BF104" i="18" s="1"/>
  <c r="BC105" i="18"/>
  <c r="BF105" i="18" s="1"/>
  <c r="BC106" i="18"/>
  <c r="BF106" i="18" s="1"/>
  <c r="BC107" i="18"/>
  <c r="BF107" i="18" s="1"/>
  <c r="BC108" i="18"/>
  <c r="BF108" i="18" s="1"/>
  <c r="BC109" i="18"/>
  <c r="BF109" i="18" s="1"/>
  <c r="BC110" i="18"/>
  <c r="BF110" i="18" s="1"/>
  <c r="BC111" i="18"/>
  <c r="BF111" i="18" s="1"/>
  <c r="BC112" i="18"/>
  <c r="BF112" i="18" s="1"/>
  <c r="BC113" i="18"/>
  <c r="BF113" i="18" s="1"/>
  <c r="BC114" i="18"/>
  <c r="BF114" i="18" s="1"/>
  <c r="BC115" i="18"/>
  <c r="BF115" i="18" s="1"/>
  <c r="BC116" i="18"/>
  <c r="BF116" i="18" s="1"/>
  <c r="BC117" i="18"/>
  <c r="BF117" i="18" s="1"/>
  <c r="BC118" i="18"/>
  <c r="BF118" i="18" s="1"/>
  <c r="BC119" i="18"/>
  <c r="BF119" i="18" s="1"/>
  <c r="BC120" i="18"/>
  <c r="BF120" i="18" s="1"/>
  <c r="BC121" i="18"/>
  <c r="BF121" i="18" s="1"/>
  <c r="BC122" i="18"/>
  <c r="BF122" i="18" s="1"/>
  <c r="BC123" i="18"/>
  <c r="BF123" i="18" s="1"/>
  <c r="BC124" i="18"/>
  <c r="BF124" i="18" s="1"/>
  <c r="BC125" i="18"/>
  <c r="BF125" i="18" s="1"/>
  <c r="BC126" i="18"/>
  <c r="BF126" i="18" s="1"/>
  <c r="BC127" i="18"/>
  <c r="BF127" i="18" s="1"/>
  <c r="BC128" i="18"/>
  <c r="BF128" i="18" s="1"/>
  <c r="BC129" i="18"/>
  <c r="BF129" i="18" s="1"/>
  <c r="BC130" i="18"/>
  <c r="BF130" i="18" s="1"/>
  <c r="BC131" i="18"/>
  <c r="BF131" i="18" s="1"/>
  <c r="BC132" i="18"/>
  <c r="BF132" i="18" s="1"/>
  <c r="BC133" i="18"/>
  <c r="BF133" i="18" s="1"/>
  <c r="BC134" i="18"/>
  <c r="BF134" i="18" s="1"/>
  <c r="BC135" i="18"/>
  <c r="BF135" i="18" s="1"/>
  <c r="BC136" i="18"/>
  <c r="BF136" i="18" s="1"/>
  <c r="BC137" i="18"/>
  <c r="BF137" i="18" s="1"/>
  <c r="BC138" i="18"/>
  <c r="BF138" i="18" s="1"/>
  <c r="BC139" i="18"/>
  <c r="BF139" i="18" s="1"/>
  <c r="BC140" i="18"/>
  <c r="BF140" i="18" s="1"/>
  <c r="BC141" i="18"/>
  <c r="BF141" i="18" s="1"/>
  <c r="BC142" i="18"/>
  <c r="BF142" i="18" s="1"/>
  <c r="BC143" i="18"/>
  <c r="BF143" i="18" s="1"/>
  <c r="BC144" i="18"/>
  <c r="BF144" i="18" s="1"/>
  <c r="BC145" i="18"/>
  <c r="BF145" i="18" s="1"/>
  <c r="BC146" i="18"/>
  <c r="BF146" i="18" s="1"/>
  <c r="BC147" i="18"/>
  <c r="BF147" i="18" s="1"/>
  <c r="BC148" i="18"/>
  <c r="BF148" i="18" s="1"/>
  <c r="BC149" i="18"/>
  <c r="BF149" i="18" s="1"/>
  <c r="BC150" i="18"/>
  <c r="BF150" i="18" s="1"/>
  <c r="BC151" i="18"/>
  <c r="BF151" i="18" s="1"/>
  <c r="BC152" i="18"/>
  <c r="BF152" i="18" s="1"/>
  <c r="BC153" i="18"/>
  <c r="BF153" i="18" s="1"/>
  <c r="BC154" i="18"/>
  <c r="BF154" i="18" s="1"/>
  <c r="BC155" i="18"/>
  <c r="BF155" i="18" s="1"/>
  <c r="BC156" i="18"/>
  <c r="BF156" i="18" s="1"/>
  <c r="BC157" i="18"/>
  <c r="BF157" i="18" s="1"/>
  <c r="BC158" i="18"/>
  <c r="BF158" i="18" s="1"/>
  <c r="BC159" i="18"/>
  <c r="BF159" i="18" s="1"/>
  <c r="BC160" i="18"/>
  <c r="BF160" i="18" s="1"/>
  <c r="BC161" i="18"/>
  <c r="BF161" i="18" s="1"/>
  <c r="BC162" i="18"/>
  <c r="BF162" i="18" s="1"/>
  <c r="BC163" i="18"/>
  <c r="BF163" i="18" s="1"/>
  <c r="BC164" i="18"/>
  <c r="BF164" i="18" s="1"/>
  <c r="BC165" i="18"/>
  <c r="BF165" i="18" s="1"/>
  <c r="BC166" i="18"/>
  <c r="BF166" i="18" s="1"/>
  <c r="BC167" i="18"/>
  <c r="BF167" i="18" s="1"/>
  <c r="BC168" i="18"/>
  <c r="BF168" i="18" s="1"/>
  <c r="BC169" i="18"/>
  <c r="BF169" i="18" s="1"/>
  <c r="BC170" i="18"/>
  <c r="BF170" i="18" s="1"/>
  <c r="BC171" i="18"/>
  <c r="BF171" i="18" s="1"/>
  <c r="BC172" i="18"/>
  <c r="BF172" i="18" s="1"/>
  <c r="BC173" i="18"/>
  <c r="BF173" i="18" s="1"/>
  <c r="BC174" i="18"/>
  <c r="BF174" i="18" s="1"/>
  <c r="BC175" i="18"/>
  <c r="BF175" i="18" s="1"/>
  <c r="BC176" i="18"/>
  <c r="BF176" i="18" s="1"/>
  <c r="BC177" i="18"/>
  <c r="BF177" i="18" s="1"/>
  <c r="BC178" i="18"/>
  <c r="BF178" i="18" s="1"/>
  <c r="BC179" i="18"/>
  <c r="BF179" i="18" s="1"/>
  <c r="BC180" i="18"/>
  <c r="BF180" i="18" s="1"/>
  <c r="BC181" i="18"/>
  <c r="BF181" i="18" s="1"/>
  <c r="BC182" i="18"/>
  <c r="BF182" i="18" s="1"/>
  <c r="BC183" i="18"/>
  <c r="BF183" i="18" s="1"/>
  <c r="BC184" i="18"/>
  <c r="BF184" i="18" s="1"/>
  <c r="BC185" i="18"/>
  <c r="BF185" i="18" s="1"/>
  <c r="BC186" i="18"/>
  <c r="BF186" i="18" s="1"/>
  <c r="BC187" i="18"/>
  <c r="BF187" i="18" s="1"/>
  <c r="BC188" i="18"/>
  <c r="BF188" i="18" s="1"/>
  <c r="BC189" i="18"/>
  <c r="BF189" i="18" s="1"/>
  <c r="BC190" i="18"/>
  <c r="BF190" i="18" s="1"/>
  <c r="BC191" i="18"/>
  <c r="BF191" i="18" s="1"/>
  <c r="BC192" i="18"/>
  <c r="BF192" i="18" s="1"/>
  <c r="BC193" i="18"/>
  <c r="BF193" i="18" s="1"/>
  <c r="BC194" i="18"/>
  <c r="BF194" i="18" s="1"/>
  <c r="BC195" i="18"/>
  <c r="BF195" i="18" s="1"/>
  <c r="BC196" i="18"/>
  <c r="BF196" i="18" s="1"/>
  <c r="BC197" i="18"/>
  <c r="BF197" i="18" s="1"/>
  <c r="BC198" i="18"/>
  <c r="BF198" i="18" s="1"/>
  <c r="BC199" i="18"/>
  <c r="BF199" i="18" s="1"/>
  <c r="BC200" i="18"/>
  <c r="BF200" i="18" s="1"/>
  <c r="BC201" i="18"/>
  <c r="BF201" i="18" s="1"/>
  <c r="BC202" i="18"/>
  <c r="BF202" i="18" s="1"/>
  <c r="BC203" i="18"/>
  <c r="BF203" i="18" s="1"/>
  <c r="BC204" i="18"/>
  <c r="BF204" i="18" s="1"/>
  <c r="BC205" i="18"/>
  <c r="BF205" i="18" s="1"/>
  <c r="BC206" i="18"/>
  <c r="BF206" i="18" s="1"/>
  <c r="BC207" i="18"/>
  <c r="BF207" i="18" s="1"/>
  <c r="BC208" i="18"/>
  <c r="BF208" i="18" s="1"/>
  <c r="BC209" i="18"/>
  <c r="BF209" i="18" s="1"/>
  <c r="BC210" i="18"/>
  <c r="BF210" i="18" s="1"/>
  <c r="BC211" i="18"/>
  <c r="BF211" i="18" s="1"/>
  <c r="BC212" i="18"/>
  <c r="BF212" i="18" s="1"/>
  <c r="BC213" i="18"/>
  <c r="BF213" i="18" s="1"/>
  <c r="BC214" i="18"/>
  <c r="BF214" i="18" s="1"/>
  <c r="BC215" i="18"/>
  <c r="BF215" i="18" s="1"/>
  <c r="BC216" i="18"/>
  <c r="BF216" i="18" s="1"/>
  <c r="BC217" i="18"/>
  <c r="BF217" i="18" s="1"/>
  <c r="BC218" i="18"/>
  <c r="BF218" i="18" s="1"/>
  <c r="BC219" i="18"/>
  <c r="BF219" i="18" s="1"/>
  <c r="BC220" i="18"/>
  <c r="BF220" i="18" s="1"/>
  <c r="BC221" i="18"/>
  <c r="BF221" i="18" s="1"/>
  <c r="BC222" i="18"/>
  <c r="BF222" i="18" s="1"/>
  <c r="BC223" i="18"/>
  <c r="BF223" i="18" s="1"/>
  <c r="BC224" i="18"/>
  <c r="BF224" i="18" s="1"/>
  <c r="BC225" i="18"/>
  <c r="BF225" i="18" s="1"/>
  <c r="BC226" i="18"/>
  <c r="BF226" i="18" s="1"/>
  <c r="BC227" i="18"/>
  <c r="BF227" i="18" s="1"/>
  <c r="BC228" i="18"/>
  <c r="BF228" i="18" s="1"/>
  <c r="BC229" i="18"/>
  <c r="BF229" i="18" s="1"/>
  <c r="BC230" i="18"/>
  <c r="BF230" i="18" s="1"/>
  <c r="BC231" i="18"/>
  <c r="BF231" i="18" s="1"/>
  <c r="BC232" i="18"/>
  <c r="BF232" i="18" s="1"/>
  <c r="BC233" i="18"/>
  <c r="BF233" i="18" s="1"/>
  <c r="BC234" i="18"/>
  <c r="BF234" i="18" s="1"/>
  <c r="BC235" i="18"/>
  <c r="BF235" i="18" s="1"/>
  <c r="BC236" i="18"/>
  <c r="BF236" i="18" s="1"/>
  <c r="BC237" i="18"/>
  <c r="BF237" i="18" s="1"/>
  <c r="BC238" i="18"/>
  <c r="BF238" i="18" s="1"/>
  <c r="BC239" i="18"/>
  <c r="BF239" i="18" s="1"/>
  <c r="BC240" i="18"/>
  <c r="BF240" i="18" s="1"/>
  <c r="BC241" i="18"/>
  <c r="BF241" i="18" s="1"/>
  <c r="BC242" i="18"/>
  <c r="BF242" i="18" s="1"/>
  <c r="BC243" i="18"/>
  <c r="BF243" i="18" s="1"/>
  <c r="BC244" i="18"/>
  <c r="BF244" i="18" s="1"/>
  <c r="BC245" i="18"/>
  <c r="BF245" i="18" s="1"/>
  <c r="BC246" i="18"/>
  <c r="BF246" i="18" s="1"/>
  <c r="BC247" i="18"/>
  <c r="BF247" i="18" s="1"/>
  <c r="BC248" i="18"/>
  <c r="BF248" i="18" s="1"/>
  <c r="BC249" i="18"/>
  <c r="BF249" i="18" s="1"/>
  <c r="BC250" i="18"/>
  <c r="BF250" i="18" s="1"/>
  <c r="BC251" i="18"/>
  <c r="BF251" i="18" s="1"/>
  <c r="BC252" i="18"/>
  <c r="BF252" i="18" s="1"/>
  <c r="BC253" i="18"/>
  <c r="BF253" i="18" s="1"/>
  <c r="BC254" i="18"/>
  <c r="BF254" i="18" s="1"/>
  <c r="BC255" i="18"/>
  <c r="BF255" i="18" s="1"/>
  <c r="BC256" i="18"/>
  <c r="BF256" i="18" s="1"/>
  <c r="BC257" i="18"/>
  <c r="BF257" i="18" s="1"/>
  <c r="BC258" i="18"/>
  <c r="BF258" i="18" s="1"/>
  <c r="BC259" i="18"/>
  <c r="BF259" i="18" s="1"/>
  <c r="BC260" i="18"/>
  <c r="BF260" i="18" s="1"/>
  <c r="BC261" i="18"/>
  <c r="BF261" i="18" s="1"/>
  <c r="BC262" i="18"/>
  <c r="BF262" i="18" s="1"/>
  <c r="BC263" i="18"/>
  <c r="BF263" i="18" s="1"/>
  <c r="BC264" i="18"/>
  <c r="BF264" i="18" s="1"/>
  <c r="BC265" i="18"/>
  <c r="BF265" i="18" s="1"/>
  <c r="BC266" i="18"/>
  <c r="BF266" i="18" s="1"/>
  <c r="BC267" i="18"/>
  <c r="BF267" i="18" s="1"/>
  <c r="BC268" i="18"/>
  <c r="BF268" i="18" s="1"/>
  <c r="BC269" i="18"/>
  <c r="BF269" i="18" s="1"/>
  <c r="BC270" i="18"/>
  <c r="BF270" i="18" s="1"/>
  <c r="BC271" i="18"/>
  <c r="BF271" i="18" s="1"/>
  <c r="BC272" i="18"/>
  <c r="BF272" i="18" s="1"/>
  <c r="BC273" i="18"/>
  <c r="BF273" i="18" s="1"/>
  <c r="BC274" i="18"/>
  <c r="BF274" i="18" s="1"/>
  <c r="BC275" i="18"/>
  <c r="BF275" i="18" s="1"/>
  <c r="BC276" i="18"/>
  <c r="BF276" i="18" s="1"/>
  <c r="BC277" i="18"/>
  <c r="BF277" i="18" s="1"/>
  <c r="BC278" i="18"/>
  <c r="BF278" i="18" s="1"/>
  <c r="BC279" i="18"/>
  <c r="BF279" i="18" s="1"/>
  <c r="BC280" i="18"/>
  <c r="BF280" i="18" s="1"/>
  <c r="BC281" i="18"/>
  <c r="BF281" i="18" s="1"/>
  <c r="BC282" i="18"/>
  <c r="BF282" i="18" s="1"/>
  <c r="BC283" i="18"/>
  <c r="BF283" i="18" s="1"/>
  <c r="BC284" i="18"/>
  <c r="BF284" i="18" s="1"/>
  <c r="BC285" i="18"/>
  <c r="BF285" i="18" s="1"/>
  <c r="BC286" i="18"/>
  <c r="BF286" i="18" s="1"/>
  <c r="BC287" i="18"/>
  <c r="BF287" i="18" s="1"/>
  <c r="BC288" i="18"/>
  <c r="BF288" i="18" s="1"/>
  <c r="BC289" i="18"/>
  <c r="BF289" i="18" s="1"/>
  <c r="BC290" i="18"/>
  <c r="BF290" i="18" s="1"/>
  <c r="BC291" i="18"/>
  <c r="BF291" i="18" s="1"/>
  <c r="BC292" i="18"/>
  <c r="BF292" i="18" s="1"/>
  <c r="BC293" i="18"/>
  <c r="BF293" i="18" s="1"/>
  <c r="BC294" i="18"/>
  <c r="BF294" i="18" s="1"/>
  <c r="BC295" i="18"/>
  <c r="BF295" i="18" s="1"/>
  <c r="BC6" i="18"/>
  <c r="BF6" i="18" s="1"/>
  <c r="C5" i="14"/>
  <c r="O1" i="21" l="1"/>
  <c r="D22" i="21"/>
  <c r="F22" i="21" s="1"/>
  <c r="J16" i="21"/>
  <c r="I24" i="21"/>
  <c r="E9" i="21"/>
  <c r="F7" i="21"/>
  <c r="P1" i="21" l="1"/>
  <c r="Q1" i="21" s="1"/>
  <c r="D23" i="21"/>
  <c r="G7" i="21"/>
  <c r="F9" i="21"/>
  <c r="D27" i="21" s="1"/>
  <c r="D38" i="21" s="1"/>
  <c r="BC8" i="18"/>
  <c r="BD5" i="18" s="1"/>
  <c r="F23" i="21" l="1"/>
  <c r="F24" i="21" s="1"/>
  <c r="D24" i="21"/>
  <c r="R1" i="21"/>
  <c r="S1" i="21" s="1"/>
  <c r="T1" i="21" s="1"/>
  <c r="J17" i="21"/>
  <c r="G5" i="25"/>
  <c r="C5" i="22"/>
  <c r="BF8" i="18"/>
  <c r="BF5" i="18" s="1"/>
  <c r="BC5" i="18"/>
  <c r="U1" i="21" l="1"/>
  <c r="V1" i="21" s="1"/>
  <c r="W1" i="21" s="1"/>
  <c r="J23" i="21"/>
  <c r="X1" i="21" l="1"/>
  <c r="Y1" i="21" s="1"/>
  <c r="Z1" i="21" s="1"/>
  <c r="J18" i="21"/>
  <c r="AA1" i="21" l="1"/>
  <c r="AB1" i="21" s="1"/>
  <c r="AC1" i="21" s="1"/>
  <c r="J19" i="21"/>
  <c r="AD1" i="21" l="1"/>
  <c r="AE1" i="21" s="1"/>
  <c r="AF1" i="21" s="1"/>
  <c r="J20" i="21"/>
  <c r="AG1" i="21" l="1"/>
  <c r="AH1" i="21" s="1"/>
  <c r="AI1" i="21" s="1"/>
  <c r="J21" i="21"/>
  <c r="C5" i="9"/>
  <c r="AJ1" i="21" l="1"/>
  <c r="AK1" i="21" s="1"/>
  <c r="AL1" i="21" s="1"/>
  <c r="AM1" i="21" s="1"/>
  <c r="AN1" i="21" s="1"/>
  <c r="AO1" i="21" s="1"/>
  <c r="AP1" i="21" s="1"/>
  <c r="AQ1" i="21" s="1"/>
  <c r="AR1" i="21" s="1"/>
  <c r="AS1" i="21" s="1"/>
  <c r="AT1" i="21" s="1"/>
  <c r="AU1" i="21" s="1"/>
  <c r="AV1" i="21" s="1"/>
  <c r="AW1" i="21" s="1"/>
  <c r="AX1" i="21" s="1"/>
  <c r="AY1" i="21" s="1"/>
  <c r="AZ1" i="21" s="1"/>
  <c r="BA1" i="21" s="1"/>
  <c r="BB1" i="21" s="1"/>
  <c r="BC1" i="21" s="1"/>
  <c r="BD1" i="21" s="1"/>
  <c r="BE1" i="21" s="1"/>
  <c r="BF1" i="21" s="1"/>
  <c r="BG1" i="21" s="1"/>
  <c r="J22" i="21"/>
  <c r="J24" i="21" s="1"/>
</calcChain>
</file>

<file path=xl/sharedStrings.xml><?xml version="1.0" encoding="utf-8"?>
<sst xmlns="http://schemas.openxmlformats.org/spreadsheetml/2006/main" count="9884" uniqueCount="514">
  <si>
    <t>Tot exkl bef+lön</t>
  </si>
  <si>
    <t>GLESHET</t>
  </si>
  <si>
    <t>ÅLDERSERS 1-5</t>
  </si>
  <si>
    <t>Botkyrka</t>
  </si>
  <si>
    <t>Danderyd</t>
  </si>
  <si>
    <t>Ekerö</t>
  </si>
  <si>
    <t>Haninge</t>
  </si>
  <si>
    <t>Huddinge</t>
  </si>
  <si>
    <t>Järfälla</t>
  </si>
  <si>
    <t>Lidingö</t>
  </si>
  <si>
    <t>Nacka</t>
  </si>
  <si>
    <t>Norrtälje</t>
  </si>
  <si>
    <t>Nykvarn</t>
  </si>
  <si>
    <t>Nynäshamn</t>
  </si>
  <si>
    <t>Salem</t>
  </si>
  <si>
    <t>Sigtuna</t>
  </si>
  <si>
    <t>Sollentuna</t>
  </si>
  <si>
    <t>Solna</t>
  </si>
  <si>
    <t>Stockholm</t>
  </si>
  <si>
    <t>Sundbyberg</t>
  </si>
  <si>
    <t>Södertälje</t>
  </si>
  <si>
    <t>Tyresö</t>
  </si>
  <si>
    <t>Täby</t>
  </si>
  <si>
    <t>Upplands Väsby</t>
  </si>
  <si>
    <t>Upplands-Bro</t>
  </si>
  <si>
    <t>Vallentuna</t>
  </si>
  <si>
    <t>Vaxholm</t>
  </si>
  <si>
    <t>Värmdö</t>
  </si>
  <si>
    <t>Österåker</t>
  </si>
  <si>
    <t>Enköping</t>
  </si>
  <si>
    <t>Heby</t>
  </si>
  <si>
    <t>Håbo</t>
  </si>
  <si>
    <t>Knivsta</t>
  </si>
  <si>
    <t>Tierp</t>
  </si>
  <si>
    <t>Uppsala</t>
  </si>
  <si>
    <t>Älvkarleby</t>
  </si>
  <si>
    <t>Östhammar</t>
  </si>
  <si>
    <t>Eskilstuna</t>
  </si>
  <si>
    <t>Flen</t>
  </si>
  <si>
    <t>Gnesta</t>
  </si>
  <si>
    <t>Katrineholm</t>
  </si>
  <si>
    <t>Nyköping</t>
  </si>
  <si>
    <t>Oxelösund</t>
  </si>
  <si>
    <t>Strängnäs</t>
  </si>
  <si>
    <t>Trosa</t>
  </si>
  <si>
    <t>Vingåker</t>
  </si>
  <si>
    <t>Boxholm</t>
  </si>
  <si>
    <t>Finspång</t>
  </si>
  <si>
    <t>Kinda</t>
  </si>
  <si>
    <t>Linköping</t>
  </si>
  <si>
    <t>Mjölby</t>
  </si>
  <si>
    <t>Motala</t>
  </si>
  <si>
    <t>Norrköping</t>
  </si>
  <si>
    <t>Söderköping</t>
  </si>
  <si>
    <t>Vadstena</t>
  </si>
  <si>
    <t>Valdemarsvik</t>
  </si>
  <si>
    <t>Ydre</t>
  </si>
  <si>
    <t>Åtvidaberg</t>
  </si>
  <si>
    <t>Ödeshög</t>
  </si>
  <si>
    <t>Aneby</t>
  </si>
  <si>
    <t>Eksjö</t>
  </si>
  <si>
    <t>Gislaved</t>
  </si>
  <si>
    <t>Gnosjö</t>
  </si>
  <si>
    <t>Habo</t>
  </si>
  <si>
    <t>Jönköping</t>
  </si>
  <si>
    <t>Mullsjö</t>
  </si>
  <si>
    <t>Nässjö</t>
  </si>
  <si>
    <t>Sävsjö</t>
  </si>
  <si>
    <t>Tranås</t>
  </si>
  <si>
    <t>Vaggeryd</t>
  </si>
  <si>
    <t>Vetlanda</t>
  </si>
  <si>
    <t>Värnamo</t>
  </si>
  <si>
    <t>Alvesta</t>
  </si>
  <si>
    <t>Lessebo</t>
  </si>
  <si>
    <t>Ljungby</t>
  </si>
  <si>
    <t>Markaryd</t>
  </si>
  <si>
    <t>Tingsryd</t>
  </si>
  <si>
    <t>Uppvidinge</t>
  </si>
  <si>
    <t>Växjö</t>
  </si>
  <si>
    <t>Älmhult</t>
  </si>
  <si>
    <t>Borgholm</t>
  </si>
  <si>
    <t>Emmaboda</t>
  </si>
  <si>
    <t>Hultsfred</t>
  </si>
  <si>
    <t>Högsby</t>
  </si>
  <si>
    <t>Kalmar</t>
  </si>
  <si>
    <t>Mönsterås</t>
  </si>
  <si>
    <t>Mörbylånga</t>
  </si>
  <si>
    <t>Nybro</t>
  </si>
  <si>
    <t>Oskarshamn</t>
  </si>
  <si>
    <t>Torsås</t>
  </si>
  <si>
    <t>Vimmerby</t>
  </si>
  <si>
    <t>Västervik</t>
  </si>
  <si>
    <t>Gotland</t>
  </si>
  <si>
    <t>Karlshamn</t>
  </si>
  <si>
    <t>Karlskrona</t>
  </si>
  <si>
    <t>Olofström</t>
  </si>
  <si>
    <t>Ronneby</t>
  </si>
  <si>
    <t>Sölvesborg</t>
  </si>
  <si>
    <t>Bjuv</t>
  </si>
  <si>
    <t>Bromölla</t>
  </si>
  <si>
    <t>Burlöv</t>
  </si>
  <si>
    <t>Båstad</t>
  </si>
  <si>
    <t>Eslöv</t>
  </si>
  <si>
    <t>Helsingborg</t>
  </si>
  <si>
    <t>Hässleholm</t>
  </si>
  <si>
    <t>Höganäs</t>
  </si>
  <si>
    <t>Hörby</t>
  </si>
  <si>
    <t>Höör</t>
  </si>
  <si>
    <t>Klippan</t>
  </si>
  <si>
    <t>Kristianstad</t>
  </si>
  <si>
    <t>Kävlinge</t>
  </si>
  <si>
    <t>Landskrona</t>
  </si>
  <si>
    <t>Lomma</t>
  </si>
  <si>
    <t>Lund</t>
  </si>
  <si>
    <t>Malmö</t>
  </si>
  <si>
    <t>Osby</t>
  </si>
  <si>
    <t>Perstorp</t>
  </si>
  <si>
    <t>Simrishamn</t>
  </si>
  <si>
    <t>Sjöbo</t>
  </si>
  <si>
    <t>Skurup</t>
  </si>
  <si>
    <t>Staffanstorp</t>
  </si>
  <si>
    <t>Svalöv</t>
  </si>
  <si>
    <t>Svedala</t>
  </si>
  <si>
    <t>Tomelilla</t>
  </si>
  <si>
    <t>Trelleborg</t>
  </si>
  <si>
    <t>Vellinge</t>
  </si>
  <si>
    <t>Ystad</t>
  </si>
  <si>
    <t>Åstorp</t>
  </si>
  <si>
    <t>Ängelholm</t>
  </si>
  <si>
    <t>Örkelljunga</t>
  </si>
  <si>
    <t>Östra Göinge</t>
  </si>
  <si>
    <t>Falkenberg</t>
  </si>
  <si>
    <t>Halmstad</t>
  </si>
  <si>
    <t>Hylte</t>
  </si>
  <si>
    <t>Kungsbacka</t>
  </si>
  <si>
    <t>Laholm</t>
  </si>
  <si>
    <t>Varberg</t>
  </si>
  <si>
    <t>Ale</t>
  </si>
  <si>
    <t>Alingsås</t>
  </si>
  <si>
    <t>Bengtsfors</t>
  </si>
  <si>
    <t>Bollebygd</t>
  </si>
  <si>
    <t>Borås</t>
  </si>
  <si>
    <t>Dals-Ed</t>
  </si>
  <si>
    <t>Essunga</t>
  </si>
  <si>
    <t>Falköping</t>
  </si>
  <si>
    <t>Färgelanda</t>
  </si>
  <si>
    <t>Grästorp</t>
  </si>
  <si>
    <t>Gullspång</t>
  </si>
  <si>
    <t>Göteborg</t>
  </si>
  <si>
    <t>Götene</t>
  </si>
  <si>
    <t>Herrljunga</t>
  </si>
  <si>
    <t>Hjo</t>
  </si>
  <si>
    <t>Härryda</t>
  </si>
  <si>
    <t>Karlsborg</t>
  </si>
  <si>
    <t>Kungälv</t>
  </si>
  <si>
    <t>Lerum</t>
  </si>
  <si>
    <t>Lidköping</t>
  </si>
  <si>
    <t>Lilla Edet</t>
  </si>
  <si>
    <t>Lysekil</t>
  </si>
  <si>
    <t>Mariestad</t>
  </si>
  <si>
    <t>Mark</t>
  </si>
  <si>
    <t>Mellerud</t>
  </si>
  <si>
    <t>Munkedal</t>
  </si>
  <si>
    <t>Mölndal</t>
  </si>
  <si>
    <t>Orust</t>
  </si>
  <si>
    <t>Partille</t>
  </si>
  <si>
    <t>Skara</t>
  </si>
  <si>
    <t>Skövde</t>
  </si>
  <si>
    <t>Sotenäs</t>
  </si>
  <si>
    <t>Stenungsund</t>
  </si>
  <si>
    <t>Strömstad</t>
  </si>
  <si>
    <t>Svenljunga</t>
  </si>
  <si>
    <t>Tanum</t>
  </si>
  <si>
    <t>Tibro</t>
  </si>
  <si>
    <t>Tidaholm</t>
  </si>
  <si>
    <t>Tjörn</t>
  </si>
  <si>
    <t>Tranemo</t>
  </si>
  <si>
    <t>Trollhättan</t>
  </si>
  <si>
    <t>Töreboda</t>
  </si>
  <si>
    <t>Uddevalla</t>
  </si>
  <si>
    <t>Ulricehamn</t>
  </si>
  <si>
    <t>Vara</t>
  </si>
  <si>
    <t>Vårgårda</t>
  </si>
  <si>
    <t>Vänersborg</t>
  </si>
  <si>
    <t>Åmål</t>
  </si>
  <si>
    <t>Öckerö</t>
  </si>
  <si>
    <t>Arvika</t>
  </si>
  <si>
    <t>Eda</t>
  </si>
  <si>
    <t>Filipstad</t>
  </si>
  <si>
    <t>Forshaga</t>
  </si>
  <si>
    <t>Grums</t>
  </si>
  <si>
    <t>Hagfors</t>
  </si>
  <si>
    <t>Hammarö</t>
  </si>
  <si>
    <t>Karlstad</t>
  </si>
  <si>
    <t>Kil</t>
  </si>
  <si>
    <t>Kristinehamn</t>
  </si>
  <si>
    <t>Munkfors</t>
  </si>
  <si>
    <t>Storfors</t>
  </si>
  <si>
    <t>Sunne</t>
  </si>
  <si>
    <t>Säffle</t>
  </si>
  <si>
    <t>Torsby</t>
  </si>
  <si>
    <t>Årjäng</t>
  </si>
  <si>
    <t>Askersund</t>
  </si>
  <si>
    <t>Degerfors</t>
  </si>
  <si>
    <t>Hallsberg</t>
  </si>
  <si>
    <t>Hällefors</t>
  </si>
  <si>
    <t>Karlskoga</t>
  </si>
  <si>
    <t>Kumla</t>
  </si>
  <si>
    <t>Laxå</t>
  </si>
  <si>
    <t>Lekeberg</t>
  </si>
  <si>
    <t>Lindesberg</t>
  </si>
  <si>
    <t>Ljusnarsberg</t>
  </si>
  <si>
    <t>Nora</t>
  </si>
  <si>
    <t>Örebro</t>
  </si>
  <si>
    <t>Arboga</t>
  </si>
  <si>
    <t>Fagersta</t>
  </si>
  <si>
    <t>Hallstahammar</t>
  </si>
  <si>
    <t>Kungsör</t>
  </si>
  <si>
    <t>Köping</t>
  </si>
  <si>
    <t>Norberg</t>
  </si>
  <si>
    <t>Sala</t>
  </si>
  <si>
    <t>Skinnskatteberg</t>
  </si>
  <si>
    <t>Surahammar</t>
  </si>
  <si>
    <t>Västerås</t>
  </si>
  <si>
    <t>Avesta</t>
  </si>
  <si>
    <t>Borlänge</t>
  </si>
  <si>
    <t>Falun</t>
  </si>
  <si>
    <t>Gagnef</t>
  </si>
  <si>
    <t>Hedemora</t>
  </si>
  <si>
    <t>Leksand</t>
  </si>
  <si>
    <t>Ludvika</t>
  </si>
  <si>
    <t>Malung-Sälen</t>
  </si>
  <si>
    <t>Mora</t>
  </si>
  <si>
    <t>Orsa</t>
  </si>
  <si>
    <t>Rättvik</t>
  </si>
  <si>
    <t>Smedjebacken</t>
  </si>
  <si>
    <t>Säter</t>
  </si>
  <si>
    <t>Vansbro</t>
  </si>
  <si>
    <t>Älvdalen</t>
  </si>
  <si>
    <t>Bollnäs</t>
  </si>
  <si>
    <t>Gävle</t>
  </si>
  <si>
    <t>Hofors</t>
  </si>
  <si>
    <t>Hudiksvall</t>
  </si>
  <si>
    <t>Ljusdal</t>
  </si>
  <si>
    <t>Nordanstig</t>
  </si>
  <si>
    <t>Ockelbo</t>
  </si>
  <si>
    <t>Ovanåker</t>
  </si>
  <si>
    <t>Sandviken</t>
  </si>
  <si>
    <t>Söderhamn</t>
  </si>
  <si>
    <t>Härnösand</t>
  </si>
  <si>
    <t>Kramfors</t>
  </si>
  <si>
    <t>Sollefteå</t>
  </si>
  <si>
    <t>Sundsvall</t>
  </si>
  <si>
    <t>Timrå</t>
  </si>
  <si>
    <t>Ånge</t>
  </si>
  <si>
    <t>Örnsköldsvik</t>
  </si>
  <si>
    <t>Berg</t>
  </si>
  <si>
    <t>Bräcke</t>
  </si>
  <si>
    <t>Härjedalen</t>
  </si>
  <si>
    <t>Krokom</t>
  </si>
  <si>
    <t>Ragunda</t>
  </si>
  <si>
    <t>Strömsund</t>
  </si>
  <si>
    <t>Åre</t>
  </si>
  <si>
    <t>Östersund</t>
  </si>
  <si>
    <t>Bjurholm</t>
  </si>
  <si>
    <t>Dorotea</t>
  </si>
  <si>
    <t>Lycksele</t>
  </si>
  <si>
    <t>Malå</t>
  </si>
  <si>
    <t>Nordmaling</t>
  </si>
  <si>
    <t>Norsjö</t>
  </si>
  <si>
    <t>Robertsfors</t>
  </si>
  <si>
    <t>Skellefteå</t>
  </si>
  <si>
    <t>Sorsele</t>
  </si>
  <si>
    <t>Storuman</t>
  </si>
  <si>
    <t>Umeå</t>
  </si>
  <si>
    <t>Vilhelmina</t>
  </si>
  <si>
    <t>Vindeln</t>
  </si>
  <si>
    <t>Vännäs</t>
  </si>
  <si>
    <t>Åsele</t>
  </si>
  <si>
    <t>Arjeplog</t>
  </si>
  <si>
    <t>Arvidsjaur</t>
  </si>
  <si>
    <t>Boden</t>
  </si>
  <si>
    <t>Gällivare</t>
  </si>
  <si>
    <t>Haparanda</t>
  </si>
  <si>
    <t>Jokkmokk</t>
  </si>
  <si>
    <t>Kalix</t>
  </si>
  <si>
    <t>Kiruna</t>
  </si>
  <si>
    <t>Luleå</t>
  </si>
  <si>
    <t>Pajala</t>
  </si>
  <si>
    <t>Piteå</t>
  </si>
  <si>
    <t>Älvsbyn</t>
  </si>
  <si>
    <t>Överkalix</t>
  </si>
  <si>
    <t>Övertorneå</t>
  </si>
  <si>
    <t>ÅLDERSERS 6 ÅR</t>
  </si>
  <si>
    <t>ÅLDERSERS 7-15 ÅR</t>
  </si>
  <si>
    <t>ÅLDERSERS 16-18</t>
  </si>
  <si>
    <t>PROGRAMVAL</t>
  </si>
  <si>
    <t>GLESHET MM</t>
  </si>
  <si>
    <t>HEMTJÄNST</t>
  </si>
  <si>
    <t>SPRÅK</t>
  </si>
  <si>
    <t>OHÄLSA</t>
  </si>
  <si>
    <t>GATOR/VÄGAR</t>
  </si>
  <si>
    <t>RÄDDNINGSTJÄNST</t>
  </si>
  <si>
    <t>UPPVÄRMNING</t>
  </si>
  <si>
    <t>Bidrag/avgift</t>
  </si>
  <si>
    <t>Standardkostnader</t>
  </si>
  <si>
    <t>Gymnasium</t>
  </si>
  <si>
    <t>IFO</t>
  </si>
  <si>
    <t>Äldreomsorg</t>
  </si>
  <si>
    <t>Riket</t>
  </si>
  <si>
    <t>Vuxenutbildning</t>
  </si>
  <si>
    <t>Förändring</t>
  </si>
  <si>
    <t>Gymnasium befintlig</t>
  </si>
  <si>
    <t>Vuxenutbildning ny</t>
  </si>
  <si>
    <t>Vuxenutbildning befintlig</t>
  </si>
  <si>
    <t>IFO befintlig</t>
  </si>
  <si>
    <t>Äldreomsorg befintlig</t>
  </si>
  <si>
    <t>Kollektivtrafik ny</t>
  </si>
  <si>
    <t>Kollektivtrafik befintlig</t>
  </si>
  <si>
    <t>FÖRÄNDRING</t>
  </si>
  <si>
    <t>BIDRAG/AVGIFT NY</t>
  </si>
  <si>
    <t>BIDRAG/AVGIFT BEFINTLIG</t>
  </si>
  <si>
    <t>FÖRSLAG</t>
  </si>
  <si>
    <t>BEFINTLIG</t>
  </si>
  <si>
    <t>GEOGRAFI/PRODUKTIONS-FÖRUTSÄTTNING INKL LÖN</t>
  </si>
  <si>
    <t>DEMOGRAFI INKL. BEF.FÖRÄNDRING</t>
  </si>
  <si>
    <t>SOCIOEKONOMI/BEHOV</t>
  </si>
  <si>
    <t>av befolkningen</t>
  </si>
  <si>
    <t>SFI</t>
  </si>
  <si>
    <t>Summa</t>
  </si>
  <si>
    <t>Befminskning 10 år</t>
  </si>
  <si>
    <t>Gruppering befförändring 7-18 år</t>
  </si>
  <si>
    <t>Ändrat beräkningssätt befintliga komponenter</t>
  </si>
  <si>
    <t>Hela IFO</t>
  </si>
  <si>
    <t>Behov Försk.+Frit.</t>
  </si>
  <si>
    <t>Programval GY</t>
  </si>
  <si>
    <t>Åldersers. ÄO</t>
  </si>
  <si>
    <t>NYTT</t>
  </si>
  <si>
    <t>UPPDAT</t>
  </si>
  <si>
    <t>ÄNDRAT</t>
  </si>
  <si>
    <t>SUMMA</t>
  </si>
  <si>
    <t>Kolltr.</t>
  </si>
  <si>
    <t>Folkmängd 31/12 2022</t>
  </si>
  <si>
    <t xml:space="preserve">Struktur-kostnad </t>
  </si>
  <si>
    <t>Förskola &amp; skolbarnsomrorg</t>
  </si>
  <si>
    <t>Förskoleklass &amp; Grundskola</t>
  </si>
  <si>
    <t>Politisk verksamhet</t>
  </si>
  <si>
    <t>Gator och vägar</t>
  </si>
  <si>
    <t>Befolknings-minskning</t>
  </si>
  <si>
    <t>Kollektiv-trafik</t>
  </si>
  <si>
    <t>Modellen finns i såväl förslaget som befintlig utjämning</t>
  </si>
  <si>
    <t>Gymnasium ny exkl admin</t>
  </si>
  <si>
    <t>IFO ny exkl admin</t>
  </si>
  <si>
    <t>Äldreomsorg ny exkl admin</t>
  </si>
  <si>
    <t>Ny modell</t>
  </si>
  <si>
    <t>Del av tidigare modell verksamhetsövergripande kostnader</t>
  </si>
  <si>
    <t>Del av verk.övergipande, del av administrationsberäkning= politisk verksamhet</t>
  </si>
  <si>
    <t>Del av infrastruktur, gator och vägar</t>
  </si>
  <si>
    <t>Del av tidigare modell infrastruktur</t>
  </si>
  <si>
    <t>Räddningstjänst</t>
  </si>
  <si>
    <t>Del av infrastruktur räddningstjänst</t>
  </si>
  <si>
    <t>Befolkningsförändringar</t>
  </si>
  <si>
    <t>Del av verk.övergipande, befolkningsminskning</t>
  </si>
  <si>
    <t>Del av verksamhetsövergripande, byggkostnader &amp; uppvärmning</t>
  </si>
  <si>
    <t>BEHOV FÖRSKOLA</t>
  </si>
  <si>
    <t>BEHOV FRITIDS</t>
  </si>
  <si>
    <t>SOCIOEKONOMI</t>
  </si>
  <si>
    <t>LÖNER</t>
  </si>
  <si>
    <t>Ny</t>
  </si>
  <si>
    <t>Borttagen</t>
  </si>
  <si>
    <t>ADMIN</t>
  </si>
  <si>
    <t>BEF.ÖKNING</t>
  </si>
  <si>
    <t>BEF.MINSKNING</t>
  </si>
  <si>
    <t>TOTALT</t>
  </si>
  <si>
    <t>ÅLDERSERS 6-12</t>
  </si>
  <si>
    <t>FÖRSKOLEKLASS &amp; GRUNDSKOLA FÖRSLAG MOT BEFINTLIGT 2024</t>
  </si>
  <si>
    <t>MODERSMÅL</t>
  </si>
  <si>
    <t>GYMNASIESKOLA FÖRSLAG MOT BEFINTLIG 2024</t>
  </si>
  <si>
    <t>GYMNASIEFREKVENS</t>
  </si>
  <si>
    <t>SYSSELSÄTTNING</t>
  </si>
  <si>
    <t>GRUNDVUX</t>
  </si>
  <si>
    <t>"BARNFATTIGDOM"</t>
  </si>
  <si>
    <t>"MILJONPROGRAM"</t>
  </si>
  <si>
    <t>OHÄLSOTAL</t>
  </si>
  <si>
    <t>ENSAMSTÅENDE MAMMOR</t>
  </si>
  <si>
    <t>TÄTORTSBEFOLKNING</t>
  </si>
  <si>
    <t>LÅGUTB. 20-40 ÅR</t>
  </si>
  <si>
    <t>GRÄNSPENDLING</t>
  </si>
  <si>
    <t>MODELLSTRUKTUR</t>
  </si>
  <si>
    <t>BASNIVÅ</t>
  </si>
  <si>
    <t>ÄLDREOMSORG FÖRSLAG MOT BEFINTLIG 2024</t>
  </si>
  <si>
    <t>ÅLDERSINDELNING</t>
  </si>
  <si>
    <t>INSTBOENDE GLESBYGD</t>
  </si>
  <si>
    <t>GATOR &amp; VÄGAR FÖRSLAG MOT BEFINTLIG 2024</t>
  </si>
  <si>
    <t>RÄDDNINGSTJÄNST FÖRSLAG MOT BEFINTLIG 2024</t>
  </si>
  <si>
    <t>POLITISK VERKSAMHET</t>
  </si>
  <si>
    <t>POLITISK VERKSAMHET FÖRSLAG MOT BEFINTLIG 2024</t>
  </si>
  <si>
    <t>FASTIGHETER &amp; ANLÄGGNING, FÖRSLAG MOT BEFINTLIGT 2024</t>
  </si>
  <si>
    <t>BYGGKOSTNADER</t>
  </si>
  <si>
    <t>Bef.ökning Förskola</t>
  </si>
  <si>
    <t>Bef.minskning Förskola</t>
  </si>
  <si>
    <t>Tillägg</t>
  </si>
  <si>
    <t>Socioekonomi Grundskola</t>
  </si>
  <si>
    <t>Bef.ökning Grundskola</t>
  </si>
  <si>
    <t>Bef.minskning Grundskola</t>
  </si>
  <si>
    <t>Socioekonomi gy.skola</t>
  </si>
  <si>
    <t>Programval gy.skola</t>
  </si>
  <si>
    <t>Gymnasiefrekvens Gy.skola</t>
  </si>
  <si>
    <t>Bef.ökning Gy.skola</t>
  </si>
  <si>
    <t>Bef.minskning Gy.skola</t>
  </si>
  <si>
    <t>Programval Gy.skola</t>
  </si>
  <si>
    <t>Ensamstående mammor IFO</t>
  </si>
  <si>
    <t>Lågutbildade Svenskfödda 20-40 IFO</t>
  </si>
  <si>
    <t>Gränspendling Ifo</t>
  </si>
  <si>
    <t>Basnivå Ifo</t>
  </si>
  <si>
    <t>Inst.boende glesbygd</t>
  </si>
  <si>
    <t>Språk</t>
  </si>
  <si>
    <t>Åldersers Förskola</t>
  </si>
  <si>
    <t>Åldersers Fritids</t>
  </si>
  <si>
    <t>Socioek. Förskola</t>
  </si>
  <si>
    <t>Behov Fritids</t>
  </si>
  <si>
    <t>Löner Förskola</t>
  </si>
  <si>
    <t>Modersmål Gr.Skola</t>
  </si>
  <si>
    <t>Löner Gr.Skola</t>
  </si>
  <si>
    <t>Löner Gy.Skola</t>
  </si>
  <si>
    <t>Löner IFO</t>
  </si>
  <si>
    <t>"Barnfattigdom" IFO</t>
  </si>
  <si>
    <t>Ohälsotal IFO</t>
  </si>
  <si>
    <t>"Miljonprogram" IFO</t>
  </si>
  <si>
    <t>Tätortbefolkning IFO</t>
  </si>
  <si>
    <t>Åldersindelning ÄO</t>
  </si>
  <si>
    <t>Löner ÄO</t>
  </si>
  <si>
    <t>Förändring socioekonomi inom:</t>
  </si>
  <si>
    <t>Förskola</t>
  </si>
  <si>
    <t>Grundskola</t>
  </si>
  <si>
    <t>Gymnasieskola</t>
  </si>
  <si>
    <t>Gymnasieskola (hela programvalsfaktorn inkluderas)</t>
  </si>
  <si>
    <t>Grundskola (inkl. modersmål)</t>
  </si>
  <si>
    <t>Äldreomsorg (Ohälsa och språk)</t>
  </si>
  <si>
    <t>IFO (hela modellen)</t>
  </si>
  <si>
    <t>Summa Socioekonomi</t>
  </si>
  <si>
    <t>Förändring gleshet/småskalighet inom:</t>
  </si>
  <si>
    <t>Administration (från delmodeller)</t>
  </si>
  <si>
    <t>Summa Gleshet</t>
  </si>
  <si>
    <t>LÄNSMODELL</t>
  </si>
  <si>
    <t>KOMMUNFÖRDELNING</t>
  </si>
  <si>
    <t>KOLLEKTVTRAFIK FÖRSLAG MOT BEFINTLIG 2024</t>
  </si>
  <si>
    <t>Strukturkostnad Förslag</t>
  </si>
  <si>
    <t>Strukturkostnad Befintlig</t>
  </si>
  <si>
    <t>Rang ersättning 1-290, där 1= högst</t>
  </si>
  <si>
    <t>Differens=Ersättning / avgift</t>
  </si>
  <si>
    <t>Alla belopp i kronor/invånare. Eventuell eftersläpningsersättning exkluderad</t>
  </si>
  <si>
    <t>Kollektivtrafik</t>
  </si>
  <si>
    <t>Befolkningsminskning</t>
  </si>
  <si>
    <t>Ny modellstruktur, standardkostnad</t>
  </si>
  <si>
    <t>S:a</t>
  </si>
  <si>
    <t>Förskola &amp; skolbarnsomsorg</t>
  </si>
  <si>
    <t>Befintlig utjämning i nya strukturen</t>
  </si>
  <si>
    <t>Politisk verksamhet+admin</t>
  </si>
  <si>
    <t>Administration i verksamhetsövergripande modell</t>
  </si>
  <si>
    <t>Del av verksamhetsmodeller i ny utjämning</t>
  </si>
  <si>
    <t>Kontroller</t>
  </si>
  <si>
    <t>Förklaras av</t>
  </si>
  <si>
    <t>Förändrade beräkningar socioekonomi</t>
  </si>
  <si>
    <t xml:space="preserve">   därav grundskola</t>
  </si>
  <si>
    <t>Förändrade beräkningar gleshet/småskalighet</t>
  </si>
  <si>
    <t xml:space="preserve">   därav administration</t>
  </si>
  <si>
    <t xml:space="preserve">   därav äldreomsorg</t>
  </si>
  <si>
    <t xml:space="preserve">   därav ny IFO-modell</t>
  </si>
  <si>
    <t>Övrigt</t>
  </si>
  <si>
    <t>Nya /borttagna komponenter                                       Nya /borttagna komponenter                                               Nya /borttagna komponenter                                  Nya /borttagna komponenter                             Nya /borttagna komponenter</t>
  </si>
  <si>
    <t>Uppdateringar och förändrade gränsvärden                                  Uppdateringar och förändrade gränsvärden                                       Uppdateringar och förändrade gränsvärden                                    Uppdateringar och förändrade gränsvärden                              Uppdateringar och förändrade gränsvärden</t>
  </si>
  <si>
    <t>INNEHÅLL I DENNA FIL</t>
  </si>
  <si>
    <t>1. Sammanfattning av vald kommun</t>
  </si>
  <si>
    <t>2. Standardkostnad och ersättning/avgift enligt nytt förslag</t>
  </si>
  <si>
    <t>3. Jämförelse alla modeller, nytt förslag mot befintligt system</t>
  </si>
  <si>
    <t>4. Största förändringarna</t>
  </si>
  <si>
    <t>5-16. Fördjupning av förändring nytt förslag mot befintligt system, per delmodell</t>
  </si>
  <si>
    <t xml:space="preserve">   därav politik</t>
  </si>
  <si>
    <t>Förändrat utfall kr/invånare</t>
  </si>
  <si>
    <t>FÖRSKOLA &amp; FRITIDS NYTT FÖRSLAG MOT BEFINTLIG 2024</t>
  </si>
  <si>
    <t>IFO FÖRSLAG MOT BEFINTLIG 2024</t>
  </si>
  <si>
    <t>BEFOLKNINGSMINSKNING FÖRSLAG MOT BEFINTLIG 2024</t>
  </si>
  <si>
    <t>GRUPPERING AV FÖRÄNDRINGAR</t>
  </si>
  <si>
    <t>I blad 5-18 kan vald kommun selekteras fram högst uppe i tabellen</t>
  </si>
  <si>
    <t>RANG</t>
  </si>
  <si>
    <t>FÖRBÄTTRAT UTFALL</t>
  </si>
  <si>
    <t>FÖRSÄMRAT UTFALL</t>
  </si>
  <si>
    <t>210 kommun</t>
  </si>
  <si>
    <t>80 kommuner</t>
  </si>
  <si>
    <t>FÖRÄNDRAD ERSÄTTNING, AVGIFT EXKL EFTERSLÄPNINGSERSÄTTNING. KRONOR/INVÅNARE</t>
  </si>
  <si>
    <r>
      <rPr>
        <b/>
        <sz val="11"/>
        <color rgb="FFFF0000"/>
        <rFont val="Abadi"/>
        <family val="2"/>
      </rPr>
      <t>RÖTT= NYTT FÖRSLAG 2024</t>
    </r>
    <r>
      <rPr>
        <b/>
        <sz val="11"/>
        <color theme="1"/>
        <rFont val="Abadi"/>
        <family val="2"/>
      </rPr>
      <t xml:space="preserve">, </t>
    </r>
    <r>
      <rPr>
        <b/>
        <sz val="11"/>
        <color theme="8"/>
        <rFont val="Abadi"/>
        <family val="2"/>
      </rPr>
      <t>BLÅTT = BEFINTLIGT SYSTEM 2024</t>
    </r>
  </si>
  <si>
    <t>FÖRDJUPNING SOCIOEKONOMI</t>
  </si>
  <si>
    <t>FÖRDJUPNING GLESHET</t>
  </si>
  <si>
    <t>Förskola skolbarnsomsorg ny, exkl admin.</t>
  </si>
  <si>
    <t>Förskola skolbarnsomsorg befintlig</t>
  </si>
  <si>
    <t>Förskoleklass grundskola ny exkl admin</t>
  </si>
  <si>
    <t>Förskoleklass grundskola befintlig</t>
  </si>
  <si>
    <t>STRUKTUR-KOSTNAD NY</t>
  </si>
  <si>
    <t>STRUKTUR-KOSTNAD BEFINTLIG MINUS EFTERSLÄPNING</t>
  </si>
  <si>
    <t>EJ KLART</t>
  </si>
  <si>
    <t>EV BORT</t>
  </si>
  <si>
    <t>Fastigheter</t>
  </si>
  <si>
    <t>Bidrag avgift, strukturkostnad och standardkostnader i kostnadsutjämningen enligt förslag i SOU 2024:50. Avser år 2024, kr/inv</t>
  </si>
  <si>
    <t>Skillnad i ersättning</t>
  </si>
  <si>
    <t>Skillnad i standardkostnad</t>
  </si>
  <si>
    <t/>
  </si>
  <si>
    <t>17. Fördjupning socioekonomi</t>
  </si>
  <si>
    <t>18. Fördjupning gleshet/småskalighet</t>
  </si>
  <si>
    <t>Administration i verksamhetsmodeller</t>
  </si>
  <si>
    <t>KOMVUX FÖRSLAG MOT BEFINTLIG 2024</t>
  </si>
  <si>
    <t>GYMNASIAL VUX</t>
  </si>
  <si>
    <t>BEFOLKNINGSMINSKNING</t>
  </si>
  <si>
    <t>Komvux (hela modellen)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</si>
</sst>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000"/>
  </numFmts>
  <fonts count="48"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color rgb="FF0070C0"/>
      <name val="Calibri"/>
      <family val="2"/>
      <scheme val="minor"/>
    </font>
    <font>
      <b/>
      <sz val="11"/>
      <color theme="0"/>
      <name val="Calibri"/>
      <family val="2"/>
      <scheme val="minor"/>
    </font>
    <font>
      <b/>
      <sz val="12"/>
      <color theme="1"/>
      <name val="Calibri"/>
      <family val="2"/>
      <scheme val="minor"/>
    </font>
    <font>
      <b/>
      <sz val="11"/>
      <color rgb="FF0070C0"/>
      <name val="Calibri"/>
      <family val="2"/>
      <scheme val="minor"/>
    </font>
    <font>
      <sz val="11"/>
      <color theme="1"/>
      <name val="Calibri"/>
      <family val="2"/>
      <scheme val="minor"/>
    </font>
    <font>
      <b/>
      <sz val="10"/>
      <color rgb="FFFF0000"/>
      <name val="Calibri"/>
      <family val="2"/>
      <scheme val="minor"/>
    </font>
    <font>
      <sz val="10"/>
      <color theme="1"/>
      <name val="Calibri"/>
      <family val="2"/>
      <scheme val="minor"/>
    </font>
    <font>
      <sz val="11"/>
      <name val="Calibri"/>
      <family val="2"/>
      <scheme val="minor"/>
    </font>
    <font>
      <b/>
      <sz val="11"/>
      <name val="Calibri"/>
      <family val="2"/>
      <scheme val="minor"/>
    </font>
    <font>
      <b/>
      <sz val="9"/>
      <color theme="1"/>
      <name val="Calibri"/>
      <family val="2"/>
      <scheme val="minor"/>
    </font>
    <font>
      <b/>
      <sz val="9"/>
      <color rgb="FFFF0000"/>
      <name val="Calibri"/>
      <family val="2"/>
      <scheme val="minor"/>
    </font>
    <font>
      <sz val="11"/>
      <color theme="1"/>
      <name val="Abadi"/>
      <family val="2"/>
    </font>
    <font>
      <b/>
      <sz val="11"/>
      <color theme="1"/>
      <name val="Abadi"/>
      <family val="2"/>
    </font>
    <font>
      <sz val="11"/>
      <color theme="0"/>
      <name val="Calibri"/>
      <family val="2"/>
      <scheme val="minor"/>
    </font>
    <font>
      <sz val="11"/>
      <color theme="4" tint="-0.249977111117893"/>
      <name val="Calibri"/>
      <family val="2"/>
      <scheme val="minor"/>
    </font>
    <font>
      <sz val="11"/>
      <color theme="9"/>
      <name val="Calibri"/>
      <family val="2"/>
      <scheme val="minor"/>
    </font>
    <font>
      <b/>
      <sz val="14"/>
      <color rgb="FF0070C0"/>
      <name val="Calibri"/>
      <family val="2"/>
      <scheme val="minor"/>
    </font>
    <font>
      <b/>
      <sz val="14"/>
      <color rgb="FFFF0000"/>
      <name val="Calibri"/>
      <family val="2"/>
      <scheme val="minor"/>
    </font>
    <font>
      <sz val="10"/>
      <color theme="1"/>
      <name val="Abadi"/>
      <family val="2"/>
    </font>
    <font>
      <b/>
      <sz val="10"/>
      <color theme="1"/>
      <name val="Abadi"/>
      <family val="2"/>
    </font>
    <font>
      <b/>
      <sz val="9"/>
      <color theme="1"/>
      <name val="Abadi"/>
      <family val="2"/>
    </font>
    <font>
      <sz val="8"/>
      <color theme="1"/>
      <name val="Abadi"/>
      <family val="2"/>
    </font>
    <font>
      <b/>
      <sz val="11"/>
      <color rgb="FF7030A0"/>
      <name val="Abadi"/>
      <family val="2"/>
    </font>
    <font>
      <sz val="11"/>
      <color rgb="FFFF0000"/>
      <name val="Abadi"/>
      <family val="2"/>
    </font>
    <font>
      <sz val="11"/>
      <color rgb="FF0070C0"/>
      <name val="Abadi"/>
      <family val="2"/>
    </font>
    <font>
      <b/>
      <sz val="11"/>
      <name val="Abadi"/>
      <family val="2"/>
    </font>
    <font>
      <b/>
      <sz val="11"/>
      <color rgb="FFFF0000"/>
      <name val="Abadi"/>
      <family val="2"/>
    </font>
    <font>
      <b/>
      <sz val="11"/>
      <color rgb="FF0070C0"/>
      <name val="Abadi"/>
      <family val="2"/>
    </font>
    <font>
      <b/>
      <sz val="11"/>
      <color theme="8"/>
      <name val="Abadi"/>
      <family val="2"/>
    </font>
    <font>
      <sz val="10"/>
      <color theme="0"/>
      <name val="Abadi"/>
      <family val="2"/>
    </font>
    <font>
      <sz val="11"/>
      <color theme="0"/>
      <name val="Abadi"/>
      <family val="2"/>
    </font>
    <font>
      <sz val="11"/>
      <color rgb="FF002060"/>
      <name val="Calibri"/>
      <family val="2"/>
      <scheme val="minor"/>
    </font>
    <font>
      <sz val="12"/>
      <color theme="1"/>
      <name val="Aptos Narrow"/>
      <family val="2"/>
    </font>
    <font>
      <b/>
      <sz val="12"/>
      <color theme="1"/>
      <name val="Aptos Narrow"/>
      <family val="2"/>
    </font>
    <font>
      <b/>
      <u/>
      <sz val="12"/>
      <color theme="1"/>
      <name val="Aptos Narrow"/>
      <family val="2"/>
    </font>
    <font>
      <b/>
      <u/>
      <sz val="11"/>
      <color theme="1"/>
      <name val="Calibri"/>
      <family val="2"/>
      <scheme val="minor"/>
    </font>
    <font>
      <b/>
      <sz val="16"/>
      <color theme="1"/>
      <name val="Abadi"/>
      <family val="2"/>
    </font>
    <font>
      <b/>
      <sz val="12"/>
      <name val="Aptos Narrow"/>
      <family val="2"/>
    </font>
    <font>
      <sz val="11"/>
      <name val="Abadi"/>
      <family val="2"/>
    </font>
    <font>
      <b/>
      <u/>
      <sz val="11"/>
      <name val="Abadi"/>
      <family val="2"/>
    </font>
    <font>
      <b/>
      <sz val="12"/>
      <color theme="1"/>
      <name val="Abadi"/>
      <family val="2"/>
    </font>
    <font>
      <b/>
      <sz val="11"/>
      <color theme="4" tint="-0.249977111117893"/>
      <name val="Calibri"/>
      <family val="2"/>
      <scheme val="minor"/>
    </font>
    <font>
      <b/>
      <u/>
      <sz val="11"/>
      <name val="Calibri"/>
      <family val="2"/>
      <scheme val="minor"/>
    </font>
    <font>
      <b/>
      <sz val="10"/>
      <name val="Abadi"/>
      <family val="2"/>
    </font>
  </fonts>
  <fills count="13">
    <fill>
      <patternFill patternType="none"/>
    </fill>
    <fill>
      <patternFill patternType="gray125"/>
    </fill>
    <fill>
      <patternFill patternType="solid">
        <fgColor rgb="FFFFFF0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1"/>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theme="0"/>
        <bgColor indexed="64"/>
      </patternFill>
    </fill>
    <fill>
      <patternFill patternType="solid">
        <fgColor rgb="FFFFFFCC"/>
        <bgColor indexed="64"/>
      </patternFill>
    </fill>
    <fill>
      <patternFill patternType="solid">
        <fgColor theme="8" tint="0.79998168889431442"/>
        <bgColor indexed="64"/>
      </patternFill>
    </fill>
  </fills>
  <borders count="2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s>
  <cellStyleXfs count="2">
    <xf numFmtId="0" fontId="0" fillId="0" borderId="0"/>
    <xf numFmtId="9" fontId="8" fillId="0" borderId="0" applyFont="0" applyFill="0" applyBorder="0" applyAlignment="0" applyProtection="0"/>
  </cellStyleXfs>
  <cellXfs count="186">
    <xf numFmtId="0" fontId="0" fillId="0" borderId="0" xfId="0"/>
    <xf numFmtId="0" fontId="2" fillId="0" borderId="0" xfId="0" applyFont="1"/>
    <xf numFmtId="0" fontId="4" fillId="0" borderId="0" xfId="0" applyFont="1"/>
    <xf numFmtId="0" fontId="2" fillId="0" borderId="1" xfId="0" applyFont="1" applyBorder="1"/>
    <xf numFmtId="0" fontId="3" fillId="0" borderId="1" xfId="0" applyFont="1" applyBorder="1"/>
    <xf numFmtId="3" fontId="0" fillId="0" borderId="0" xfId="0" applyNumberFormat="1"/>
    <xf numFmtId="1" fontId="0" fillId="0" borderId="0" xfId="0" applyNumberFormat="1" applyAlignment="1">
      <alignment horizontal="center"/>
    </xf>
    <xf numFmtId="3" fontId="2" fillId="0" borderId="0" xfId="0" applyNumberFormat="1" applyFont="1" applyAlignment="1">
      <alignment horizontal="center"/>
    </xf>
    <xf numFmtId="3" fontId="0" fillId="0" borderId="0" xfId="0" applyNumberFormat="1" applyAlignment="1">
      <alignment horizontal="center"/>
    </xf>
    <xf numFmtId="3" fontId="3" fillId="0" borderId="0" xfId="0" applyNumberFormat="1" applyFont="1" applyAlignment="1">
      <alignment horizontal="center"/>
    </xf>
    <xf numFmtId="0" fontId="2" fillId="2" borderId="2" xfId="0" applyFont="1" applyFill="1" applyBorder="1"/>
    <xf numFmtId="1" fontId="2" fillId="3" borderId="4" xfId="0" applyNumberFormat="1" applyFont="1" applyFill="1" applyBorder="1" applyAlignment="1">
      <alignment horizontal="center"/>
    </xf>
    <xf numFmtId="1" fontId="3" fillId="3" borderId="4" xfId="0" applyNumberFormat="1" applyFont="1" applyFill="1" applyBorder="1" applyAlignment="1">
      <alignment horizontal="center"/>
    </xf>
    <xf numFmtId="3" fontId="10" fillId="0" borderId="0" xfId="0" applyNumberFormat="1" applyFont="1"/>
    <xf numFmtId="1" fontId="11" fillId="0" borderId="0" xfId="0" applyNumberFormat="1" applyFont="1" applyAlignment="1">
      <alignment horizontal="center"/>
    </xf>
    <xf numFmtId="1" fontId="0" fillId="0" borderId="0" xfId="0" applyNumberFormat="1"/>
    <xf numFmtId="0" fontId="13" fillId="0" borderId="0" xfId="0" applyFont="1" applyAlignment="1">
      <alignment horizontal="center"/>
    </xf>
    <xf numFmtId="0" fontId="14" fillId="0" borderId="0" xfId="0" applyFont="1" applyAlignment="1">
      <alignment horizontal="center"/>
    </xf>
    <xf numFmtId="3" fontId="10" fillId="0" borderId="0" xfId="0" applyNumberFormat="1" applyFont="1" applyAlignment="1">
      <alignment horizontal="center"/>
    </xf>
    <xf numFmtId="3" fontId="9" fillId="0" borderId="0" xfId="0" applyNumberFormat="1" applyFont="1" applyAlignment="1">
      <alignment horizontal="center"/>
    </xf>
    <xf numFmtId="3" fontId="5" fillId="5" borderId="0" xfId="0" applyNumberFormat="1" applyFont="1" applyFill="1" applyAlignment="1">
      <alignment horizontal="center"/>
    </xf>
    <xf numFmtId="0" fontId="1" fillId="0" borderId="0" xfId="0" applyFont="1"/>
    <xf numFmtId="3" fontId="3" fillId="5" borderId="0" xfId="0" applyNumberFormat="1" applyFont="1" applyFill="1" applyAlignment="1">
      <alignment horizontal="center"/>
    </xf>
    <xf numFmtId="1" fontId="0" fillId="0" borderId="4" xfId="0" applyNumberFormat="1" applyBorder="1" applyAlignment="1">
      <alignment horizontal="center"/>
    </xf>
    <xf numFmtId="0" fontId="15" fillId="0" borderId="0" xfId="0" applyFont="1"/>
    <xf numFmtId="3" fontId="15" fillId="0" borderId="0" xfId="0" applyNumberFormat="1" applyFont="1"/>
    <xf numFmtId="3" fontId="16" fillId="0" borderId="0" xfId="0" applyNumberFormat="1" applyFont="1"/>
    <xf numFmtId="0" fontId="18" fillId="0" borderId="0" xfId="0" applyFont="1"/>
    <xf numFmtId="0" fontId="19" fillId="0" borderId="0" xfId="0" applyFont="1"/>
    <xf numFmtId="0" fontId="17" fillId="0" borderId="0" xfId="0" applyFont="1"/>
    <xf numFmtId="0" fontId="2" fillId="0" borderId="1" xfId="0" applyFont="1" applyBorder="1" applyAlignment="1">
      <alignment horizontal="center"/>
    </xf>
    <xf numFmtId="0" fontId="2" fillId="0" borderId="1" xfId="0" applyFont="1" applyBorder="1" applyAlignment="1">
      <alignment horizontal="center" vertical="center"/>
    </xf>
    <xf numFmtId="0" fontId="6" fillId="8" borderId="0" xfId="0" applyFont="1" applyFill="1" applyAlignment="1">
      <alignment horizontal="center"/>
    </xf>
    <xf numFmtId="0" fontId="6" fillId="7" borderId="0" xfId="0" applyFont="1" applyFill="1" applyAlignment="1">
      <alignment horizontal="center"/>
    </xf>
    <xf numFmtId="0" fontId="6" fillId="4" borderId="0" xfId="0" applyFont="1" applyFill="1" applyAlignment="1">
      <alignment horizontal="center"/>
    </xf>
    <xf numFmtId="1" fontId="12" fillId="0" borderId="0" xfId="0" applyNumberFormat="1" applyFont="1" applyAlignment="1">
      <alignment horizontal="center"/>
    </xf>
    <xf numFmtId="0" fontId="2" fillId="8" borderId="0" xfId="0" applyFont="1" applyFill="1" applyAlignment="1">
      <alignment horizontal="center"/>
    </xf>
    <xf numFmtId="0" fontId="12" fillId="0" borderId="1" xfId="0" applyFont="1" applyBorder="1"/>
    <xf numFmtId="0" fontId="11" fillId="0" borderId="0" xfId="0" applyFont="1"/>
    <xf numFmtId="3" fontId="12" fillId="0" borderId="0" xfId="0" applyNumberFormat="1" applyFont="1" applyAlignment="1">
      <alignment horizontal="center"/>
    </xf>
    <xf numFmtId="0" fontId="0" fillId="9" borderId="0" xfId="0" applyFill="1"/>
    <xf numFmtId="0" fontId="0" fillId="9" borderId="6" xfId="0" applyFill="1" applyBorder="1"/>
    <xf numFmtId="0" fontId="0" fillId="9" borderId="7" xfId="0" applyFill="1" applyBorder="1"/>
    <xf numFmtId="0" fontId="0" fillId="9" borderId="8" xfId="0" applyFill="1" applyBorder="1"/>
    <xf numFmtId="0" fontId="0" fillId="9" borderId="9" xfId="0" applyFill="1" applyBorder="1"/>
    <xf numFmtId="0" fontId="0" fillId="9" borderId="10" xfId="0" applyFill="1" applyBorder="1"/>
    <xf numFmtId="0" fontId="20" fillId="9" borderId="9" xfId="0" applyFont="1" applyFill="1" applyBorder="1"/>
    <xf numFmtId="0" fontId="21" fillId="9" borderId="9" xfId="0" applyFont="1" applyFill="1" applyBorder="1"/>
    <xf numFmtId="0" fontId="0" fillId="9" borderId="11" xfId="0" applyFill="1" applyBorder="1"/>
    <xf numFmtId="0" fontId="0" fillId="9" borderId="1" xfId="0" applyFill="1" applyBorder="1"/>
    <xf numFmtId="0" fontId="0" fillId="9" borderId="12" xfId="0" applyFill="1" applyBorder="1"/>
    <xf numFmtId="0" fontId="22" fillId="0" borderId="0" xfId="0" applyFont="1"/>
    <xf numFmtId="3" fontId="22" fillId="0" borderId="0" xfId="0" applyNumberFormat="1" applyFont="1"/>
    <xf numFmtId="3" fontId="22" fillId="0" borderId="0" xfId="0" applyNumberFormat="1" applyFont="1" applyAlignment="1">
      <alignment horizontal="center"/>
    </xf>
    <xf numFmtId="0" fontId="16" fillId="0" borderId="0" xfId="0" applyFont="1"/>
    <xf numFmtId="0" fontId="24" fillId="9" borderId="1" xfId="0" applyFont="1" applyFill="1" applyBorder="1" applyAlignment="1">
      <alignment horizontal="center" vertical="center"/>
    </xf>
    <xf numFmtId="0" fontId="24" fillId="9" borderId="1" xfId="0" applyFont="1" applyFill="1" applyBorder="1" applyAlignment="1">
      <alignment horizontal="center" vertical="center" wrapText="1"/>
    </xf>
    <xf numFmtId="3" fontId="23" fillId="9" borderId="4" xfId="0" applyNumberFormat="1" applyFont="1" applyFill="1" applyBorder="1" applyAlignment="1">
      <alignment horizontal="center"/>
    </xf>
    <xf numFmtId="0" fontId="23" fillId="9" borderId="4" xfId="0" applyFont="1" applyFill="1" applyBorder="1" applyAlignment="1">
      <alignment horizontal="center"/>
    </xf>
    <xf numFmtId="3" fontId="16" fillId="9" borderId="4" xfId="0" applyNumberFormat="1" applyFont="1" applyFill="1" applyBorder="1" applyAlignment="1">
      <alignment horizontal="center"/>
    </xf>
    <xf numFmtId="0" fontId="17" fillId="10" borderId="0" xfId="0" applyFont="1" applyFill="1"/>
    <xf numFmtId="0" fontId="15" fillId="9" borderId="0" xfId="0" applyFont="1" applyFill="1"/>
    <xf numFmtId="0" fontId="15" fillId="9" borderId="10" xfId="0" applyFont="1" applyFill="1" applyBorder="1"/>
    <xf numFmtId="0" fontId="15" fillId="9" borderId="9" xfId="0" applyFont="1" applyFill="1" applyBorder="1"/>
    <xf numFmtId="0" fontId="22" fillId="9" borderId="9" xfId="0" applyFont="1" applyFill="1" applyBorder="1"/>
    <xf numFmtId="0" fontId="22" fillId="9" borderId="0" xfId="0" applyFont="1" applyFill="1"/>
    <xf numFmtId="3" fontId="22" fillId="9" borderId="0" xfId="0" applyNumberFormat="1" applyFont="1" applyFill="1" applyAlignment="1">
      <alignment horizontal="center"/>
    </xf>
    <xf numFmtId="0" fontId="22" fillId="9" borderId="0" xfId="0" applyFont="1" applyFill="1" applyAlignment="1">
      <alignment horizontal="center"/>
    </xf>
    <xf numFmtId="0" fontId="0" fillId="9" borderId="0" xfId="0" applyFill="1" applyAlignment="1">
      <alignment horizontal="center"/>
    </xf>
    <xf numFmtId="0" fontId="23" fillId="9" borderId="3" xfId="0" applyFont="1" applyFill="1" applyBorder="1"/>
    <xf numFmtId="0" fontId="16" fillId="9" borderId="9" xfId="0" applyFont="1" applyFill="1" applyBorder="1"/>
    <xf numFmtId="1" fontId="22" fillId="9" borderId="10" xfId="0" applyNumberFormat="1" applyFont="1" applyFill="1" applyBorder="1" applyAlignment="1">
      <alignment horizontal="center"/>
    </xf>
    <xf numFmtId="0" fontId="16" fillId="9" borderId="3" xfId="0" applyFont="1" applyFill="1" applyBorder="1"/>
    <xf numFmtId="1" fontId="15" fillId="9" borderId="0" xfId="0" applyNumberFormat="1" applyFont="1" applyFill="1" applyAlignment="1">
      <alignment horizontal="center"/>
    </xf>
    <xf numFmtId="0" fontId="25" fillId="9" borderId="9" xfId="0" applyFont="1" applyFill="1" applyBorder="1"/>
    <xf numFmtId="1" fontId="25" fillId="9" borderId="0" xfId="0" applyNumberFormat="1" applyFont="1" applyFill="1"/>
    <xf numFmtId="0" fontId="15" fillId="9" borderId="11" xfId="0" applyFont="1" applyFill="1" applyBorder="1"/>
    <xf numFmtId="1" fontId="15" fillId="9" borderId="1" xfId="0" applyNumberFormat="1" applyFont="1" applyFill="1" applyBorder="1" applyAlignment="1">
      <alignment horizontal="center"/>
    </xf>
    <xf numFmtId="0" fontId="15" fillId="9" borderId="1" xfId="0" applyFont="1" applyFill="1" applyBorder="1"/>
    <xf numFmtId="0" fontId="15" fillId="9" borderId="12" xfId="0" applyFont="1" applyFill="1" applyBorder="1"/>
    <xf numFmtId="0" fontId="26" fillId="0" borderId="0" xfId="0" applyFont="1" applyAlignment="1">
      <alignment horizontal="center" vertical="center" wrapText="1"/>
    </xf>
    <xf numFmtId="0" fontId="29" fillId="0" borderId="0" xfId="0" applyFont="1" applyAlignment="1">
      <alignment horizontal="center" vertical="center" wrapText="1"/>
    </xf>
    <xf numFmtId="3" fontId="30" fillId="6" borderId="0" xfId="0" applyNumberFormat="1" applyFont="1" applyFill="1" applyAlignment="1">
      <alignment horizontal="center" vertical="center" wrapText="1"/>
    </xf>
    <xf numFmtId="3" fontId="31" fillId="6" borderId="0" xfId="0" applyNumberFormat="1" applyFont="1" applyFill="1" applyAlignment="1">
      <alignment horizontal="center" vertical="center" wrapText="1"/>
    </xf>
    <xf numFmtId="3" fontId="30" fillId="7" borderId="0" xfId="0" applyNumberFormat="1" applyFont="1" applyFill="1" applyAlignment="1">
      <alignment horizontal="center" vertical="center" wrapText="1"/>
    </xf>
    <xf numFmtId="3" fontId="31" fillId="7" borderId="0" xfId="0" applyNumberFormat="1" applyFont="1" applyFill="1" applyAlignment="1">
      <alignment horizontal="center" vertical="center" wrapText="1"/>
    </xf>
    <xf numFmtId="1" fontId="15" fillId="0" borderId="0" xfId="0" applyNumberFormat="1" applyFont="1"/>
    <xf numFmtId="0" fontId="16" fillId="0" borderId="0" xfId="0" applyFont="1" applyAlignment="1">
      <alignment wrapText="1"/>
    </xf>
    <xf numFmtId="3" fontId="16" fillId="0" borderId="0" xfId="0" applyNumberFormat="1" applyFont="1" applyAlignment="1">
      <alignment horizontal="center" wrapText="1"/>
    </xf>
    <xf numFmtId="3" fontId="29" fillId="0" borderId="4" xfId="0" applyNumberFormat="1" applyFont="1" applyBorder="1" applyAlignment="1">
      <alignment horizontal="center"/>
    </xf>
    <xf numFmtId="3" fontId="29" fillId="0" borderId="0" xfId="0" applyNumberFormat="1" applyFont="1" applyAlignment="1">
      <alignment horizontal="center"/>
    </xf>
    <xf numFmtId="1" fontId="31" fillId="0" borderId="0" xfId="0" applyNumberFormat="1" applyFont="1" applyAlignment="1">
      <alignment horizontal="center"/>
    </xf>
    <xf numFmtId="1" fontId="27" fillId="0" borderId="0" xfId="0" applyNumberFormat="1" applyFont="1" applyAlignment="1">
      <alignment horizontal="center"/>
    </xf>
    <xf numFmtId="1" fontId="28" fillId="0" borderId="0" xfId="0" applyNumberFormat="1" applyFont="1" applyAlignment="1">
      <alignment horizontal="center"/>
    </xf>
    <xf numFmtId="0" fontId="23" fillId="7" borderId="0" xfId="0" applyFont="1" applyFill="1" applyAlignment="1">
      <alignment horizontal="center"/>
    </xf>
    <xf numFmtId="0" fontId="23" fillId="7" borderId="0" xfId="0" applyFont="1" applyFill="1" applyAlignment="1">
      <alignment horizontal="center" wrapText="1"/>
    </xf>
    <xf numFmtId="0" fontId="23" fillId="8" borderId="0" xfId="0" applyFont="1" applyFill="1" applyAlignment="1">
      <alignment horizontal="center"/>
    </xf>
    <xf numFmtId="0" fontId="23" fillId="8" borderId="0" xfId="0" applyFont="1" applyFill="1" applyAlignment="1">
      <alignment horizontal="center" wrapText="1"/>
    </xf>
    <xf numFmtId="0" fontId="22" fillId="7" borderId="0" xfId="0" applyFont="1" applyFill="1"/>
    <xf numFmtId="0" fontId="22" fillId="8" borderId="0" xfId="0" applyFont="1" applyFill="1"/>
    <xf numFmtId="0" fontId="33" fillId="0" borderId="0" xfId="0" applyFont="1"/>
    <xf numFmtId="9" fontId="23" fillId="8" borderId="0" xfId="1" applyFont="1" applyFill="1" applyAlignment="1">
      <alignment horizontal="right"/>
    </xf>
    <xf numFmtId="9" fontId="23" fillId="7" borderId="0" xfId="1" applyFont="1" applyFill="1" applyAlignment="1">
      <alignment horizontal="right"/>
    </xf>
    <xf numFmtId="0" fontId="30" fillId="0" borderId="0" xfId="0" applyFont="1"/>
    <xf numFmtId="0" fontId="34" fillId="0" borderId="0" xfId="0" applyFont="1"/>
    <xf numFmtId="0" fontId="15" fillId="0" borderId="0" xfId="0" applyFont="1" applyAlignment="1">
      <alignment wrapText="1"/>
    </xf>
    <xf numFmtId="2" fontId="15" fillId="0" borderId="0" xfId="0" applyNumberFormat="1" applyFont="1"/>
    <xf numFmtId="3" fontId="22" fillId="9" borderId="13" xfId="0" applyNumberFormat="1" applyFont="1" applyFill="1" applyBorder="1" applyAlignment="1">
      <alignment horizontal="center"/>
    </xf>
    <xf numFmtId="1" fontId="30" fillId="0" borderId="0" xfId="0" applyNumberFormat="1" applyFont="1" applyAlignment="1">
      <alignment horizontal="center"/>
    </xf>
    <xf numFmtId="1" fontId="31" fillId="0" borderId="0" xfId="0" applyNumberFormat="1" applyFont="1" applyAlignment="1">
      <alignment horizontal="center" wrapText="1"/>
    </xf>
    <xf numFmtId="2" fontId="0" fillId="0" borderId="0" xfId="0" applyNumberFormat="1"/>
    <xf numFmtId="0" fontId="16" fillId="9" borderId="9" xfId="0" applyFont="1" applyFill="1" applyBorder="1" applyAlignment="1">
      <alignment horizontal="center" vertical="center" wrapText="1"/>
    </xf>
    <xf numFmtId="3" fontId="15" fillId="9" borderId="0" xfId="0" applyNumberFormat="1" applyFont="1" applyFill="1"/>
    <xf numFmtId="0" fontId="35" fillId="10" borderId="0" xfId="0" applyFont="1" applyFill="1"/>
    <xf numFmtId="3" fontId="16" fillId="0" borderId="0" xfId="0" applyNumberFormat="1" applyFont="1" applyAlignment="1">
      <alignment horizontal="center" vertical="center" wrapText="1"/>
    </xf>
    <xf numFmtId="0" fontId="36" fillId="0" borderId="0" xfId="0" applyFont="1"/>
    <xf numFmtId="0" fontId="38" fillId="0" borderId="0" xfId="0" applyFont="1"/>
    <xf numFmtId="0" fontId="39" fillId="0" borderId="0" xfId="0" applyFont="1"/>
    <xf numFmtId="3" fontId="29" fillId="12" borderId="0" xfId="0" applyNumberFormat="1" applyFont="1" applyFill="1"/>
    <xf numFmtId="0" fontId="16" fillId="0" borderId="1" xfId="0" applyFont="1" applyBorder="1"/>
    <xf numFmtId="3" fontId="16" fillId="0" borderId="0" xfId="0" applyNumberFormat="1" applyFont="1" applyAlignment="1">
      <alignment horizontal="center" vertical="center"/>
    </xf>
    <xf numFmtId="3" fontId="29" fillId="0" borderId="4" xfId="0" applyNumberFormat="1" applyFont="1" applyBorder="1"/>
    <xf numFmtId="3" fontId="29" fillId="0" borderId="5" xfId="0" applyNumberFormat="1" applyFont="1" applyBorder="1"/>
    <xf numFmtId="3" fontId="41" fillId="0" borderId="3" xfId="0" applyNumberFormat="1" applyFont="1" applyBorder="1"/>
    <xf numFmtId="3" fontId="36" fillId="0" borderId="0" xfId="0" applyNumberFormat="1" applyFont="1"/>
    <xf numFmtId="0" fontId="29" fillId="0" borderId="0" xfId="0" applyFont="1" applyAlignment="1">
      <alignment horizontal="center" vertical="center"/>
    </xf>
    <xf numFmtId="0" fontId="42" fillId="0" borderId="0" xfId="0" applyFont="1"/>
    <xf numFmtId="0" fontId="29" fillId="0" borderId="0" xfId="0" applyFont="1"/>
    <xf numFmtId="3" fontId="29" fillId="6" borderId="4" xfId="0" applyNumberFormat="1" applyFont="1" applyFill="1" applyBorder="1" applyAlignment="1">
      <alignment horizontal="center"/>
    </xf>
    <xf numFmtId="3" fontId="29" fillId="0" borderId="5" xfId="0" applyNumberFormat="1" applyFont="1" applyBorder="1" applyAlignment="1">
      <alignment horizontal="center"/>
    </xf>
    <xf numFmtId="3" fontId="29" fillId="7" borderId="4" xfId="0" applyNumberFormat="1" applyFont="1" applyFill="1" applyBorder="1" applyAlignment="1">
      <alignment horizontal="center"/>
    </xf>
    <xf numFmtId="3" fontId="42" fillId="0" borderId="0" xfId="0" applyNumberFormat="1" applyFont="1" applyAlignment="1">
      <alignment horizontal="center"/>
    </xf>
    <xf numFmtId="3" fontId="29" fillId="0" borderId="3" xfId="0" applyNumberFormat="1" applyFont="1" applyBorder="1" applyAlignment="1">
      <alignment horizontal="center"/>
    </xf>
    <xf numFmtId="3" fontId="42" fillId="0" borderId="9" xfId="0" applyNumberFormat="1" applyFont="1" applyBorder="1" applyAlignment="1">
      <alignment horizontal="center"/>
    </xf>
    <xf numFmtId="0" fontId="29" fillId="0" borderId="10" xfId="0" applyFont="1" applyBorder="1" applyAlignment="1">
      <alignment horizontal="center" vertical="center" wrapText="1"/>
    </xf>
    <xf numFmtId="3" fontId="29" fillId="0" borderId="10" xfId="0" applyNumberFormat="1" applyFont="1" applyBorder="1" applyAlignment="1">
      <alignment horizontal="center"/>
    </xf>
    <xf numFmtId="3" fontId="42" fillId="6" borderId="0" xfId="0" applyNumberFormat="1" applyFont="1" applyFill="1" applyAlignment="1">
      <alignment horizontal="center"/>
    </xf>
    <xf numFmtId="3" fontId="42" fillId="7" borderId="0" xfId="0" applyNumberFormat="1" applyFont="1" applyFill="1" applyAlignment="1">
      <alignment horizontal="center"/>
    </xf>
    <xf numFmtId="0" fontId="36" fillId="7" borderId="0" xfId="0" applyFont="1" applyFill="1"/>
    <xf numFmtId="3" fontId="36" fillId="7" borderId="0" xfId="0" applyNumberFormat="1" applyFont="1" applyFill="1"/>
    <xf numFmtId="0" fontId="36" fillId="8" borderId="0" xfId="0" applyFont="1" applyFill="1"/>
    <xf numFmtId="3" fontId="36" fillId="8" borderId="0" xfId="0" applyNumberFormat="1" applyFont="1" applyFill="1"/>
    <xf numFmtId="1" fontId="36" fillId="8" borderId="0" xfId="0" applyNumberFormat="1" applyFont="1" applyFill="1"/>
    <xf numFmtId="0" fontId="16" fillId="12" borderId="0" xfId="0" applyFont="1" applyFill="1"/>
    <xf numFmtId="0" fontId="22" fillId="12" borderId="0" xfId="0" applyFont="1" applyFill="1"/>
    <xf numFmtId="0" fontId="2" fillId="12" borderId="0" xfId="0" applyFont="1" applyFill="1"/>
    <xf numFmtId="0" fontId="0" fillId="12" borderId="0" xfId="0" applyFill="1"/>
    <xf numFmtId="0" fontId="44" fillId="12" borderId="0" xfId="0" applyFont="1" applyFill="1"/>
    <xf numFmtId="0" fontId="7" fillId="0" borderId="0" xfId="0" applyFont="1"/>
    <xf numFmtId="0" fontId="45" fillId="0" borderId="1" xfId="0" applyFont="1" applyBorder="1"/>
    <xf numFmtId="0" fontId="46" fillId="0" borderId="0" xfId="0" applyFont="1"/>
    <xf numFmtId="3" fontId="30" fillId="0" borderId="9" xfId="0" applyNumberFormat="1" applyFont="1" applyBorder="1" applyAlignment="1">
      <alignment horizontal="center" vertical="center" wrapText="1"/>
    </xf>
    <xf numFmtId="3" fontId="31" fillId="0" borderId="0" xfId="0" applyNumberFormat="1" applyFont="1" applyAlignment="1">
      <alignment horizontal="center" vertical="center" wrapText="1"/>
    </xf>
    <xf numFmtId="3" fontId="30" fillId="0" borderId="0" xfId="0" applyNumberFormat="1" applyFont="1" applyAlignment="1">
      <alignment horizontal="center" vertical="center" wrapText="1"/>
    </xf>
    <xf numFmtId="0" fontId="7" fillId="0" borderId="1" xfId="0" applyFont="1" applyBorder="1"/>
    <xf numFmtId="3" fontId="11" fillId="0" borderId="0" xfId="0" applyNumberFormat="1" applyFont="1" applyAlignment="1">
      <alignment horizontal="center"/>
    </xf>
    <xf numFmtId="3" fontId="2" fillId="0" borderId="0" xfId="0" applyNumberFormat="1" applyFont="1"/>
    <xf numFmtId="0" fontId="15" fillId="12" borderId="0" xfId="0" applyFont="1" applyFill="1"/>
    <xf numFmtId="3" fontId="47" fillId="0" borderId="0" xfId="0" applyNumberFormat="1" applyFont="1" applyAlignment="1">
      <alignment horizontal="center"/>
    </xf>
    <xf numFmtId="3" fontId="43" fillId="4" borderId="0" xfId="0" applyNumberFormat="1" applyFont="1" applyFill="1" applyAlignment="1">
      <alignment horizontal="center" vertical="center"/>
    </xf>
    <xf numFmtId="3" fontId="16" fillId="0" borderId="0" xfId="0" applyNumberFormat="1" applyFont="1" applyAlignment="1">
      <alignment horizontal="center"/>
    </xf>
    <xf numFmtId="164" fontId="16" fillId="0" borderId="0" xfId="0" applyNumberFormat="1" applyFont="1" applyAlignment="1">
      <alignment horizontal="center" vertical="center" wrapText="1"/>
    </xf>
    <xf numFmtId="3" fontId="16" fillId="0" borderId="0" xfId="0" applyNumberFormat="1" applyFont="1" applyAlignment="1">
      <alignment horizontal="center" vertical="center" wrapText="1"/>
    </xf>
    <xf numFmtId="3" fontId="16" fillId="0" borderId="0" xfId="0" applyNumberFormat="1" applyFont="1" applyAlignment="1">
      <alignment horizontal="center" vertical="center"/>
    </xf>
    <xf numFmtId="3" fontId="16" fillId="0" borderId="1" xfId="0" applyNumberFormat="1" applyFont="1" applyBorder="1" applyAlignment="1">
      <alignment horizontal="center"/>
    </xf>
    <xf numFmtId="0" fontId="29" fillId="0" borderId="0" xfId="0" applyFont="1" applyAlignment="1">
      <alignment horizontal="center" wrapText="1"/>
    </xf>
    <xf numFmtId="0" fontId="6" fillId="8" borderId="0" xfId="0" applyFont="1" applyFill="1" applyAlignment="1">
      <alignment horizontal="center"/>
    </xf>
    <xf numFmtId="0" fontId="6" fillId="7" borderId="0" xfId="0" applyFont="1" applyFill="1" applyAlignment="1">
      <alignment horizontal="center"/>
    </xf>
    <xf numFmtId="0" fontId="6" fillId="4" borderId="0" xfId="0" applyFont="1" applyFill="1" applyAlignment="1">
      <alignment horizontal="center"/>
    </xf>
    <xf numFmtId="0" fontId="40" fillId="11" borderId="13" xfId="0" applyFont="1" applyFill="1" applyBorder="1"/>
    <xf numFmtId="0" fontId="37" fillId="11" borderId="14" xfId="0" applyFont="1" applyFill="1" applyBorder="1"/>
    <xf numFmtId="1" fontId="2" fillId="3" borderId="15" xfId="0" applyNumberFormat="1" applyFont="1" applyFill="1" applyBorder="1" applyAlignment="1">
      <alignment horizontal="center"/>
    </xf>
    <xf numFmtId="1" fontId="2" fillId="3" borderId="16" xfId="0" applyNumberFormat="1" applyFont="1" applyFill="1" applyBorder="1" applyAlignment="1">
      <alignment horizontal="center"/>
    </xf>
    <xf numFmtId="0" fontId="37" fillId="11" borderId="17" xfId="0" applyFont="1" applyFill="1" applyBorder="1"/>
    <xf numFmtId="1" fontId="2" fillId="3" borderId="18" xfId="0" applyNumberFormat="1" applyFont="1" applyFill="1" applyBorder="1" applyAlignment="1">
      <alignment horizontal="center"/>
    </xf>
    <xf numFmtId="1" fontId="12" fillId="3" borderId="18" xfId="0" applyNumberFormat="1" applyFont="1" applyFill="1" applyBorder="1" applyAlignment="1">
      <alignment horizontal="center"/>
    </xf>
    <xf numFmtId="1" fontId="12" fillId="3" borderId="19" xfId="0" applyNumberFormat="1" applyFont="1" applyFill="1" applyBorder="1" applyAlignment="1">
      <alignment horizontal="center"/>
    </xf>
    <xf numFmtId="1" fontId="2" fillId="3" borderId="19" xfId="0" applyNumberFormat="1" applyFont="1" applyFill="1" applyBorder="1" applyAlignment="1">
      <alignment horizontal="center"/>
    </xf>
    <xf numFmtId="3" fontId="12" fillId="3" borderId="18" xfId="0" applyNumberFormat="1" applyFont="1" applyFill="1" applyBorder="1" applyAlignment="1">
      <alignment horizontal="center"/>
    </xf>
    <xf numFmtId="3" fontId="12" fillId="3" borderId="19" xfId="0" applyNumberFormat="1" applyFont="1" applyFill="1" applyBorder="1" applyAlignment="1">
      <alignment horizontal="center"/>
    </xf>
    <xf numFmtId="1" fontId="12" fillId="3" borderId="20" xfId="0" applyNumberFormat="1" applyFont="1" applyFill="1" applyBorder="1" applyAlignment="1">
      <alignment horizontal="center"/>
    </xf>
    <xf numFmtId="1" fontId="0" fillId="0" borderId="18" xfId="0" applyNumberFormat="1" applyBorder="1" applyAlignment="1">
      <alignment horizontal="center"/>
    </xf>
    <xf numFmtId="0" fontId="16" fillId="0" borderId="7" xfId="0" applyFont="1" applyBorder="1" applyAlignment="1">
      <alignment horizontal="center" vertical="center" wrapText="1"/>
    </xf>
    <xf numFmtId="0" fontId="30" fillId="0" borderId="7" xfId="0" applyFont="1" applyBorder="1" applyAlignment="1">
      <alignment horizontal="center" vertical="center" wrapText="1"/>
    </xf>
    <xf numFmtId="1" fontId="16" fillId="3" borderId="18" xfId="0" applyNumberFormat="1" applyFont="1" applyFill="1" applyBorder="1" applyAlignment="1">
      <alignment horizontal="center"/>
    </xf>
    <xf numFmtId="1" fontId="29" fillId="3" borderId="19" xfId="0" applyNumberFormat="1" applyFont="1" applyFill="1" applyBorder="1" applyAlignment="1">
      <alignment horizontal="center"/>
    </xf>
  </cellXfs>
  <cellStyles count="2">
    <cellStyle name="Normal" xfId="0" builtinId="0"/>
    <cellStyle name="Procent" xfId="1" builtinId="5"/>
  </cellStyles>
  <dxfs count="1">
    <dxf>
      <font>
        <condense val="0"/>
        <extend val="0"/>
        <color indexed="10"/>
      </font>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593455</xdr:colOff>
      <xdr:row>1</xdr:row>
      <xdr:rowOff>181028</xdr:rowOff>
    </xdr:from>
    <xdr:to>
      <xdr:col>10</xdr:col>
      <xdr:colOff>282305</xdr:colOff>
      <xdr:row>41</xdr:row>
      <xdr:rowOff>80720</xdr:rowOff>
    </xdr:to>
    <xdr:sp macro="" textlink="">
      <xdr:nvSpPr>
        <xdr:cNvPr id="2" name="textruta 1">
          <a:extLst>
            <a:ext uri="{FF2B5EF4-FFF2-40B4-BE49-F238E27FC236}">
              <a16:creationId xmlns:a16="http://schemas.microsoft.com/office/drawing/2014/main" id="{BD05F586-E0E9-49D6-81FE-D7E0CA4D1627}"/>
            </a:ext>
          </a:extLst>
        </xdr:cNvPr>
        <xdr:cNvSpPr txBox="1"/>
      </xdr:nvSpPr>
      <xdr:spPr>
        <a:xfrm>
          <a:off x="593455" y="363994"/>
          <a:ext cx="5769782" cy="7519692"/>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u="sng" baseline="0">
              <a:solidFill>
                <a:sysClr val="windowText" lastClr="000000"/>
              </a:solidFill>
            </a:rPr>
            <a:t>ÖVERGRIPANDE INFORMATION</a:t>
          </a:r>
        </a:p>
        <a:p>
          <a:endParaRPr lang="sv-SE" sz="1100" baseline="0">
            <a:solidFill>
              <a:sysClr val="windowText" lastClr="000000"/>
            </a:solidFill>
          </a:endParaRPr>
        </a:p>
        <a:p>
          <a:r>
            <a:rPr lang="sv-SE" sz="1200" baseline="0">
              <a:solidFill>
                <a:sysClr val="windowText" lastClr="000000"/>
              </a:solidFill>
              <a:latin typeface="Aptos Narrow" panose="020B0004020202020204" pitchFamily="34" charset="0"/>
            </a:rPr>
            <a:t>Beräkningarna för det föreslagna utjämningssystemet kallas här för </a:t>
          </a:r>
          <a:r>
            <a:rPr lang="sv-SE" sz="1200" baseline="0">
              <a:solidFill>
                <a:srgbClr val="FF0000"/>
              </a:solidFill>
              <a:latin typeface="Aptos Narrow" panose="020B0004020202020204" pitchFamily="34" charset="0"/>
            </a:rPr>
            <a:t>"Förslag"</a:t>
          </a:r>
          <a:r>
            <a:rPr lang="sv-SE" sz="1200" baseline="0">
              <a:solidFill>
                <a:sysClr val="windowText" lastClr="000000"/>
              </a:solidFill>
              <a:latin typeface="Aptos Narrow" panose="020B0004020202020204" pitchFamily="34" charset="0"/>
            </a:rPr>
            <a:t> eller </a:t>
          </a:r>
          <a:r>
            <a:rPr lang="sv-SE" sz="1200" baseline="0">
              <a:solidFill>
                <a:srgbClr val="FF0000"/>
              </a:solidFill>
              <a:latin typeface="Aptos Narrow" panose="020B0004020202020204" pitchFamily="34" charset="0"/>
            </a:rPr>
            <a:t>"Nytt förslag"</a:t>
          </a:r>
        </a:p>
        <a:p>
          <a:r>
            <a:rPr lang="sv-SE" sz="1200" baseline="0">
              <a:solidFill>
                <a:sysClr val="windowText" lastClr="000000"/>
              </a:solidFill>
              <a:latin typeface="Aptos Narrow" panose="020B0004020202020204" pitchFamily="34" charset="0"/>
            </a:rPr>
            <a:t>Befintliga utjämningssystemet kallas här </a:t>
          </a:r>
          <a:r>
            <a:rPr lang="sv-SE" sz="1200" baseline="0">
              <a:solidFill>
                <a:srgbClr val="0070C0"/>
              </a:solidFill>
              <a:latin typeface="Aptos Narrow" panose="020B0004020202020204" pitchFamily="34" charset="0"/>
            </a:rPr>
            <a:t>"Befintlig" </a:t>
          </a:r>
          <a:r>
            <a:rPr lang="sv-SE" sz="1200" baseline="0">
              <a:solidFill>
                <a:sysClr val="windowText" lastClr="000000"/>
              </a:solidFill>
              <a:latin typeface="Aptos Narrow" panose="020B0004020202020204" pitchFamily="34" charset="0"/>
            </a:rPr>
            <a:t>eller  </a:t>
          </a:r>
          <a:r>
            <a:rPr lang="sv-SE" sz="1200" baseline="0">
              <a:solidFill>
                <a:srgbClr val="0070C0"/>
              </a:solidFill>
              <a:latin typeface="Aptos Narrow" panose="020B0004020202020204" pitchFamily="34" charset="0"/>
            </a:rPr>
            <a:t>"Befintligt system"</a:t>
          </a:r>
        </a:p>
        <a:p>
          <a:endParaRPr lang="sv-SE" sz="1200" baseline="0">
            <a:solidFill>
              <a:sysClr val="windowText" lastClr="000000"/>
            </a:solidFill>
            <a:latin typeface="Aptos Narrow" panose="020B0004020202020204" pitchFamily="34" charset="0"/>
          </a:endParaRPr>
        </a:p>
        <a:p>
          <a:r>
            <a:rPr lang="sv-SE" sz="1200" baseline="0">
              <a:solidFill>
                <a:sysClr val="windowText" lastClr="000000"/>
              </a:solidFill>
              <a:latin typeface="Aptos Narrow" panose="020B0004020202020204" pitchFamily="34" charset="0"/>
            </a:rPr>
            <a:t>Jämförelsen avser utjämningsår 2024. Befintlig utjämning redovisas som det utfall som SCB publicerat 2023-12-21. Nytt förslag motsvarar det förslag som Utjämningskommittén presenterat 2024-07-02. </a:t>
          </a:r>
        </a:p>
        <a:p>
          <a:endParaRPr lang="sv-SE" sz="1200" baseline="0">
            <a:solidFill>
              <a:sysClr val="windowText" lastClr="000000"/>
            </a:solidFill>
            <a:latin typeface="Aptos Narrow" panose="020B0004020202020204" pitchFamily="34" charset="0"/>
          </a:endParaRPr>
        </a:p>
        <a:p>
          <a:r>
            <a:rPr lang="sv-SE" sz="1200" baseline="0">
              <a:solidFill>
                <a:sysClr val="windowText" lastClr="000000"/>
              </a:solidFill>
              <a:latin typeface="Aptos Narrow" panose="020B0004020202020204" pitchFamily="34" charset="0"/>
            </a:rPr>
            <a:t>Modellstrukturen är delvis annorlunda och redovisningen är i huvudsak indelad utifrån den nya strukturen. Det innebär att befintliga modeller delvis delats upp för jämförelsens skull.</a:t>
          </a:r>
        </a:p>
        <a:p>
          <a:endParaRPr lang="sv-SE" sz="1200" baseline="0">
            <a:solidFill>
              <a:sysClr val="windowText" lastClr="000000"/>
            </a:solidFill>
            <a:latin typeface="Aptos Narrow" panose="020B0004020202020204" pitchFamily="34" charset="0"/>
          </a:endParaRPr>
        </a:p>
        <a:p>
          <a:r>
            <a:rPr lang="sv-SE" sz="1200" baseline="0">
              <a:solidFill>
                <a:sysClr val="windowText" lastClr="000000"/>
              </a:solidFill>
              <a:latin typeface="Aptos Narrow" panose="020B0004020202020204" pitchFamily="34" charset="0"/>
            </a:rPr>
            <a:t>Beräkningen för eftersläpningsersättning föreslås flyttas från kostnadsutjämningen. Den är därför borttagen från befintliga systemet i jämförelsen.  </a:t>
          </a:r>
        </a:p>
        <a:p>
          <a:endParaRPr lang="sv-SE" sz="1200" baseline="0">
            <a:solidFill>
              <a:sysClr val="windowText" lastClr="000000"/>
            </a:solidFill>
            <a:latin typeface="Aptos Narrow" panose="020B0004020202020204" pitchFamily="34" charset="0"/>
          </a:endParaRPr>
        </a:p>
        <a:p>
          <a:r>
            <a:rPr lang="sv-SE" sz="1200" baseline="0">
              <a:solidFill>
                <a:sysClr val="windowText" lastClr="000000"/>
              </a:solidFill>
              <a:latin typeface="Aptos Narrow" panose="020B0004020202020204" pitchFamily="34" charset="0"/>
            </a:rPr>
            <a:t>Modellerna för förskola &amp; fritids, förskoleklass &amp; grundskola, gymnasieskola, vuxenutbildning, individ- och familjeomsorg, äldreomsorg och kollektivtrafik finns kvar med samma övergripande ambitionsnivå i utjämningen. </a:t>
          </a:r>
        </a:p>
        <a:p>
          <a:endParaRPr lang="sv-SE" sz="1200" baseline="0">
            <a:solidFill>
              <a:sysClr val="windowText" lastClr="000000"/>
            </a:solidFill>
            <a:latin typeface="Aptos Narrow" panose="020B0004020202020204" pitchFamily="34" charset="0"/>
          </a:endParaRPr>
        </a:p>
        <a:p>
          <a:r>
            <a:rPr lang="sv-SE" sz="1200" baseline="0">
              <a:solidFill>
                <a:sysClr val="windowText" lastClr="000000"/>
              </a:solidFill>
              <a:latin typeface="Aptos Narrow" panose="020B0004020202020204" pitchFamily="34" charset="0"/>
            </a:rPr>
            <a:t>Modellen för infrastruktur är borttagen. Dess delberäkningar för "gator och vägar" samt "räddningstjänst" är numera två separata modeller. Ambitionen i utjämningen är delvis ändrad då dessa verksamheter i förslaget har en riksnivå som motsvarar den genomsnittliga kostnaden i riket. </a:t>
          </a:r>
          <a:r>
            <a:rPr lang="sv-SE" sz="1200" b="1" u="sng" baseline="0">
              <a:solidFill>
                <a:sysClr val="windowText" lastClr="000000"/>
              </a:solidFill>
              <a:latin typeface="Aptos Narrow" panose="020B0004020202020204" pitchFamily="34" charset="0"/>
            </a:rPr>
            <a:t>Det betyder att strukturkostnaden blir högre, men det betyder inte att ersättningar och avgifter per automatik blir högre. Detsamma gäller den föreslagna modellen för politisk verksamhet.</a:t>
          </a:r>
        </a:p>
        <a:p>
          <a:endParaRPr lang="sv-SE" sz="1200" baseline="0">
            <a:solidFill>
              <a:sysClr val="windowText" lastClr="000000"/>
            </a:solidFill>
            <a:latin typeface="Aptos Narrow" panose="020B0004020202020204" pitchFamily="34" charset="0"/>
          </a:endParaRPr>
        </a:p>
        <a:p>
          <a:r>
            <a:rPr lang="sv-SE" sz="1200" baseline="0">
              <a:solidFill>
                <a:sysClr val="windowText" lastClr="000000"/>
              </a:solidFill>
              <a:latin typeface="Aptos Narrow" panose="020B0004020202020204" pitchFamily="34" charset="0"/>
            </a:rPr>
            <a:t>Modellen för verksamhetsövergripande kostnader är borttagen. Dess delberäkningar är kvar, delvis med ändrad ambition. Ersättning för eftersläpning är utlyft ur kostnadsutjämningen, men finns som en egen beräkning i den övergripande utjämningen. Ersättningen för  befolkningsminskning är en egen modell. Ersättning för administration är reducerad till att bara omfatta politisk verksamhet - administration som avser kärnverksamhet ingår numera i verksamhetsmodellerna där det är påkallat. Ersättningen för byggkostnader och uppvärmning är i förslaget en egen modell, "fastigheter".</a:t>
          </a:r>
        </a:p>
        <a:p>
          <a:endParaRPr lang="sv-SE" sz="1200" baseline="0">
            <a:solidFill>
              <a:sysClr val="windowText" lastClr="000000"/>
            </a:solidFill>
            <a:latin typeface="Aptos Narrow" panose="020B0004020202020204" pitchFamily="34" charset="0"/>
          </a:endParaRPr>
        </a:p>
        <a:p>
          <a:r>
            <a:rPr lang="sv-SE" sz="1200" baseline="0">
              <a:solidFill>
                <a:sysClr val="windowText" lastClr="000000"/>
              </a:solidFill>
              <a:latin typeface="Aptos Narrow" panose="020B0004020202020204" pitchFamily="34" charset="0"/>
            </a:rPr>
            <a:t>Nytt förslag finns beskrivet i sin helhet i betänkandet SOU 2024:50</a:t>
          </a:r>
        </a:p>
        <a:p>
          <a:r>
            <a:rPr lang="sv-SE" sz="1200" baseline="0">
              <a:solidFill>
                <a:sysClr val="windowText" lastClr="000000"/>
              </a:solidFill>
              <a:latin typeface="Aptos Narrow" panose="020B0004020202020204" pitchFamily="34" charset="0"/>
            </a:rPr>
            <a:t>Befintlig utjämning finns beskrivet i sin helhet i betänkandet SOU 2018:74</a:t>
          </a:r>
        </a:p>
        <a:p>
          <a:endParaRPr lang="sv-SE" sz="1200" baseline="0">
            <a:solidFill>
              <a:srgbClr val="FF0000"/>
            </a:solidFill>
            <a:latin typeface="Aptos Narrow" panose="020B0004020202020204" pitchFamily="34" charset="0"/>
          </a:endParaRPr>
        </a:p>
        <a:p>
          <a:r>
            <a:rPr lang="sv-SE" sz="1200" u="sng" baseline="0">
              <a:solidFill>
                <a:sysClr val="windowText" lastClr="000000"/>
              </a:solidFill>
              <a:latin typeface="Aptos Narrow" panose="020B0004020202020204" pitchFamily="34" charset="0"/>
            </a:rPr>
            <a:t>Observera att avrundningsdifferenser om några enstaka kronor per invånare kan förekomma</a:t>
          </a:r>
        </a:p>
      </xdr:txBody>
    </xdr:sp>
    <xdr:clientData/>
  </xdr:twoCellAnchor>
  <xdr:twoCellAnchor>
    <xdr:from>
      <xdr:col>11</xdr:col>
      <xdr:colOff>1318432</xdr:colOff>
      <xdr:row>4</xdr:row>
      <xdr:rowOff>12700</xdr:rowOff>
    </xdr:from>
    <xdr:to>
      <xdr:col>13</xdr:col>
      <xdr:colOff>557831</xdr:colOff>
      <xdr:row>7</xdr:row>
      <xdr:rowOff>12700</xdr:rowOff>
    </xdr:to>
    <xdr:sp macro="" textlink="">
      <xdr:nvSpPr>
        <xdr:cNvPr id="3" name="Rektangel 2">
          <a:extLst>
            <a:ext uri="{FF2B5EF4-FFF2-40B4-BE49-F238E27FC236}">
              <a16:creationId xmlns:a16="http://schemas.microsoft.com/office/drawing/2014/main" id="{1D5B5FA4-5087-31C6-BD73-DA26F660E8CB}"/>
            </a:ext>
          </a:extLst>
        </xdr:cNvPr>
        <xdr:cNvSpPr/>
      </xdr:nvSpPr>
      <xdr:spPr>
        <a:xfrm>
          <a:off x="8125847" y="744564"/>
          <a:ext cx="1219738" cy="548899"/>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Förskola och skolbarnsomsorg</a:t>
          </a:r>
        </a:p>
      </xdr:txBody>
    </xdr:sp>
    <xdr:clientData/>
  </xdr:twoCellAnchor>
  <xdr:twoCellAnchor>
    <xdr:from>
      <xdr:col>12</xdr:col>
      <xdr:colOff>5490</xdr:colOff>
      <xdr:row>11</xdr:row>
      <xdr:rowOff>12700</xdr:rowOff>
    </xdr:from>
    <xdr:to>
      <xdr:col>13</xdr:col>
      <xdr:colOff>548898</xdr:colOff>
      <xdr:row>14</xdr:row>
      <xdr:rowOff>12700</xdr:rowOff>
    </xdr:to>
    <xdr:sp macro="" textlink="">
      <xdr:nvSpPr>
        <xdr:cNvPr id="4" name="Rektangel 3">
          <a:extLst>
            <a:ext uri="{FF2B5EF4-FFF2-40B4-BE49-F238E27FC236}">
              <a16:creationId xmlns:a16="http://schemas.microsoft.com/office/drawing/2014/main" id="{D1A2C671-2ABE-487F-A10C-A1B99F63F4B6}"/>
            </a:ext>
          </a:extLst>
        </xdr:cNvPr>
        <xdr:cNvSpPr/>
      </xdr:nvSpPr>
      <xdr:spPr>
        <a:xfrm>
          <a:off x="7859579" y="2192149"/>
          <a:ext cx="1156883" cy="629619"/>
        </a:xfrm>
        <a:prstGeom prst="rect">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Förskola och skolbarnsomsorg</a:t>
          </a:r>
        </a:p>
      </xdr:txBody>
    </xdr:sp>
    <xdr:clientData/>
  </xdr:twoCellAnchor>
  <xdr:twoCellAnchor>
    <xdr:from>
      <xdr:col>13</xdr:col>
      <xdr:colOff>0</xdr:colOff>
      <xdr:row>7</xdr:row>
      <xdr:rowOff>107950</xdr:rowOff>
    </xdr:from>
    <xdr:to>
      <xdr:col>13</xdr:col>
      <xdr:colOff>0</xdr:colOff>
      <xdr:row>10</xdr:row>
      <xdr:rowOff>131500</xdr:rowOff>
    </xdr:to>
    <xdr:cxnSp macro="">
      <xdr:nvCxnSpPr>
        <xdr:cNvPr id="6" name="Rak pilkoppling 5">
          <a:extLst>
            <a:ext uri="{FF2B5EF4-FFF2-40B4-BE49-F238E27FC236}">
              <a16:creationId xmlns:a16="http://schemas.microsoft.com/office/drawing/2014/main" id="{E28DB225-FEDA-D867-D6D4-CE9C5DB73AC7}"/>
            </a:ext>
          </a:extLst>
        </xdr:cNvPr>
        <xdr:cNvCxnSpPr/>
      </xdr:nvCxnSpPr>
      <xdr:spPr>
        <a:xfrm flipH="1">
          <a:off x="7924800" y="1397000"/>
          <a:ext cx="0" cy="576000"/>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0</xdr:colOff>
      <xdr:row>4</xdr:row>
      <xdr:rowOff>0</xdr:rowOff>
    </xdr:from>
    <xdr:to>
      <xdr:col>16</xdr:col>
      <xdr:colOff>558800</xdr:colOff>
      <xdr:row>7</xdr:row>
      <xdr:rowOff>0</xdr:rowOff>
    </xdr:to>
    <xdr:sp macro="" textlink="">
      <xdr:nvSpPr>
        <xdr:cNvPr id="8" name="Rektangel 7">
          <a:extLst>
            <a:ext uri="{FF2B5EF4-FFF2-40B4-BE49-F238E27FC236}">
              <a16:creationId xmlns:a16="http://schemas.microsoft.com/office/drawing/2014/main" id="{0DAE69C0-996F-4C69-AAB1-23A9C435C0FE}"/>
            </a:ext>
          </a:extLst>
        </xdr:cNvPr>
        <xdr:cNvSpPr/>
      </xdr:nvSpPr>
      <xdr:spPr>
        <a:xfrm>
          <a:off x="9144000" y="736600"/>
          <a:ext cx="1168400" cy="552450"/>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Förskoleklass och grundskola</a:t>
          </a:r>
        </a:p>
      </xdr:txBody>
    </xdr:sp>
    <xdr:clientData/>
  </xdr:twoCellAnchor>
  <xdr:twoCellAnchor>
    <xdr:from>
      <xdr:col>18</xdr:col>
      <xdr:colOff>0</xdr:colOff>
      <xdr:row>4</xdr:row>
      <xdr:rowOff>0</xdr:rowOff>
    </xdr:from>
    <xdr:to>
      <xdr:col>19</xdr:col>
      <xdr:colOff>558800</xdr:colOff>
      <xdr:row>7</xdr:row>
      <xdr:rowOff>0</xdr:rowOff>
    </xdr:to>
    <xdr:sp macro="" textlink="">
      <xdr:nvSpPr>
        <xdr:cNvPr id="9" name="Rektangel 8">
          <a:extLst>
            <a:ext uri="{FF2B5EF4-FFF2-40B4-BE49-F238E27FC236}">
              <a16:creationId xmlns:a16="http://schemas.microsoft.com/office/drawing/2014/main" id="{3B45F2D5-F75A-4371-AAD9-81F8CB56414B}"/>
            </a:ext>
          </a:extLst>
        </xdr:cNvPr>
        <xdr:cNvSpPr/>
      </xdr:nvSpPr>
      <xdr:spPr>
        <a:xfrm>
          <a:off x="10972800" y="736600"/>
          <a:ext cx="1168400" cy="552450"/>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Gymnasieskola</a:t>
          </a:r>
        </a:p>
      </xdr:txBody>
    </xdr:sp>
    <xdr:clientData/>
  </xdr:twoCellAnchor>
  <xdr:twoCellAnchor>
    <xdr:from>
      <xdr:col>21</xdr:col>
      <xdr:colOff>0</xdr:colOff>
      <xdr:row>4</xdr:row>
      <xdr:rowOff>0</xdr:rowOff>
    </xdr:from>
    <xdr:to>
      <xdr:col>22</xdr:col>
      <xdr:colOff>558800</xdr:colOff>
      <xdr:row>7</xdr:row>
      <xdr:rowOff>0</xdr:rowOff>
    </xdr:to>
    <xdr:sp macro="" textlink="">
      <xdr:nvSpPr>
        <xdr:cNvPr id="10" name="Rektangel 9">
          <a:extLst>
            <a:ext uri="{FF2B5EF4-FFF2-40B4-BE49-F238E27FC236}">
              <a16:creationId xmlns:a16="http://schemas.microsoft.com/office/drawing/2014/main" id="{C40FE06F-E7FC-46D1-857A-8FA7DA107864}"/>
            </a:ext>
          </a:extLst>
        </xdr:cNvPr>
        <xdr:cNvSpPr/>
      </xdr:nvSpPr>
      <xdr:spPr>
        <a:xfrm>
          <a:off x="12801600" y="736600"/>
          <a:ext cx="1168400" cy="552450"/>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Komvux</a:t>
          </a:r>
        </a:p>
      </xdr:txBody>
    </xdr:sp>
    <xdr:clientData/>
  </xdr:twoCellAnchor>
  <xdr:twoCellAnchor>
    <xdr:from>
      <xdr:col>24</xdr:col>
      <xdr:colOff>6350</xdr:colOff>
      <xdr:row>4</xdr:row>
      <xdr:rowOff>0</xdr:rowOff>
    </xdr:from>
    <xdr:to>
      <xdr:col>25</xdr:col>
      <xdr:colOff>565150</xdr:colOff>
      <xdr:row>7</xdr:row>
      <xdr:rowOff>0</xdr:rowOff>
    </xdr:to>
    <xdr:sp macro="" textlink="">
      <xdr:nvSpPr>
        <xdr:cNvPr id="11" name="Rektangel 10">
          <a:extLst>
            <a:ext uri="{FF2B5EF4-FFF2-40B4-BE49-F238E27FC236}">
              <a16:creationId xmlns:a16="http://schemas.microsoft.com/office/drawing/2014/main" id="{E6CF9417-60E1-4103-9576-2F3F41E02813}"/>
            </a:ext>
          </a:extLst>
        </xdr:cNvPr>
        <xdr:cNvSpPr/>
      </xdr:nvSpPr>
      <xdr:spPr>
        <a:xfrm>
          <a:off x="14636750" y="736600"/>
          <a:ext cx="1168400" cy="552450"/>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Individ- och familjeomsorg</a:t>
          </a:r>
        </a:p>
      </xdr:txBody>
    </xdr:sp>
    <xdr:clientData/>
  </xdr:twoCellAnchor>
  <xdr:twoCellAnchor>
    <xdr:from>
      <xdr:col>27</xdr:col>
      <xdr:colOff>0</xdr:colOff>
      <xdr:row>4</xdr:row>
      <xdr:rowOff>0</xdr:rowOff>
    </xdr:from>
    <xdr:to>
      <xdr:col>28</xdr:col>
      <xdr:colOff>558800</xdr:colOff>
      <xdr:row>7</xdr:row>
      <xdr:rowOff>0</xdr:rowOff>
    </xdr:to>
    <xdr:sp macro="" textlink="">
      <xdr:nvSpPr>
        <xdr:cNvPr id="12" name="Rektangel 11">
          <a:extLst>
            <a:ext uri="{FF2B5EF4-FFF2-40B4-BE49-F238E27FC236}">
              <a16:creationId xmlns:a16="http://schemas.microsoft.com/office/drawing/2014/main" id="{983724FA-90FE-411F-92B7-8957183509CA}"/>
            </a:ext>
          </a:extLst>
        </xdr:cNvPr>
        <xdr:cNvSpPr/>
      </xdr:nvSpPr>
      <xdr:spPr>
        <a:xfrm>
          <a:off x="16459200" y="736600"/>
          <a:ext cx="1168400" cy="552450"/>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Äldreomsorg</a:t>
          </a:r>
        </a:p>
      </xdr:txBody>
    </xdr:sp>
    <xdr:clientData/>
  </xdr:twoCellAnchor>
  <xdr:twoCellAnchor>
    <xdr:from>
      <xdr:col>30</xdr:col>
      <xdr:colOff>6350</xdr:colOff>
      <xdr:row>4</xdr:row>
      <xdr:rowOff>0</xdr:rowOff>
    </xdr:from>
    <xdr:to>
      <xdr:col>31</xdr:col>
      <xdr:colOff>565150</xdr:colOff>
      <xdr:row>7</xdr:row>
      <xdr:rowOff>0</xdr:rowOff>
    </xdr:to>
    <xdr:sp macro="" textlink="">
      <xdr:nvSpPr>
        <xdr:cNvPr id="13" name="Rektangel 12">
          <a:extLst>
            <a:ext uri="{FF2B5EF4-FFF2-40B4-BE49-F238E27FC236}">
              <a16:creationId xmlns:a16="http://schemas.microsoft.com/office/drawing/2014/main" id="{1714C0C0-A843-43CA-AF33-CB3D141B3FF4}"/>
            </a:ext>
          </a:extLst>
        </xdr:cNvPr>
        <xdr:cNvSpPr/>
      </xdr:nvSpPr>
      <xdr:spPr>
        <a:xfrm>
          <a:off x="18294350" y="736600"/>
          <a:ext cx="1168400" cy="552450"/>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clientData/>
  </xdr:twoCellAnchor>
  <xdr:twoCellAnchor>
    <xdr:from>
      <xdr:col>33</xdr:col>
      <xdr:colOff>0</xdr:colOff>
      <xdr:row>4</xdr:row>
      <xdr:rowOff>0</xdr:rowOff>
    </xdr:from>
    <xdr:to>
      <xdr:col>34</xdr:col>
      <xdr:colOff>558800</xdr:colOff>
      <xdr:row>7</xdr:row>
      <xdr:rowOff>0</xdr:rowOff>
    </xdr:to>
    <xdr:sp macro="" textlink="">
      <xdr:nvSpPr>
        <xdr:cNvPr id="14" name="Rektangel 13">
          <a:extLst>
            <a:ext uri="{FF2B5EF4-FFF2-40B4-BE49-F238E27FC236}">
              <a16:creationId xmlns:a16="http://schemas.microsoft.com/office/drawing/2014/main" id="{DAA09C12-944E-4A8F-A495-427A917C5D1F}"/>
            </a:ext>
          </a:extLst>
        </xdr:cNvPr>
        <xdr:cNvSpPr/>
      </xdr:nvSpPr>
      <xdr:spPr>
        <a:xfrm>
          <a:off x="20116800" y="736600"/>
          <a:ext cx="1168400" cy="552450"/>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900"/>
            <a:t>Infrastruktur (Gator &amp; vägar + Räddningstjänst)</a:t>
          </a:r>
        </a:p>
      </xdr:txBody>
    </xdr:sp>
    <xdr:clientData/>
  </xdr:twoCellAnchor>
  <xdr:twoCellAnchor>
    <xdr:from>
      <xdr:col>15</xdr:col>
      <xdr:colOff>0</xdr:colOff>
      <xdr:row>11</xdr:row>
      <xdr:rowOff>0</xdr:rowOff>
    </xdr:from>
    <xdr:to>
      <xdr:col>16</xdr:col>
      <xdr:colOff>552450</xdr:colOff>
      <xdr:row>14</xdr:row>
      <xdr:rowOff>0</xdr:rowOff>
    </xdr:to>
    <xdr:sp macro="" textlink="">
      <xdr:nvSpPr>
        <xdr:cNvPr id="15" name="Rektangel 14">
          <a:extLst>
            <a:ext uri="{FF2B5EF4-FFF2-40B4-BE49-F238E27FC236}">
              <a16:creationId xmlns:a16="http://schemas.microsoft.com/office/drawing/2014/main" id="{9E5A6CC7-4F28-43D7-9B46-184E3EE8047F}"/>
            </a:ext>
          </a:extLst>
        </xdr:cNvPr>
        <xdr:cNvSpPr/>
      </xdr:nvSpPr>
      <xdr:spPr>
        <a:xfrm>
          <a:off x="9144000" y="2025650"/>
          <a:ext cx="1162050" cy="552450"/>
        </a:xfrm>
        <a:prstGeom prst="rect">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Förskoleklass</a:t>
          </a:r>
          <a:r>
            <a:rPr lang="sv-SE" sz="1100" baseline="0"/>
            <a:t> </a:t>
          </a:r>
          <a:r>
            <a:rPr lang="sv-SE" sz="1100"/>
            <a:t>och grundskola</a:t>
          </a:r>
        </a:p>
      </xdr:txBody>
    </xdr:sp>
    <xdr:clientData/>
  </xdr:twoCellAnchor>
  <xdr:twoCellAnchor>
    <xdr:from>
      <xdr:col>18</xdr:col>
      <xdr:colOff>0</xdr:colOff>
      <xdr:row>11</xdr:row>
      <xdr:rowOff>0</xdr:rowOff>
    </xdr:from>
    <xdr:to>
      <xdr:col>19</xdr:col>
      <xdr:colOff>552450</xdr:colOff>
      <xdr:row>14</xdr:row>
      <xdr:rowOff>0</xdr:rowOff>
    </xdr:to>
    <xdr:sp macro="" textlink="">
      <xdr:nvSpPr>
        <xdr:cNvPr id="16" name="Rektangel 15">
          <a:extLst>
            <a:ext uri="{FF2B5EF4-FFF2-40B4-BE49-F238E27FC236}">
              <a16:creationId xmlns:a16="http://schemas.microsoft.com/office/drawing/2014/main" id="{153D1A09-2FD1-4EF7-9518-4AC3FCD1228B}"/>
            </a:ext>
          </a:extLst>
        </xdr:cNvPr>
        <xdr:cNvSpPr/>
      </xdr:nvSpPr>
      <xdr:spPr>
        <a:xfrm>
          <a:off x="10972800" y="2025650"/>
          <a:ext cx="1162050" cy="552450"/>
        </a:xfrm>
        <a:prstGeom prst="rect">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Gymnasieskola</a:t>
          </a:r>
        </a:p>
      </xdr:txBody>
    </xdr:sp>
    <xdr:clientData/>
  </xdr:twoCellAnchor>
  <xdr:twoCellAnchor>
    <xdr:from>
      <xdr:col>21</xdr:col>
      <xdr:colOff>6350</xdr:colOff>
      <xdr:row>11</xdr:row>
      <xdr:rowOff>0</xdr:rowOff>
    </xdr:from>
    <xdr:to>
      <xdr:col>22</xdr:col>
      <xdr:colOff>558800</xdr:colOff>
      <xdr:row>14</xdr:row>
      <xdr:rowOff>0</xdr:rowOff>
    </xdr:to>
    <xdr:sp macro="" textlink="">
      <xdr:nvSpPr>
        <xdr:cNvPr id="17" name="Rektangel 16">
          <a:extLst>
            <a:ext uri="{FF2B5EF4-FFF2-40B4-BE49-F238E27FC236}">
              <a16:creationId xmlns:a16="http://schemas.microsoft.com/office/drawing/2014/main" id="{ECA0C176-1F50-4F5A-9EC1-D24F59E8C584}"/>
            </a:ext>
          </a:extLst>
        </xdr:cNvPr>
        <xdr:cNvSpPr/>
      </xdr:nvSpPr>
      <xdr:spPr>
        <a:xfrm>
          <a:off x="12807950" y="2025650"/>
          <a:ext cx="1162050" cy="552450"/>
        </a:xfrm>
        <a:prstGeom prst="rect">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Komvux</a:t>
          </a:r>
        </a:p>
      </xdr:txBody>
    </xdr:sp>
    <xdr:clientData/>
  </xdr:twoCellAnchor>
  <xdr:twoCellAnchor>
    <xdr:from>
      <xdr:col>24</xdr:col>
      <xdr:colOff>0</xdr:colOff>
      <xdr:row>11</xdr:row>
      <xdr:rowOff>0</xdr:rowOff>
    </xdr:from>
    <xdr:to>
      <xdr:col>25</xdr:col>
      <xdr:colOff>552450</xdr:colOff>
      <xdr:row>14</xdr:row>
      <xdr:rowOff>0</xdr:rowOff>
    </xdr:to>
    <xdr:sp macro="" textlink="">
      <xdr:nvSpPr>
        <xdr:cNvPr id="18" name="Rektangel 17">
          <a:extLst>
            <a:ext uri="{FF2B5EF4-FFF2-40B4-BE49-F238E27FC236}">
              <a16:creationId xmlns:a16="http://schemas.microsoft.com/office/drawing/2014/main" id="{D1D3C516-5EDC-4237-B77F-B17DA661177B}"/>
            </a:ext>
          </a:extLst>
        </xdr:cNvPr>
        <xdr:cNvSpPr/>
      </xdr:nvSpPr>
      <xdr:spPr>
        <a:xfrm>
          <a:off x="14630400" y="2025650"/>
          <a:ext cx="1162050" cy="552450"/>
        </a:xfrm>
        <a:prstGeom prst="rect">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Individ- och familjeomsorg</a:t>
          </a:r>
        </a:p>
      </xdr:txBody>
    </xdr:sp>
    <xdr:clientData/>
  </xdr:twoCellAnchor>
  <xdr:twoCellAnchor>
    <xdr:from>
      <xdr:col>27</xdr:col>
      <xdr:colOff>12700</xdr:colOff>
      <xdr:row>10</xdr:row>
      <xdr:rowOff>177800</xdr:rowOff>
    </xdr:from>
    <xdr:to>
      <xdr:col>28</xdr:col>
      <xdr:colOff>565150</xdr:colOff>
      <xdr:row>13</xdr:row>
      <xdr:rowOff>177800</xdr:rowOff>
    </xdr:to>
    <xdr:sp macro="" textlink="">
      <xdr:nvSpPr>
        <xdr:cNvPr id="19" name="Rektangel 18">
          <a:extLst>
            <a:ext uri="{FF2B5EF4-FFF2-40B4-BE49-F238E27FC236}">
              <a16:creationId xmlns:a16="http://schemas.microsoft.com/office/drawing/2014/main" id="{150A2D9A-ECAA-47CB-B9A8-56414844033C}"/>
            </a:ext>
          </a:extLst>
        </xdr:cNvPr>
        <xdr:cNvSpPr/>
      </xdr:nvSpPr>
      <xdr:spPr>
        <a:xfrm>
          <a:off x="16471900" y="2019300"/>
          <a:ext cx="1162050" cy="552450"/>
        </a:xfrm>
        <a:prstGeom prst="rect">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Äldreomsorg</a:t>
          </a:r>
        </a:p>
      </xdr:txBody>
    </xdr:sp>
    <xdr:clientData/>
  </xdr:twoCellAnchor>
  <xdr:twoCellAnchor>
    <xdr:from>
      <xdr:col>30</xdr:col>
      <xdr:colOff>0</xdr:colOff>
      <xdr:row>11</xdr:row>
      <xdr:rowOff>0</xdr:rowOff>
    </xdr:from>
    <xdr:to>
      <xdr:col>31</xdr:col>
      <xdr:colOff>552450</xdr:colOff>
      <xdr:row>14</xdr:row>
      <xdr:rowOff>0</xdr:rowOff>
    </xdr:to>
    <xdr:sp macro="" textlink="">
      <xdr:nvSpPr>
        <xdr:cNvPr id="20" name="Rektangel 19">
          <a:extLst>
            <a:ext uri="{FF2B5EF4-FFF2-40B4-BE49-F238E27FC236}">
              <a16:creationId xmlns:a16="http://schemas.microsoft.com/office/drawing/2014/main" id="{41ED6A78-F160-4F6F-82A6-187C39D1BF19}"/>
            </a:ext>
          </a:extLst>
        </xdr:cNvPr>
        <xdr:cNvSpPr/>
      </xdr:nvSpPr>
      <xdr:spPr>
        <a:xfrm>
          <a:off x="18288000" y="2025650"/>
          <a:ext cx="1162050" cy="552450"/>
        </a:xfrm>
        <a:prstGeom prst="rect">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clientData/>
  </xdr:twoCellAnchor>
  <xdr:twoCellAnchor>
    <xdr:from>
      <xdr:col>33</xdr:col>
      <xdr:colOff>0</xdr:colOff>
      <xdr:row>11</xdr:row>
      <xdr:rowOff>0</xdr:rowOff>
    </xdr:from>
    <xdr:to>
      <xdr:col>34</xdr:col>
      <xdr:colOff>552450</xdr:colOff>
      <xdr:row>14</xdr:row>
      <xdr:rowOff>0</xdr:rowOff>
    </xdr:to>
    <xdr:sp macro="" textlink="">
      <xdr:nvSpPr>
        <xdr:cNvPr id="21" name="Rektangel 20">
          <a:extLst>
            <a:ext uri="{FF2B5EF4-FFF2-40B4-BE49-F238E27FC236}">
              <a16:creationId xmlns:a16="http://schemas.microsoft.com/office/drawing/2014/main" id="{08D44DD9-FD1A-4343-BABE-9D5B6632BBD4}"/>
            </a:ext>
          </a:extLst>
        </xdr:cNvPr>
        <xdr:cNvSpPr/>
      </xdr:nvSpPr>
      <xdr:spPr>
        <a:xfrm>
          <a:off x="20116800" y="2025650"/>
          <a:ext cx="1162050" cy="552450"/>
        </a:xfrm>
        <a:prstGeom prst="rect">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000"/>
            <a:t>Räddningstjänst</a:t>
          </a:r>
        </a:p>
      </xdr:txBody>
    </xdr:sp>
    <xdr:clientData/>
  </xdr:twoCellAnchor>
  <xdr:twoCellAnchor>
    <xdr:from>
      <xdr:col>16</xdr:col>
      <xdr:colOff>12700</xdr:colOff>
      <xdr:row>7</xdr:row>
      <xdr:rowOff>114300</xdr:rowOff>
    </xdr:from>
    <xdr:to>
      <xdr:col>16</xdr:col>
      <xdr:colOff>12700</xdr:colOff>
      <xdr:row>10</xdr:row>
      <xdr:rowOff>137850</xdr:rowOff>
    </xdr:to>
    <xdr:cxnSp macro="">
      <xdr:nvCxnSpPr>
        <xdr:cNvPr id="22" name="Rak pilkoppling 21">
          <a:extLst>
            <a:ext uri="{FF2B5EF4-FFF2-40B4-BE49-F238E27FC236}">
              <a16:creationId xmlns:a16="http://schemas.microsoft.com/office/drawing/2014/main" id="{B4856DD4-A1D9-45C3-A575-721943879A3C}"/>
            </a:ext>
          </a:extLst>
        </xdr:cNvPr>
        <xdr:cNvCxnSpPr/>
      </xdr:nvCxnSpPr>
      <xdr:spPr>
        <a:xfrm flipH="1">
          <a:off x="9766300" y="1403350"/>
          <a:ext cx="0" cy="576000"/>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596900</xdr:colOff>
      <xdr:row>7</xdr:row>
      <xdr:rowOff>107950</xdr:rowOff>
    </xdr:from>
    <xdr:to>
      <xdr:col>18</xdr:col>
      <xdr:colOff>596900</xdr:colOff>
      <xdr:row>10</xdr:row>
      <xdr:rowOff>131500</xdr:rowOff>
    </xdr:to>
    <xdr:cxnSp macro="">
      <xdr:nvCxnSpPr>
        <xdr:cNvPr id="23" name="Rak pilkoppling 22">
          <a:extLst>
            <a:ext uri="{FF2B5EF4-FFF2-40B4-BE49-F238E27FC236}">
              <a16:creationId xmlns:a16="http://schemas.microsoft.com/office/drawing/2014/main" id="{66265507-4557-4C0C-824F-1BFDCC098BE8}"/>
            </a:ext>
          </a:extLst>
        </xdr:cNvPr>
        <xdr:cNvCxnSpPr/>
      </xdr:nvCxnSpPr>
      <xdr:spPr>
        <a:xfrm flipH="1">
          <a:off x="11569700" y="1397000"/>
          <a:ext cx="0" cy="576000"/>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36</xdr:col>
      <xdr:colOff>16144</xdr:colOff>
      <xdr:row>11</xdr:row>
      <xdr:rowOff>10762</xdr:rowOff>
    </xdr:from>
    <xdr:to>
      <xdr:col>37</xdr:col>
      <xdr:colOff>568594</xdr:colOff>
      <xdr:row>14</xdr:row>
      <xdr:rowOff>10762</xdr:rowOff>
    </xdr:to>
    <xdr:sp macro="" textlink="">
      <xdr:nvSpPr>
        <xdr:cNvPr id="24" name="Rektangel 23">
          <a:extLst>
            <a:ext uri="{FF2B5EF4-FFF2-40B4-BE49-F238E27FC236}">
              <a16:creationId xmlns:a16="http://schemas.microsoft.com/office/drawing/2014/main" id="{D4E33F7D-112F-4112-9AC0-E83520E69B88}"/>
            </a:ext>
          </a:extLst>
        </xdr:cNvPr>
        <xdr:cNvSpPr/>
      </xdr:nvSpPr>
      <xdr:spPr>
        <a:xfrm>
          <a:off x="21907500" y="2023389"/>
          <a:ext cx="1160543" cy="548898"/>
        </a:xfrm>
        <a:prstGeom prst="rect">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000"/>
            <a:t>Gator &amp; vägar</a:t>
          </a:r>
        </a:p>
      </xdr:txBody>
    </xdr:sp>
    <xdr:clientData/>
  </xdr:twoCellAnchor>
  <xdr:twoCellAnchor>
    <xdr:from>
      <xdr:col>22</xdr:col>
      <xdr:colOff>0</xdr:colOff>
      <xdr:row>7</xdr:row>
      <xdr:rowOff>118390</xdr:rowOff>
    </xdr:from>
    <xdr:to>
      <xdr:col>22</xdr:col>
      <xdr:colOff>0</xdr:colOff>
      <xdr:row>10</xdr:row>
      <xdr:rowOff>141940</xdr:rowOff>
    </xdr:to>
    <xdr:cxnSp macro="">
      <xdr:nvCxnSpPr>
        <xdr:cNvPr id="25" name="Rak pilkoppling 24">
          <a:extLst>
            <a:ext uri="{FF2B5EF4-FFF2-40B4-BE49-F238E27FC236}">
              <a16:creationId xmlns:a16="http://schemas.microsoft.com/office/drawing/2014/main" id="{2F6D205C-633F-40DB-A7DA-1B1E045FD860}"/>
            </a:ext>
          </a:extLst>
        </xdr:cNvPr>
        <xdr:cNvCxnSpPr/>
      </xdr:nvCxnSpPr>
      <xdr:spPr>
        <a:xfrm flipH="1">
          <a:off x="13378051" y="1399153"/>
          <a:ext cx="0" cy="572448"/>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0</xdr:colOff>
      <xdr:row>7</xdr:row>
      <xdr:rowOff>145299</xdr:rowOff>
    </xdr:from>
    <xdr:to>
      <xdr:col>25</xdr:col>
      <xdr:colOff>0</xdr:colOff>
      <xdr:row>10</xdr:row>
      <xdr:rowOff>168849</xdr:rowOff>
    </xdr:to>
    <xdr:cxnSp macro="">
      <xdr:nvCxnSpPr>
        <xdr:cNvPr id="26" name="Rak pilkoppling 25">
          <a:extLst>
            <a:ext uri="{FF2B5EF4-FFF2-40B4-BE49-F238E27FC236}">
              <a16:creationId xmlns:a16="http://schemas.microsoft.com/office/drawing/2014/main" id="{2333269D-CD45-4FB0-BD4D-6DD93D3B012F}"/>
            </a:ext>
          </a:extLst>
        </xdr:cNvPr>
        <xdr:cNvCxnSpPr/>
      </xdr:nvCxnSpPr>
      <xdr:spPr>
        <a:xfrm flipH="1">
          <a:off x="15202331" y="1426062"/>
          <a:ext cx="0" cy="572448"/>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5381</xdr:colOff>
      <xdr:row>7</xdr:row>
      <xdr:rowOff>139918</xdr:rowOff>
    </xdr:from>
    <xdr:to>
      <xdr:col>28</xdr:col>
      <xdr:colOff>5381</xdr:colOff>
      <xdr:row>10</xdr:row>
      <xdr:rowOff>163468</xdr:rowOff>
    </xdr:to>
    <xdr:cxnSp macro="">
      <xdr:nvCxnSpPr>
        <xdr:cNvPr id="27" name="Rak pilkoppling 26">
          <a:extLst>
            <a:ext uri="{FF2B5EF4-FFF2-40B4-BE49-F238E27FC236}">
              <a16:creationId xmlns:a16="http://schemas.microsoft.com/office/drawing/2014/main" id="{0EB55B7A-0D62-46A3-B95F-51286A670E20}"/>
            </a:ext>
          </a:extLst>
        </xdr:cNvPr>
        <xdr:cNvCxnSpPr/>
      </xdr:nvCxnSpPr>
      <xdr:spPr>
        <a:xfrm flipH="1">
          <a:off x="17031991" y="1420681"/>
          <a:ext cx="0" cy="572448"/>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0</xdr:colOff>
      <xdr:row>7</xdr:row>
      <xdr:rowOff>96870</xdr:rowOff>
    </xdr:from>
    <xdr:to>
      <xdr:col>31</xdr:col>
      <xdr:colOff>0</xdr:colOff>
      <xdr:row>10</xdr:row>
      <xdr:rowOff>120420</xdr:rowOff>
    </xdr:to>
    <xdr:cxnSp macro="">
      <xdr:nvCxnSpPr>
        <xdr:cNvPr id="28" name="Rak pilkoppling 27">
          <a:extLst>
            <a:ext uri="{FF2B5EF4-FFF2-40B4-BE49-F238E27FC236}">
              <a16:creationId xmlns:a16="http://schemas.microsoft.com/office/drawing/2014/main" id="{459918E0-8142-4363-A46A-8E0E318D2A8E}"/>
            </a:ext>
          </a:extLst>
        </xdr:cNvPr>
        <xdr:cNvCxnSpPr/>
      </xdr:nvCxnSpPr>
      <xdr:spPr>
        <a:xfrm flipH="1">
          <a:off x="18850890" y="1377633"/>
          <a:ext cx="0" cy="572448"/>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33</xdr:col>
      <xdr:colOff>608093</xdr:colOff>
      <xdr:row>7</xdr:row>
      <xdr:rowOff>123775</xdr:rowOff>
    </xdr:from>
    <xdr:to>
      <xdr:col>33</xdr:col>
      <xdr:colOff>608093</xdr:colOff>
      <xdr:row>10</xdr:row>
      <xdr:rowOff>147325</xdr:rowOff>
    </xdr:to>
    <xdr:cxnSp macro="">
      <xdr:nvCxnSpPr>
        <xdr:cNvPr id="29" name="Rak pilkoppling 28">
          <a:extLst>
            <a:ext uri="{FF2B5EF4-FFF2-40B4-BE49-F238E27FC236}">
              <a16:creationId xmlns:a16="http://schemas.microsoft.com/office/drawing/2014/main" id="{2B1E88ED-8DD6-4C5F-A9AB-401B1F733836}"/>
            </a:ext>
          </a:extLst>
        </xdr:cNvPr>
        <xdr:cNvCxnSpPr/>
      </xdr:nvCxnSpPr>
      <xdr:spPr>
        <a:xfrm flipH="1">
          <a:off x="20675169" y="1404538"/>
          <a:ext cx="0" cy="572448"/>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33</xdr:col>
      <xdr:colOff>602712</xdr:colOff>
      <xdr:row>7</xdr:row>
      <xdr:rowOff>134534</xdr:rowOff>
    </xdr:from>
    <xdr:to>
      <xdr:col>36</xdr:col>
      <xdr:colOff>113008</xdr:colOff>
      <xdr:row>10</xdr:row>
      <xdr:rowOff>145297</xdr:rowOff>
    </xdr:to>
    <xdr:cxnSp macro="">
      <xdr:nvCxnSpPr>
        <xdr:cNvPr id="30" name="Rak pilkoppling 29">
          <a:extLst>
            <a:ext uri="{FF2B5EF4-FFF2-40B4-BE49-F238E27FC236}">
              <a16:creationId xmlns:a16="http://schemas.microsoft.com/office/drawing/2014/main" id="{132475E9-8109-4998-BCBF-7603C547FC96}"/>
            </a:ext>
          </a:extLst>
        </xdr:cNvPr>
        <xdr:cNvCxnSpPr/>
      </xdr:nvCxnSpPr>
      <xdr:spPr>
        <a:xfrm>
          <a:off x="20669788" y="1415297"/>
          <a:ext cx="1334576" cy="559661"/>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36</xdr:col>
      <xdr:colOff>0</xdr:colOff>
      <xdr:row>4</xdr:row>
      <xdr:rowOff>0</xdr:rowOff>
    </xdr:from>
    <xdr:to>
      <xdr:col>39</xdr:col>
      <xdr:colOff>376695</xdr:colOff>
      <xdr:row>7</xdr:row>
      <xdr:rowOff>0</xdr:rowOff>
    </xdr:to>
    <xdr:sp macro="" textlink="">
      <xdr:nvSpPr>
        <xdr:cNvPr id="33" name="Rektangel 32">
          <a:extLst>
            <a:ext uri="{FF2B5EF4-FFF2-40B4-BE49-F238E27FC236}">
              <a16:creationId xmlns:a16="http://schemas.microsoft.com/office/drawing/2014/main" id="{B9E6D255-2066-48A6-A488-DFB796A94CF4}"/>
            </a:ext>
          </a:extLst>
        </xdr:cNvPr>
        <xdr:cNvSpPr/>
      </xdr:nvSpPr>
      <xdr:spPr>
        <a:xfrm>
          <a:off x="21891356" y="731864"/>
          <a:ext cx="2200975" cy="548899"/>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900"/>
            <a:t>Verksamhetsövergripande (bef.minskning, eftersläpning, administration, byggkostnader, uppvärmning)</a:t>
          </a:r>
        </a:p>
      </xdr:txBody>
    </xdr:sp>
    <xdr:clientData/>
  </xdr:twoCellAnchor>
  <xdr:twoCellAnchor>
    <xdr:from>
      <xdr:col>39</xdr:col>
      <xdr:colOff>0</xdr:colOff>
      <xdr:row>11</xdr:row>
      <xdr:rowOff>0</xdr:rowOff>
    </xdr:from>
    <xdr:to>
      <xdr:col>40</xdr:col>
      <xdr:colOff>552450</xdr:colOff>
      <xdr:row>14</xdr:row>
      <xdr:rowOff>0</xdr:rowOff>
    </xdr:to>
    <xdr:sp macro="" textlink="">
      <xdr:nvSpPr>
        <xdr:cNvPr id="34" name="Rektangel 33">
          <a:extLst>
            <a:ext uri="{FF2B5EF4-FFF2-40B4-BE49-F238E27FC236}">
              <a16:creationId xmlns:a16="http://schemas.microsoft.com/office/drawing/2014/main" id="{ADD33F90-9950-4AD2-B510-AC62B416E508}"/>
            </a:ext>
          </a:extLst>
        </xdr:cNvPr>
        <xdr:cNvSpPr/>
      </xdr:nvSpPr>
      <xdr:spPr>
        <a:xfrm>
          <a:off x="23715636" y="2012627"/>
          <a:ext cx="1160543" cy="548898"/>
        </a:xfrm>
        <a:prstGeom prst="rect">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000"/>
            <a:t>Politisk verksamhet</a:t>
          </a:r>
        </a:p>
      </xdr:txBody>
    </xdr:sp>
    <xdr:clientData/>
  </xdr:twoCellAnchor>
  <xdr:twoCellAnchor>
    <xdr:from>
      <xdr:col>42</xdr:col>
      <xdr:colOff>0</xdr:colOff>
      <xdr:row>11</xdr:row>
      <xdr:rowOff>0</xdr:rowOff>
    </xdr:from>
    <xdr:to>
      <xdr:col>43</xdr:col>
      <xdr:colOff>552450</xdr:colOff>
      <xdr:row>14</xdr:row>
      <xdr:rowOff>0</xdr:rowOff>
    </xdr:to>
    <xdr:sp macro="" textlink="">
      <xdr:nvSpPr>
        <xdr:cNvPr id="35" name="Rektangel 34">
          <a:extLst>
            <a:ext uri="{FF2B5EF4-FFF2-40B4-BE49-F238E27FC236}">
              <a16:creationId xmlns:a16="http://schemas.microsoft.com/office/drawing/2014/main" id="{28D6971A-8F2D-4BF0-BB56-B4DA4717D5A0}"/>
            </a:ext>
          </a:extLst>
        </xdr:cNvPr>
        <xdr:cNvSpPr/>
      </xdr:nvSpPr>
      <xdr:spPr>
        <a:xfrm>
          <a:off x="25539915" y="2012627"/>
          <a:ext cx="1160543" cy="548898"/>
        </a:xfrm>
        <a:prstGeom prst="rect">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000"/>
            <a:t>Fastigheter</a:t>
          </a:r>
        </a:p>
      </xdr:txBody>
    </xdr:sp>
    <xdr:clientData/>
  </xdr:twoCellAnchor>
  <xdr:twoCellAnchor>
    <xdr:from>
      <xdr:col>45</xdr:col>
      <xdr:colOff>0</xdr:colOff>
      <xdr:row>11</xdr:row>
      <xdr:rowOff>0</xdr:rowOff>
    </xdr:from>
    <xdr:to>
      <xdr:col>46</xdr:col>
      <xdr:colOff>552450</xdr:colOff>
      <xdr:row>14</xdr:row>
      <xdr:rowOff>0</xdr:rowOff>
    </xdr:to>
    <xdr:sp macro="" textlink="">
      <xdr:nvSpPr>
        <xdr:cNvPr id="36" name="Rektangel 35">
          <a:extLst>
            <a:ext uri="{FF2B5EF4-FFF2-40B4-BE49-F238E27FC236}">
              <a16:creationId xmlns:a16="http://schemas.microsoft.com/office/drawing/2014/main" id="{BC9D1295-A9D6-4E27-AFC5-BABDDC526F07}"/>
            </a:ext>
          </a:extLst>
        </xdr:cNvPr>
        <xdr:cNvSpPr/>
      </xdr:nvSpPr>
      <xdr:spPr>
        <a:xfrm>
          <a:off x="27364195" y="2012627"/>
          <a:ext cx="1160543" cy="548898"/>
        </a:xfrm>
        <a:prstGeom prst="rect">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800"/>
            <a:t>Befolkningsminskning</a:t>
          </a:r>
        </a:p>
      </xdr:txBody>
    </xdr:sp>
    <xdr:clientData/>
  </xdr:twoCellAnchor>
  <xdr:twoCellAnchor>
    <xdr:from>
      <xdr:col>37</xdr:col>
      <xdr:colOff>435889</xdr:colOff>
      <xdr:row>7</xdr:row>
      <xdr:rowOff>37670</xdr:rowOff>
    </xdr:from>
    <xdr:to>
      <xdr:col>39</xdr:col>
      <xdr:colOff>37669</xdr:colOff>
      <xdr:row>10</xdr:row>
      <xdr:rowOff>145297</xdr:rowOff>
    </xdr:to>
    <xdr:cxnSp macro="">
      <xdr:nvCxnSpPr>
        <xdr:cNvPr id="38" name="Rak pilkoppling 37">
          <a:extLst>
            <a:ext uri="{FF2B5EF4-FFF2-40B4-BE49-F238E27FC236}">
              <a16:creationId xmlns:a16="http://schemas.microsoft.com/office/drawing/2014/main" id="{89BF8D81-6BAF-4A6E-B251-463606950C5F}"/>
            </a:ext>
          </a:extLst>
        </xdr:cNvPr>
        <xdr:cNvCxnSpPr/>
      </xdr:nvCxnSpPr>
      <xdr:spPr>
        <a:xfrm>
          <a:off x="22935338" y="1318433"/>
          <a:ext cx="817967" cy="656525"/>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37</xdr:col>
      <xdr:colOff>534476</xdr:colOff>
      <xdr:row>7</xdr:row>
      <xdr:rowOff>23248</xdr:rowOff>
    </xdr:from>
    <xdr:to>
      <xdr:col>42</xdr:col>
      <xdr:colOff>37670</xdr:colOff>
      <xdr:row>10</xdr:row>
      <xdr:rowOff>123771</xdr:rowOff>
    </xdr:to>
    <xdr:cxnSp macro="">
      <xdr:nvCxnSpPr>
        <xdr:cNvPr id="40" name="Rak pilkoppling 39">
          <a:extLst>
            <a:ext uri="{FF2B5EF4-FFF2-40B4-BE49-F238E27FC236}">
              <a16:creationId xmlns:a16="http://schemas.microsoft.com/office/drawing/2014/main" id="{43F0D8C7-0800-4482-AEB7-EEF40563DEB3}"/>
            </a:ext>
          </a:extLst>
        </xdr:cNvPr>
        <xdr:cNvCxnSpPr/>
      </xdr:nvCxnSpPr>
      <xdr:spPr>
        <a:xfrm>
          <a:off x="23033925" y="1304011"/>
          <a:ext cx="2543660" cy="649421"/>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0</xdr:colOff>
      <xdr:row>7</xdr:row>
      <xdr:rowOff>0</xdr:rowOff>
    </xdr:from>
    <xdr:to>
      <xdr:col>44</xdr:col>
      <xdr:colOff>581186</xdr:colOff>
      <xdr:row>10</xdr:row>
      <xdr:rowOff>107627</xdr:rowOff>
    </xdr:to>
    <xdr:cxnSp macro="">
      <xdr:nvCxnSpPr>
        <xdr:cNvPr id="42" name="Rak pilkoppling 41">
          <a:extLst>
            <a:ext uri="{FF2B5EF4-FFF2-40B4-BE49-F238E27FC236}">
              <a16:creationId xmlns:a16="http://schemas.microsoft.com/office/drawing/2014/main" id="{9EEDB9C5-A312-4D46-9B1A-0C0570E28386}"/>
            </a:ext>
          </a:extLst>
        </xdr:cNvPr>
        <xdr:cNvCxnSpPr/>
      </xdr:nvCxnSpPr>
      <xdr:spPr>
        <a:xfrm>
          <a:off x="23107542" y="1280763"/>
          <a:ext cx="4229746" cy="656525"/>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176801</xdr:colOff>
      <xdr:row>8</xdr:row>
      <xdr:rowOff>150495</xdr:rowOff>
    </xdr:from>
    <xdr:to>
      <xdr:col>40</xdr:col>
      <xdr:colOff>585233</xdr:colOff>
      <xdr:row>9</xdr:row>
      <xdr:rowOff>151150</xdr:rowOff>
    </xdr:to>
    <xdr:sp macro="" textlink="">
      <xdr:nvSpPr>
        <xdr:cNvPr id="44" name="Rektangel 43">
          <a:extLst>
            <a:ext uri="{FF2B5EF4-FFF2-40B4-BE49-F238E27FC236}">
              <a16:creationId xmlns:a16="http://schemas.microsoft.com/office/drawing/2014/main" id="{7D79029F-ECFF-40B5-B5D3-1927830C747E}"/>
            </a:ext>
          </a:extLst>
        </xdr:cNvPr>
        <xdr:cNvSpPr/>
      </xdr:nvSpPr>
      <xdr:spPr>
        <a:xfrm rot="908216">
          <a:off x="23892437" y="1614224"/>
          <a:ext cx="1016525" cy="183621"/>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900">
              <a:solidFill>
                <a:schemeClr val="accent3">
                  <a:lumMod val="75000"/>
                </a:schemeClr>
              </a:solidFill>
            </a:rPr>
            <a:t>Uppv+ byggkost</a:t>
          </a:r>
        </a:p>
      </xdr:txBody>
    </xdr:sp>
    <xdr:clientData/>
  </xdr:twoCellAnchor>
  <xdr:twoCellAnchor>
    <xdr:from>
      <xdr:col>37</xdr:col>
      <xdr:colOff>543203</xdr:colOff>
      <xdr:row>8</xdr:row>
      <xdr:rowOff>78938</xdr:rowOff>
    </xdr:from>
    <xdr:to>
      <xdr:col>38</xdr:col>
      <xdr:colOff>511869</xdr:colOff>
      <xdr:row>10</xdr:row>
      <xdr:rowOff>34644</xdr:rowOff>
    </xdr:to>
    <xdr:sp macro="" textlink="">
      <xdr:nvSpPr>
        <xdr:cNvPr id="45" name="Rektangel 44">
          <a:extLst>
            <a:ext uri="{FF2B5EF4-FFF2-40B4-BE49-F238E27FC236}">
              <a16:creationId xmlns:a16="http://schemas.microsoft.com/office/drawing/2014/main" id="{C1E0926A-1251-4355-96B8-E70DB9E6023C}"/>
            </a:ext>
          </a:extLst>
        </xdr:cNvPr>
        <xdr:cNvSpPr/>
      </xdr:nvSpPr>
      <xdr:spPr>
        <a:xfrm rot="2319236">
          <a:off x="23042652" y="1542667"/>
          <a:ext cx="576759" cy="321638"/>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700">
              <a:solidFill>
                <a:schemeClr val="accent3">
                  <a:lumMod val="75000"/>
                </a:schemeClr>
              </a:solidFill>
            </a:rPr>
            <a:t>Del av admin</a:t>
          </a:r>
        </a:p>
      </xdr:txBody>
    </xdr:sp>
    <xdr:clientData/>
  </xdr:twoCellAnchor>
  <xdr:twoCellAnchor>
    <xdr:from>
      <xdr:col>41</xdr:col>
      <xdr:colOff>80720</xdr:colOff>
      <xdr:row>8</xdr:row>
      <xdr:rowOff>75339</xdr:rowOff>
    </xdr:from>
    <xdr:to>
      <xdr:col>42</xdr:col>
      <xdr:colOff>489152</xdr:colOff>
      <xdr:row>9</xdr:row>
      <xdr:rowOff>75994</xdr:rowOff>
    </xdr:to>
    <xdr:sp macro="" textlink="">
      <xdr:nvSpPr>
        <xdr:cNvPr id="46" name="Rektangel 45">
          <a:extLst>
            <a:ext uri="{FF2B5EF4-FFF2-40B4-BE49-F238E27FC236}">
              <a16:creationId xmlns:a16="http://schemas.microsoft.com/office/drawing/2014/main" id="{65D80B0C-33BF-4AA0-9500-5BF8E7B9EBDF}"/>
            </a:ext>
          </a:extLst>
        </xdr:cNvPr>
        <xdr:cNvSpPr/>
      </xdr:nvSpPr>
      <xdr:spPr>
        <a:xfrm rot="490249">
          <a:off x="25012542" y="1539068"/>
          <a:ext cx="1016525" cy="183621"/>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900">
              <a:solidFill>
                <a:schemeClr val="accent3">
                  <a:lumMod val="75000"/>
                </a:schemeClr>
              </a:solidFill>
            </a:rPr>
            <a:t>Befminskning</a:t>
          </a:r>
        </a:p>
      </xdr:txBody>
    </xdr:sp>
    <xdr:clientData/>
  </xdr:twoCellAnchor>
  <xdr:twoCellAnchor>
    <xdr:from>
      <xdr:col>28</xdr:col>
      <xdr:colOff>591949</xdr:colOff>
      <xdr:row>7</xdr:row>
      <xdr:rowOff>10762</xdr:rowOff>
    </xdr:from>
    <xdr:to>
      <xdr:col>37</xdr:col>
      <xdr:colOff>53813</xdr:colOff>
      <xdr:row>10</xdr:row>
      <xdr:rowOff>177585</xdr:rowOff>
    </xdr:to>
    <xdr:cxnSp macro="">
      <xdr:nvCxnSpPr>
        <xdr:cNvPr id="48" name="Rak pilkoppling 47">
          <a:extLst>
            <a:ext uri="{FF2B5EF4-FFF2-40B4-BE49-F238E27FC236}">
              <a16:creationId xmlns:a16="http://schemas.microsoft.com/office/drawing/2014/main" id="{FF1A738C-DA44-8144-BBC9-BEDA5C886F2B}"/>
            </a:ext>
          </a:extLst>
        </xdr:cNvPr>
        <xdr:cNvCxnSpPr/>
      </xdr:nvCxnSpPr>
      <xdr:spPr>
        <a:xfrm flipH="1">
          <a:off x="17618559" y="1291525"/>
          <a:ext cx="4934703" cy="715721"/>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493192</xdr:colOff>
      <xdr:row>8</xdr:row>
      <xdr:rowOff>152899</xdr:rowOff>
    </xdr:from>
    <xdr:to>
      <xdr:col>33</xdr:col>
      <xdr:colOff>237485</xdr:colOff>
      <xdr:row>9</xdr:row>
      <xdr:rowOff>126035</xdr:rowOff>
    </xdr:to>
    <xdr:sp macro="" textlink="">
      <xdr:nvSpPr>
        <xdr:cNvPr id="50" name="Rektangel 49">
          <a:extLst>
            <a:ext uri="{FF2B5EF4-FFF2-40B4-BE49-F238E27FC236}">
              <a16:creationId xmlns:a16="http://schemas.microsoft.com/office/drawing/2014/main" id="{2D0224DE-B106-4BDB-A79E-4DD13E715C53}"/>
            </a:ext>
          </a:extLst>
        </xdr:cNvPr>
        <xdr:cNvSpPr/>
      </xdr:nvSpPr>
      <xdr:spPr>
        <a:xfrm rot="21143258">
          <a:off x="19344082" y="1616628"/>
          <a:ext cx="960479" cy="156102"/>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700">
              <a:solidFill>
                <a:schemeClr val="accent3">
                  <a:lumMod val="75000"/>
                </a:schemeClr>
              </a:solidFill>
            </a:rPr>
            <a:t>Del av admin</a:t>
          </a:r>
        </a:p>
      </xdr:txBody>
    </xdr:sp>
    <xdr:clientData/>
  </xdr:twoCellAnchor>
  <xdr:twoCellAnchor>
    <xdr:from>
      <xdr:col>13</xdr:col>
      <xdr:colOff>355169</xdr:colOff>
      <xdr:row>9</xdr:row>
      <xdr:rowOff>121080</xdr:rowOff>
    </xdr:from>
    <xdr:to>
      <xdr:col>31</xdr:col>
      <xdr:colOff>129152</xdr:colOff>
      <xdr:row>9</xdr:row>
      <xdr:rowOff>156059</xdr:rowOff>
    </xdr:to>
    <xdr:cxnSp macro="">
      <xdr:nvCxnSpPr>
        <xdr:cNvPr id="52" name="Rak pilkoppling 51">
          <a:extLst>
            <a:ext uri="{FF2B5EF4-FFF2-40B4-BE49-F238E27FC236}">
              <a16:creationId xmlns:a16="http://schemas.microsoft.com/office/drawing/2014/main" id="{60689355-339D-BE0D-3AA9-2443130654E0}"/>
            </a:ext>
          </a:extLst>
        </xdr:cNvPr>
        <xdr:cNvCxnSpPr/>
      </xdr:nvCxnSpPr>
      <xdr:spPr>
        <a:xfrm flipH="1" flipV="1">
          <a:off x="8822733" y="1913072"/>
          <a:ext cx="10816525" cy="34979"/>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376695</xdr:colOff>
      <xdr:row>9</xdr:row>
      <xdr:rowOff>145297</xdr:rowOff>
    </xdr:from>
    <xdr:to>
      <xdr:col>13</xdr:col>
      <xdr:colOff>382076</xdr:colOff>
      <xdr:row>11</xdr:row>
      <xdr:rowOff>0</xdr:rowOff>
    </xdr:to>
    <xdr:cxnSp macro="">
      <xdr:nvCxnSpPr>
        <xdr:cNvPr id="57" name="Rak pilkoppling 56">
          <a:extLst>
            <a:ext uri="{FF2B5EF4-FFF2-40B4-BE49-F238E27FC236}">
              <a16:creationId xmlns:a16="http://schemas.microsoft.com/office/drawing/2014/main" id="{4A066330-C7DC-8BCC-8606-EEB161C59DE2}"/>
            </a:ext>
          </a:extLst>
        </xdr:cNvPr>
        <xdr:cNvCxnSpPr/>
      </xdr:nvCxnSpPr>
      <xdr:spPr>
        <a:xfrm flipH="1">
          <a:off x="8281907" y="1791992"/>
          <a:ext cx="5381" cy="22063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414364</xdr:colOff>
      <xdr:row>9</xdr:row>
      <xdr:rowOff>134533</xdr:rowOff>
    </xdr:from>
    <xdr:to>
      <xdr:col>16</xdr:col>
      <xdr:colOff>419745</xdr:colOff>
      <xdr:row>10</xdr:row>
      <xdr:rowOff>172202</xdr:rowOff>
    </xdr:to>
    <xdr:cxnSp macro="">
      <xdr:nvCxnSpPr>
        <xdr:cNvPr id="60" name="Rak pilkoppling 59">
          <a:extLst>
            <a:ext uri="{FF2B5EF4-FFF2-40B4-BE49-F238E27FC236}">
              <a16:creationId xmlns:a16="http://schemas.microsoft.com/office/drawing/2014/main" id="{4D856283-92D3-4039-BE8E-677B6C61BEF5}"/>
            </a:ext>
          </a:extLst>
        </xdr:cNvPr>
        <xdr:cNvCxnSpPr/>
      </xdr:nvCxnSpPr>
      <xdr:spPr>
        <a:xfrm flipH="1">
          <a:off x="10143856" y="1781228"/>
          <a:ext cx="5381" cy="22063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382076</xdr:colOff>
      <xdr:row>9</xdr:row>
      <xdr:rowOff>129153</xdr:rowOff>
    </xdr:from>
    <xdr:to>
      <xdr:col>19</xdr:col>
      <xdr:colOff>387457</xdr:colOff>
      <xdr:row>10</xdr:row>
      <xdr:rowOff>166822</xdr:rowOff>
    </xdr:to>
    <xdr:cxnSp macro="">
      <xdr:nvCxnSpPr>
        <xdr:cNvPr id="61" name="Rak pilkoppling 60">
          <a:extLst>
            <a:ext uri="{FF2B5EF4-FFF2-40B4-BE49-F238E27FC236}">
              <a16:creationId xmlns:a16="http://schemas.microsoft.com/office/drawing/2014/main" id="{DC8C7D58-BA39-4347-BB57-82BCB6F6E4F3}"/>
            </a:ext>
          </a:extLst>
        </xdr:cNvPr>
        <xdr:cNvCxnSpPr/>
      </xdr:nvCxnSpPr>
      <xdr:spPr>
        <a:xfrm flipH="1">
          <a:off x="11935847" y="1775848"/>
          <a:ext cx="5381" cy="22063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425127</xdr:colOff>
      <xdr:row>9</xdr:row>
      <xdr:rowOff>139915</xdr:rowOff>
    </xdr:from>
    <xdr:to>
      <xdr:col>25</xdr:col>
      <xdr:colOff>430508</xdr:colOff>
      <xdr:row>10</xdr:row>
      <xdr:rowOff>177584</xdr:rowOff>
    </xdr:to>
    <xdr:cxnSp macro="">
      <xdr:nvCxnSpPr>
        <xdr:cNvPr id="62" name="Rak pilkoppling 61">
          <a:extLst>
            <a:ext uri="{FF2B5EF4-FFF2-40B4-BE49-F238E27FC236}">
              <a16:creationId xmlns:a16="http://schemas.microsoft.com/office/drawing/2014/main" id="{DE7210FA-2277-41F7-A4E1-10A79C48E0C0}"/>
            </a:ext>
          </a:extLst>
        </xdr:cNvPr>
        <xdr:cNvCxnSpPr/>
      </xdr:nvCxnSpPr>
      <xdr:spPr>
        <a:xfrm flipH="1">
          <a:off x="15627458" y="1786610"/>
          <a:ext cx="5381" cy="22063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527372</xdr:colOff>
      <xdr:row>7</xdr:row>
      <xdr:rowOff>161442</xdr:rowOff>
    </xdr:from>
    <xdr:to>
      <xdr:col>50</xdr:col>
      <xdr:colOff>231398</xdr:colOff>
      <xdr:row>11</xdr:row>
      <xdr:rowOff>32289</xdr:rowOff>
    </xdr:to>
    <xdr:sp macro="" textlink="">
      <xdr:nvSpPr>
        <xdr:cNvPr id="63" name="Rektangel 62">
          <a:extLst>
            <a:ext uri="{FF2B5EF4-FFF2-40B4-BE49-F238E27FC236}">
              <a16:creationId xmlns:a16="http://schemas.microsoft.com/office/drawing/2014/main" id="{A8EA1A0D-1EDC-47FE-989E-0CB9B3EF3315}"/>
            </a:ext>
          </a:extLst>
        </xdr:cNvPr>
        <xdr:cNvSpPr/>
      </xdr:nvSpPr>
      <xdr:spPr>
        <a:xfrm>
          <a:off x="29688940" y="1496018"/>
          <a:ext cx="1528305" cy="602712"/>
        </a:xfrm>
        <a:prstGeom prst="rect">
          <a:avLst/>
        </a:prstGeom>
        <a:solidFill>
          <a:schemeClr val="tx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800"/>
            <a:t>Eftersläpning inte en del av kostnadsutjämningen i förslaget, ska istället finansieras av det generella statsbidraget</a:t>
          </a:r>
        </a:p>
      </xdr:txBody>
    </xdr:sp>
    <xdr:clientData/>
  </xdr:twoCellAnchor>
  <xdr:twoCellAnchor>
    <xdr:from>
      <xdr:col>39</xdr:col>
      <xdr:colOff>398220</xdr:colOff>
      <xdr:row>6</xdr:row>
      <xdr:rowOff>80721</xdr:rowOff>
    </xdr:from>
    <xdr:to>
      <xdr:col>47</xdr:col>
      <xdr:colOff>516610</xdr:colOff>
      <xdr:row>8</xdr:row>
      <xdr:rowOff>145297</xdr:rowOff>
    </xdr:to>
    <xdr:cxnSp macro="">
      <xdr:nvCxnSpPr>
        <xdr:cNvPr id="64" name="Rak pilkoppling 63">
          <a:extLst>
            <a:ext uri="{FF2B5EF4-FFF2-40B4-BE49-F238E27FC236}">
              <a16:creationId xmlns:a16="http://schemas.microsoft.com/office/drawing/2014/main" id="{5F6577CB-ABA0-4791-866D-BFA77DCA7F07}"/>
            </a:ext>
          </a:extLst>
        </xdr:cNvPr>
        <xdr:cNvCxnSpPr/>
      </xdr:nvCxnSpPr>
      <xdr:spPr>
        <a:xfrm>
          <a:off x="24695042" y="1232331"/>
          <a:ext cx="4983136" cy="430508"/>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161101</xdr:colOff>
      <xdr:row>5</xdr:row>
      <xdr:rowOff>139700</xdr:rowOff>
    </xdr:from>
    <xdr:to>
      <xdr:col>18</xdr:col>
      <xdr:colOff>431800</xdr:colOff>
      <xdr:row>33</xdr:row>
      <xdr:rowOff>44451</xdr:rowOff>
    </xdr:to>
    <xdr:sp macro="" textlink="">
      <xdr:nvSpPr>
        <xdr:cNvPr id="4" name="textruta 3">
          <a:extLst>
            <a:ext uri="{FF2B5EF4-FFF2-40B4-BE49-F238E27FC236}">
              <a16:creationId xmlns:a16="http://schemas.microsoft.com/office/drawing/2014/main" id="{00000000-0008-0000-0900-000004000000}"/>
            </a:ext>
          </a:extLst>
        </xdr:cNvPr>
        <xdr:cNvSpPr txBox="1"/>
      </xdr:nvSpPr>
      <xdr:spPr>
        <a:xfrm>
          <a:off x="11578401" y="1092200"/>
          <a:ext cx="4537899" cy="5594351"/>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200" b="1" u="sng">
              <a:solidFill>
                <a:sysClr val="windowText" lastClr="000000"/>
              </a:solidFill>
              <a:latin typeface="Aptos Narrow" panose="020B0004020202020204" pitchFamily="34" charset="0"/>
            </a:rPr>
            <a:t>FÖRÄNDRINGAR:</a:t>
          </a:r>
        </a:p>
        <a:p>
          <a:pPr marL="0" marR="0" lvl="0" indent="0" defTabSz="914400" eaLnBrk="1" fontAlgn="auto" latinLnBrk="0" hangingPunct="1">
            <a:lnSpc>
              <a:spcPct val="100000"/>
            </a:lnSpc>
            <a:spcBef>
              <a:spcPts val="0"/>
            </a:spcBef>
            <a:spcAft>
              <a:spcPts val="0"/>
            </a:spcAft>
            <a:buClrTx/>
            <a:buSzTx/>
            <a:buFontTx/>
            <a:buNone/>
            <a:tabLst/>
            <a:defRPr/>
          </a:pPr>
          <a:endParaRPr lang="sv-SE" sz="1200">
            <a:solidFill>
              <a:sysClr val="windowText" lastClr="000000"/>
            </a:solidFill>
            <a:effectLst/>
            <a:latin typeface="Aptos Narrow" panose="020B0004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200">
              <a:solidFill>
                <a:sysClr val="windowText" lastClr="000000"/>
              </a:solidFill>
              <a:effectLst/>
              <a:latin typeface="Aptos Narrow" panose="020B0004020202020204" pitchFamily="34" charset="0"/>
              <a:ea typeface="+mn-ea"/>
              <a:cs typeface="+mn-cs"/>
            </a:rPr>
            <a:t>Åldersindelningen är ändrad, från tre till fem åldersgrupper.</a:t>
          </a:r>
          <a:endParaRPr lang="sv-SE" sz="1200">
            <a:solidFill>
              <a:sysClr val="windowText" lastClr="000000"/>
            </a:solidFill>
            <a:effectLst/>
            <a:latin typeface="Aptos Narrow" panose="020B0004020202020204" pitchFamily="34" charset="0"/>
          </a:endParaRPr>
        </a:p>
        <a:p>
          <a:endParaRPr lang="sv-SE" sz="1200">
            <a:solidFill>
              <a:sysClr val="windowText" lastClr="000000"/>
            </a:solidFill>
            <a:effectLst/>
            <a:latin typeface="Aptos Narrow" panose="020B0004020202020204" pitchFamily="34" charset="0"/>
            <a:ea typeface="+mn-ea"/>
            <a:cs typeface="+mn-cs"/>
          </a:endParaRPr>
        </a:p>
        <a:p>
          <a:r>
            <a:rPr lang="sv-SE" sz="1200">
              <a:solidFill>
                <a:sysClr val="windowText" lastClr="000000"/>
              </a:solidFill>
              <a:effectLst/>
              <a:latin typeface="Aptos Narrow" panose="020B0004020202020204" pitchFamily="34" charset="0"/>
              <a:ea typeface="+mn-ea"/>
              <a:cs typeface="+mn-cs"/>
            </a:rPr>
            <a:t>Lönekompensationen är uppdaterad, se Förskola &amp; Skolbarnsomsorg. </a:t>
          </a:r>
        </a:p>
        <a:p>
          <a:endParaRPr lang="sv-SE" sz="1200">
            <a:solidFill>
              <a:sysClr val="windowText" lastClr="000000"/>
            </a:solidFill>
            <a:effectLst/>
            <a:latin typeface="Aptos Narrow" panose="020B0004020202020204" pitchFamily="34" charset="0"/>
            <a:ea typeface="+mn-ea"/>
            <a:cs typeface="+mn-cs"/>
          </a:endParaRPr>
        </a:p>
        <a:p>
          <a:r>
            <a:rPr lang="sv-SE" sz="1200">
              <a:solidFill>
                <a:sysClr val="windowText" lastClr="000000"/>
              </a:solidFill>
              <a:effectLst/>
              <a:latin typeface="Aptos Narrow" panose="020B0004020202020204" pitchFamily="34" charset="0"/>
              <a:ea typeface="+mn-ea"/>
              <a:cs typeface="+mn-cs"/>
            </a:rPr>
            <a:t>Kompensationen för merkostnader inom administration är flyttad från modellen för verksamhetsövergripande kostnader. Beräkningen är ny och fördelningen bygger nu på ett kommunspecifikt index. Indexet beräknas utifrån kommunens folkmängd och ”lokalt befolkningsunderlag”.</a:t>
          </a:r>
        </a:p>
        <a:p>
          <a:endParaRPr lang="sv-SE" sz="1200">
            <a:solidFill>
              <a:sysClr val="windowText" lastClr="000000"/>
            </a:solidFill>
            <a:effectLst/>
            <a:latin typeface="Aptos Narrow" panose="020B0004020202020204" pitchFamily="34" charset="0"/>
            <a:ea typeface="+mn-ea"/>
            <a:cs typeface="+mn-cs"/>
          </a:endParaRPr>
        </a:p>
        <a:p>
          <a:r>
            <a:rPr lang="sv-SE" sz="1200">
              <a:solidFill>
                <a:sysClr val="windowText" lastClr="000000"/>
              </a:solidFill>
              <a:effectLst/>
              <a:latin typeface="Aptos Narrow" panose="020B0004020202020204" pitchFamily="34" charset="0"/>
              <a:ea typeface="+mn-ea"/>
              <a:cs typeface="+mn-cs"/>
            </a:rPr>
            <a:t>Beräkningen för merkostnader  pga. ohälsa är uppdaterad. Den bygger i förslaget på samma variabel, antalet avlidna 65+ år sett över fem år, jämfört med ett riksgenomsnitt. I förslaget är variabeln ”uppvärderad”, och omfördelar således mer.</a:t>
          </a:r>
        </a:p>
        <a:p>
          <a:endParaRPr lang="sv-SE" sz="1200">
            <a:solidFill>
              <a:sysClr val="windowText" lastClr="000000"/>
            </a:solidFill>
            <a:effectLst/>
            <a:latin typeface="Aptos Narrow" panose="020B0004020202020204" pitchFamily="34" charset="0"/>
            <a:ea typeface="+mn-ea"/>
            <a:cs typeface="+mn-cs"/>
          </a:endParaRPr>
        </a:p>
        <a:p>
          <a:r>
            <a:rPr lang="sv-SE" sz="1200">
              <a:solidFill>
                <a:sysClr val="windowText" lastClr="000000"/>
              </a:solidFill>
              <a:effectLst/>
              <a:latin typeface="Aptos Narrow" panose="020B0004020202020204" pitchFamily="34" charset="0"/>
              <a:ea typeface="+mn-ea"/>
              <a:cs typeface="+mn-cs"/>
            </a:rPr>
            <a:t>Beräkningen för merkostnader pga. språk i befintlig utjämning föreslås tas bort.</a:t>
          </a:r>
        </a:p>
        <a:p>
          <a:endParaRPr lang="sv-SE" sz="1200">
            <a:solidFill>
              <a:sysClr val="windowText" lastClr="000000"/>
            </a:solidFill>
            <a:effectLst/>
            <a:latin typeface="Aptos Narrow" panose="020B0004020202020204" pitchFamily="34" charset="0"/>
            <a:ea typeface="+mn-ea"/>
            <a:cs typeface="+mn-cs"/>
          </a:endParaRPr>
        </a:p>
        <a:p>
          <a:r>
            <a:rPr lang="sv-SE" sz="1200">
              <a:solidFill>
                <a:sysClr val="windowText" lastClr="000000"/>
              </a:solidFill>
              <a:effectLst/>
              <a:latin typeface="Aptos Narrow" panose="020B0004020202020204" pitchFamily="34" charset="0"/>
              <a:ea typeface="+mn-ea"/>
              <a:cs typeface="+mn-cs"/>
            </a:rPr>
            <a:t>Beräkning av merkostnader pga. gleshet är ny. Befintlig beräkning är uppdelad i två delar, en för resor i hemtjänsten (strukturmodellen) och en för merkostnader i institutionsboende pga. stora avstånd (mäts genom tätortsgrad och invånare per kvadratkilometer). Beräkningen i förslaget bygger på ett särskilt beräknat gleshetsmått utifrån befolkningens bosättningsmönster och mäter ett genomsnittligt avstånd för att samla 3 000 invånare. </a:t>
          </a:r>
          <a:endParaRPr lang="sv-SE" sz="1200">
            <a:solidFill>
              <a:sysClr val="windowText" lastClr="000000"/>
            </a:solidFill>
            <a:latin typeface="Aptos Narrow" panose="020B000402020202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158750</xdr:colOff>
      <xdr:row>5</xdr:row>
      <xdr:rowOff>133350</xdr:rowOff>
    </xdr:from>
    <xdr:to>
      <xdr:col>11</xdr:col>
      <xdr:colOff>511176</xdr:colOff>
      <xdr:row>23</xdr:row>
      <xdr:rowOff>136525</xdr:rowOff>
    </xdr:to>
    <xdr:sp macro="" textlink="">
      <xdr:nvSpPr>
        <xdr:cNvPr id="4" name="textruta 3">
          <a:extLst>
            <a:ext uri="{FF2B5EF4-FFF2-40B4-BE49-F238E27FC236}">
              <a16:creationId xmlns:a16="http://schemas.microsoft.com/office/drawing/2014/main" id="{00000000-0008-0000-0A00-000004000000}"/>
            </a:ext>
          </a:extLst>
        </xdr:cNvPr>
        <xdr:cNvSpPr txBox="1"/>
      </xdr:nvSpPr>
      <xdr:spPr>
        <a:xfrm>
          <a:off x="8045450" y="1085850"/>
          <a:ext cx="2790826" cy="3660775"/>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200" b="1" u="sng">
              <a:solidFill>
                <a:sysClr val="windowText" lastClr="000000"/>
              </a:solidFill>
              <a:latin typeface="Aptos Narrow" panose="020B0004020202020204" pitchFamily="34" charset="0"/>
            </a:rPr>
            <a:t>FÖRÄNDRINGAR:</a:t>
          </a:r>
        </a:p>
        <a:p>
          <a:endParaRPr lang="sv-SE" sz="1200" b="0" i="0" u="none" strike="noStrike" baseline="0">
            <a:solidFill>
              <a:sysClr val="windowText" lastClr="000000"/>
            </a:solidFill>
            <a:latin typeface="Aptos Narrow" panose="020B0004020202020204" pitchFamily="34" charset="0"/>
            <a:ea typeface="+mn-ea"/>
            <a:cs typeface="+mn-cs"/>
          </a:endParaRPr>
        </a:p>
        <a:p>
          <a:r>
            <a:rPr lang="sv-SE" sz="1200">
              <a:solidFill>
                <a:sysClr val="windowText" lastClr="000000"/>
              </a:solidFill>
              <a:effectLst/>
              <a:latin typeface="Aptos Narrow" panose="020B0004020202020204" pitchFamily="34" charset="0"/>
              <a:ea typeface="+mn-ea"/>
              <a:cs typeface="+mn-cs"/>
            </a:rPr>
            <a:t>Modellen i förslaget är i densamma som i befintlig utjämning, delad mellan kommuner och regioner och bygger på samma variabler, men beräkningen är uppdaterad utifrån aktuella kostnadsuppgifter. Detta medför minskad omfördelning.</a:t>
          </a:r>
        </a:p>
        <a:p>
          <a:endParaRPr lang="sv-SE" sz="1200">
            <a:solidFill>
              <a:sysClr val="windowText" lastClr="000000"/>
            </a:solidFill>
            <a:effectLst/>
            <a:latin typeface="Aptos Narrow" panose="020B0004020202020204" pitchFamily="34" charset="0"/>
            <a:ea typeface="+mn-ea"/>
            <a:cs typeface="+mn-cs"/>
          </a:endParaRPr>
        </a:p>
        <a:p>
          <a:r>
            <a:rPr lang="sv-SE" sz="1200">
              <a:solidFill>
                <a:sysClr val="windowText" lastClr="000000"/>
              </a:solidFill>
              <a:effectLst/>
              <a:latin typeface="Aptos Narrow" panose="020B0004020202020204" pitchFamily="34" charset="0"/>
              <a:ea typeface="+mn-ea"/>
              <a:cs typeface="+mn-cs"/>
            </a:rPr>
            <a:t>Beräkningen för kommunspecifika fördelningen i de län som inte har regionen som ensam huvudman är uppdaterad i förslaget. Utredningens förslag är dock att kommunerna gemensamt i länet kommer överens om en fördelning (som kommunerna i Sörmland har i befintlig utjämning). </a:t>
          </a:r>
        </a:p>
        <a:p>
          <a:endParaRPr lang="sv-SE"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412376</xdr:colOff>
      <xdr:row>5</xdr:row>
      <xdr:rowOff>129614</xdr:rowOff>
    </xdr:from>
    <xdr:to>
      <xdr:col>13</xdr:col>
      <xdr:colOff>412749</xdr:colOff>
      <xdr:row>29</xdr:row>
      <xdr:rowOff>3734</xdr:rowOff>
    </xdr:to>
    <xdr:sp macro="" textlink="">
      <xdr:nvSpPr>
        <xdr:cNvPr id="4" name="textruta 3">
          <a:extLst>
            <a:ext uri="{FF2B5EF4-FFF2-40B4-BE49-F238E27FC236}">
              <a16:creationId xmlns:a16="http://schemas.microsoft.com/office/drawing/2014/main" id="{00000000-0008-0000-0B00-000004000000}"/>
            </a:ext>
          </a:extLst>
        </xdr:cNvPr>
        <xdr:cNvSpPr txBox="1"/>
      </xdr:nvSpPr>
      <xdr:spPr>
        <a:xfrm>
          <a:off x="7333876" y="1082114"/>
          <a:ext cx="4267573" cy="475092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200" b="1" u="sng">
              <a:solidFill>
                <a:sysClr val="windowText" lastClr="000000"/>
              </a:solidFill>
              <a:latin typeface="Aptos Narrow" panose="020B0004020202020204" pitchFamily="34" charset="0"/>
            </a:rPr>
            <a:t>FÖRÄNDRINGAR:</a:t>
          </a:r>
        </a:p>
        <a:p>
          <a:endParaRPr lang="sv-SE" sz="1200" b="0" i="0" u="none" strike="noStrike" baseline="0">
            <a:solidFill>
              <a:sysClr val="windowText" lastClr="000000"/>
            </a:solidFill>
            <a:latin typeface="Aptos Narrow" panose="020B0004020202020204" pitchFamily="34" charset="0"/>
            <a:ea typeface="+mn-ea"/>
            <a:cs typeface="+mn-cs"/>
          </a:endParaRPr>
        </a:p>
        <a:p>
          <a:r>
            <a:rPr lang="sv-SE" sz="1200">
              <a:solidFill>
                <a:sysClr val="windowText" lastClr="000000"/>
              </a:solidFill>
              <a:effectLst/>
              <a:latin typeface="Aptos Narrow" panose="020B0004020202020204" pitchFamily="34" charset="0"/>
              <a:ea typeface="+mn-ea"/>
              <a:cs typeface="+mn-cs"/>
            </a:rPr>
            <a:t>Modellen är ny i förslaget, men i befintlig utjämning finns en utjämning för gator och vägar inom modellen för infrastruktur. </a:t>
          </a:r>
        </a:p>
        <a:p>
          <a:endParaRPr lang="sv-SE" sz="1200">
            <a:solidFill>
              <a:sysClr val="windowText" lastClr="000000"/>
            </a:solidFill>
            <a:effectLst/>
            <a:latin typeface="Aptos Narrow" panose="020B0004020202020204" pitchFamily="34" charset="0"/>
            <a:ea typeface="+mn-ea"/>
            <a:cs typeface="+mn-cs"/>
          </a:endParaRPr>
        </a:p>
        <a:p>
          <a:r>
            <a:rPr lang="sv-SE" sz="1200">
              <a:solidFill>
                <a:sysClr val="windowText" lastClr="000000"/>
              </a:solidFill>
              <a:effectLst/>
              <a:latin typeface="Aptos Narrow" panose="020B0004020202020204" pitchFamily="34" charset="0"/>
              <a:ea typeface="+mn-ea"/>
              <a:cs typeface="+mn-cs"/>
            </a:rPr>
            <a:t>En viktig förändring är att den föreslagna modellen utgår från den genomsnittliga kostnaden för gator och vägar (Väg- och järnvägsnät, parkering, rad 215 i RS). Befintlig utjämning är en merkostnadsutjämning, dvs bara de kommuner med beräknade merkostnader får ett tillägg, övriga får noll. </a:t>
          </a:r>
          <a:r>
            <a:rPr lang="sv-SE" sz="1200" b="1">
              <a:solidFill>
                <a:sysClr val="windowText" lastClr="000000"/>
              </a:solidFill>
              <a:effectLst/>
              <a:latin typeface="Aptos Narrow" panose="020B0004020202020204" pitchFamily="34" charset="0"/>
              <a:ea typeface="+mn-ea"/>
              <a:cs typeface="+mn-cs"/>
            </a:rPr>
            <a:t>Detta innebär att strukturkostnaden (summa alla standardkostnader) för kommuner, och rikssnittet, ökar. Det betyder däremot inte per automatik att bidrag och avgifter ökar. </a:t>
          </a:r>
        </a:p>
        <a:p>
          <a:endParaRPr lang="sv-SE" sz="1200">
            <a:solidFill>
              <a:sysClr val="windowText" lastClr="000000"/>
            </a:solidFill>
            <a:effectLst/>
            <a:latin typeface="Aptos Narrow" panose="020B0004020202020204" pitchFamily="34" charset="0"/>
            <a:ea typeface="+mn-ea"/>
            <a:cs typeface="+mn-cs"/>
          </a:endParaRPr>
        </a:p>
        <a:p>
          <a:r>
            <a:rPr lang="sv-SE" sz="1200">
              <a:solidFill>
                <a:sysClr val="windowText" lastClr="000000"/>
              </a:solidFill>
              <a:effectLst/>
              <a:latin typeface="Aptos Narrow" panose="020B0004020202020204" pitchFamily="34" charset="0"/>
              <a:ea typeface="+mn-ea"/>
              <a:cs typeface="+mn-cs"/>
            </a:rPr>
            <a:t>Standardkostnaden i befintlig utjämning beräknas med utgångspunkt från dels trafikberoende slitage, dels klimatberoende slitage. Kommunerna är indelade i olika grupper, bland annat beroende på Trafikverkets s.k. klimatzoner. I förslaget finns beräkningen för det klimatrelaterade slitaget kvar, utifrån en indelning i tre klimatgrupper.  Det trafikrelaterade slitaget bygger på ett index över trafikintensitet från Trafikverket.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106456</xdr:colOff>
      <xdr:row>5</xdr:row>
      <xdr:rowOff>90394</xdr:rowOff>
    </xdr:from>
    <xdr:to>
      <xdr:col>12</xdr:col>
      <xdr:colOff>171450</xdr:colOff>
      <xdr:row>27</xdr:row>
      <xdr:rowOff>134097</xdr:rowOff>
    </xdr:to>
    <xdr:sp macro="" textlink="">
      <xdr:nvSpPr>
        <xdr:cNvPr id="4" name="textruta 3">
          <a:extLst>
            <a:ext uri="{FF2B5EF4-FFF2-40B4-BE49-F238E27FC236}">
              <a16:creationId xmlns:a16="http://schemas.microsoft.com/office/drawing/2014/main" id="{00000000-0008-0000-0C00-000004000000}"/>
            </a:ext>
          </a:extLst>
        </xdr:cNvPr>
        <xdr:cNvSpPr txBox="1"/>
      </xdr:nvSpPr>
      <xdr:spPr>
        <a:xfrm>
          <a:off x="7104156" y="1042894"/>
          <a:ext cx="3722594" cy="4514103"/>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200" b="1" u="sng">
              <a:solidFill>
                <a:sysClr val="windowText" lastClr="000000"/>
              </a:solidFill>
              <a:latin typeface="Aptos Narrow" panose="020B0004020202020204" pitchFamily="34" charset="0"/>
            </a:rPr>
            <a:t>FÖRÄNDRINGAR:</a:t>
          </a:r>
        </a:p>
        <a:p>
          <a:endParaRPr lang="sv-SE" sz="1200">
            <a:solidFill>
              <a:sysClr val="windowText" lastClr="000000"/>
            </a:solidFill>
            <a:latin typeface="Aptos Narrow" panose="020B0004020202020204" pitchFamily="34" charset="0"/>
          </a:endParaRPr>
        </a:p>
        <a:p>
          <a:r>
            <a:rPr lang="sv-SE" sz="1200">
              <a:solidFill>
                <a:sysClr val="windowText" lastClr="000000"/>
              </a:solidFill>
              <a:effectLst/>
              <a:latin typeface="Aptos Narrow" panose="020B0004020202020204" pitchFamily="34" charset="0"/>
              <a:ea typeface="+mn-ea"/>
              <a:cs typeface="+mn-cs"/>
            </a:rPr>
            <a:t>Modellen är ny i förslaget, men i befintlig utjämning finns en utjämning för räddningstjänst inom modellen för infrastruktur. </a:t>
          </a:r>
        </a:p>
        <a:p>
          <a:endParaRPr lang="sv-SE" sz="1200">
            <a:solidFill>
              <a:sysClr val="windowText" lastClr="000000"/>
            </a:solidFill>
            <a:effectLst/>
            <a:latin typeface="Aptos Narrow" panose="020B0004020202020204" pitchFamily="34" charset="0"/>
            <a:ea typeface="+mn-ea"/>
            <a:cs typeface="+mn-cs"/>
          </a:endParaRPr>
        </a:p>
        <a:p>
          <a:r>
            <a:rPr lang="sv-SE" sz="1200">
              <a:solidFill>
                <a:sysClr val="windowText" lastClr="000000"/>
              </a:solidFill>
              <a:effectLst/>
              <a:latin typeface="Aptos Narrow" panose="020B0004020202020204" pitchFamily="34" charset="0"/>
              <a:ea typeface="+mn-ea"/>
              <a:cs typeface="+mn-cs"/>
            </a:rPr>
            <a:t>En viktig förändring är att den föreslagna modellen utgår från den genomsnittliga kostnaden för räddningstjänst i riket (rad 270 i RS). Befintlig utjämning är en merkostnadsutjämning, dvs bara de kommuner med beräknade merkostnader får ett tillägg, övriga får noll. Detta innebär att strukturkostnaden (summa alla standardkostnader) för kommuner, och rikssnittet, ökar. Det betyder däremot inte per automatik att bidrag och avgifter ökar. </a:t>
          </a:r>
        </a:p>
        <a:p>
          <a:endParaRPr lang="sv-SE" sz="1200">
            <a:solidFill>
              <a:sysClr val="windowText" lastClr="000000"/>
            </a:solidFill>
            <a:effectLst/>
            <a:latin typeface="Aptos Narrow" panose="020B0004020202020204" pitchFamily="34" charset="0"/>
            <a:ea typeface="+mn-ea"/>
            <a:cs typeface="+mn-cs"/>
          </a:endParaRPr>
        </a:p>
        <a:p>
          <a:r>
            <a:rPr lang="sv-SE" sz="1200">
              <a:solidFill>
                <a:sysClr val="windowText" lastClr="000000"/>
              </a:solidFill>
              <a:effectLst/>
              <a:latin typeface="Aptos Narrow" panose="020B0004020202020204" pitchFamily="34" charset="0"/>
              <a:ea typeface="+mn-ea"/>
              <a:cs typeface="+mn-cs"/>
            </a:rPr>
            <a:t>De kommunvisa utfallen beräknas i förslaget som kontinuerlig modell, där alla kommuner under snittet får samma värde. Befintlig utjämning delar in kommunerna i fyra grupper. Samma bakomliggande variabler (invånardistans och lokalt befolkningsunderlag) används i förslaget som i befintliga utjämningen.</a:t>
          </a:r>
          <a:endParaRPr lang="sv-SE" sz="1200" b="0" i="0" u="none" strike="noStrike" baseline="0">
            <a:solidFill>
              <a:sysClr val="windowText" lastClr="000000"/>
            </a:solidFill>
            <a:latin typeface="Aptos Narrow" panose="020B0004020202020204" pitchFamily="34" charset="0"/>
            <a:ea typeface="+mn-ea"/>
            <a:cs typeface="+mn-cs"/>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336175</xdr:colOff>
      <xdr:row>5</xdr:row>
      <xdr:rowOff>33618</xdr:rowOff>
    </xdr:from>
    <xdr:to>
      <xdr:col>12</xdr:col>
      <xdr:colOff>523874</xdr:colOff>
      <xdr:row>21</xdr:row>
      <xdr:rowOff>152400</xdr:rowOff>
    </xdr:to>
    <xdr:sp macro="" textlink="">
      <xdr:nvSpPr>
        <xdr:cNvPr id="4" name="textruta 3">
          <a:extLst>
            <a:ext uri="{FF2B5EF4-FFF2-40B4-BE49-F238E27FC236}">
              <a16:creationId xmlns:a16="http://schemas.microsoft.com/office/drawing/2014/main" id="{00000000-0008-0000-0D00-000004000000}"/>
            </a:ext>
          </a:extLst>
        </xdr:cNvPr>
        <xdr:cNvSpPr txBox="1"/>
      </xdr:nvSpPr>
      <xdr:spPr>
        <a:xfrm>
          <a:off x="7498975" y="995643"/>
          <a:ext cx="3235699" cy="3319182"/>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200" b="1" u="sng">
              <a:solidFill>
                <a:sysClr val="windowText" lastClr="000000"/>
              </a:solidFill>
              <a:latin typeface="Aptos Narrow" panose="020B0004020202020204" pitchFamily="34" charset="0"/>
            </a:rPr>
            <a:t>FÖR</a:t>
          </a:r>
          <a:r>
            <a:rPr lang="sv-SE" sz="1200" b="1" u="sng">
              <a:solidFill>
                <a:sysClr val="windowText" lastClr="000000"/>
              </a:solidFill>
              <a:effectLst/>
              <a:latin typeface="Aptos Narrow" panose="020B0004020202020204" pitchFamily="34" charset="0"/>
              <a:ea typeface="+mn-ea"/>
              <a:cs typeface="+mn-cs"/>
            </a:rPr>
            <a:t>ÄNDRINGAR:</a:t>
          </a:r>
        </a:p>
        <a:p>
          <a:pPr marL="0" marR="0" lvl="0" indent="0" defTabSz="914400" eaLnBrk="1" fontAlgn="auto" latinLnBrk="0" hangingPunct="1">
            <a:lnSpc>
              <a:spcPct val="100000"/>
            </a:lnSpc>
            <a:spcBef>
              <a:spcPts val="0"/>
            </a:spcBef>
            <a:spcAft>
              <a:spcPts val="0"/>
            </a:spcAft>
            <a:buClrTx/>
            <a:buSzTx/>
            <a:buFontTx/>
            <a:buNone/>
            <a:tabLst/>
            <a:defRPr/>
          </a:pPr>
          <a:endParaRPr lang="sv-SE" sz="1200">
            <a:solidFill>
              <a:sysClr val="windowText" lastClr="000000"/>
            </a:solidFill>
            <a:effectLst/>
            <a:latin typeface="Aptos Narrow" panose="020B0004020202020204" pitchFamily="34" charset="0"/>
          </a:endParaRPr>
        </a:p>
        <a:p>
          <a:r>
            <a:rPr lang="sv-SE" sz="1200">
              <a:solidFill>
                <a:sysClr val="windowText" lastClr="000000"/>
              </a:solidFill>
              <a:effectLst/>
              <a:latin typeface="Aptos Narrow" panose="020B0004020202020204" pitchFamily="34" charset="0"/>
              <a:ea typeface="+mn-ea"/>
              <a:cs typeface="+mn-cs"/>
            </a:rPr>
            <a:t>Modellen är ny i förslaget, men i befintlig utjämning finns en utjämning för befolkningsminskning inom modellen för verksamhetsövergripande kostnader. </a:t>
          </a:r>
        </a:p>
        <a:p>
          <a:endParaRPr lang="sv-SE" sz="1200">
            <a:solidFill>
              <a:sysClr val="windowText" lastClr="000000"/>
            </a:solidFill>
            <a:effectLst/>
            <a:latin typeface="Aptos Narrow" panose="020B0004020202020204" pitchFamily="34" charset="0"/>
            <a:ea typeface="+mn-ea"/>
            <a:cs typeface="+mn-cs"/>
          </a:endParaRPr>
        </a:p>
        <a:p>
          <a:r>
            <a:rPr lang="sv-SE" sz="1200">
              <a:solidFill>
                <a:sysClr val="windowText" lastClr="000000"/>
              </a:solidFill>
              <a:effectLst/>
              <a:latin typeface="Aptos Narrow" panose="020B0004020202020204" pitchFamily="34" charset="0"/>
              <a:ea typeface="+mn-ea"/>
              <a:cs typeface="+mn-cs"/>
            </a:rPr>
            <a:t>Befintlig utjämning ersätter för befolkningsminskning över två procent sett över tio år. Förslaget innebär att gränsen på två procent ligger kvar men att tidshorisonten sänks till fem år. Ersättningen i förslaget syftar till ett ersätta för ett inkomstbortfall, snarare än uppkomna merkostnader på grund av långvarig befolkningsminskning.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125880</xdr:colOff>
      <xdr:row>5</xdr:row>
      <xdr:rowOff>67982</xdr:rowOff>
    </xdr:from>
    <xdr:to>
      <xdr:col>12</xdr:col>
      <xdr:colOff>555625</xdr:colOff>
      <xdr:row>24</xdr:row>
      <xdr:rowOff>166407</xdr:rowOff>
    </xdr:to>
    <xdr:sp macro="" textlink="">
      <xdr:nvSpPr>
        <xdr:cNvPr id="3" name="textruta 2">
          <a:extLst>
            <a:ext uri="{FF2B5EF4-FFF2-40B4-BE49-F238E27FC236}">
              <a16:creationId xmlns:a16="http://schemas.microsoft.com/office/drawing/2014/main" id="{CE8CCDFC-DC04-4273-AA6D-31E5EC9B0FDC}"/>
            </a:ext>
          </a:extLst>
        </xdr:cNvPr>
        <xdr:cNvSpPr txBox="1"/>
      </xdr:nvSpPr>
      <xdr:spPr>
        <a:xfrm>
          <a:off x="6723530" y="1007782"/>
          <a:ext cx="4087345" cy="3959225"/>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200" b="1" u="sng">
              <a:solidFill>
                <a:sysClr val="windowText" lastClr="000000"/>
              </a:solidFill>
              <a:latin typeface="Aptos Narrow" panose="020B0004020202020204" pitchFamily="34" charset="0"/>
            </a:rPr>
            <a:t>FÖRÄNDRINGAR:</a:t>
          </a:r>
        </a:p>
        <a:p>
          <a:endParaRPr lang="sv-SE" sz="1200">
            <a:solidFill>
              <a:sysClr val="windowText" lastClr="000000"/>
            </a:solidFill>
            <a:latin typeface="Aptos Narrow" panose="020B0004020202020204" pitchFamily="34" charset="0"/>
          </a:endParaRPr>
        </a:p>
        <a:p>
          <a:r>
            <a:rPr lang="sv-SE" sz="1200">
              <a:solidFill>
                <a:sysClr val="windowText" lastClr="000000"/>
              </a:solidFill>
              <a:effectLst/>
              <a:latin typeface="Aptos Narrow" panose="020B0004020202020204" pitchFamily="34" charset="0"/>
              <a:ea typeface="+mn-ea"/>
              <a:cs typeface="+mn-cs"/>
            </a:rPr>
            <a:t>Modellen är ny i förslaget, men i befintlig utjämning finns en utjämning för politisk verksamhet inom modellen för verksamhetsövergripande kostnader, delberäkningen för administration. </a:t>
          </a:r>
        </a:p>
        <a:p>
          <a:endParaRPr lang="sv-SE" sz="1200">
            <a:solidFill>
              <a:sysClr val="windowText" lastClr="000000"/>
            </a:solidFill>
            <a:effectLst/>
            <a:latin typeface="Aptos Narrow" panose="020B0004020202020204" pitchFamily="34" charset="0"/>
            <a:ea typeface="+mn-ea"/>
            <a:cs typeface="+mn-cs"/>
          </a:endParaRPr>
        </a:p>
        <a:p>
          <a:r>
            <a:rPr lang="sv-SE" sz="1200">
              <a:solidFill>
                <a:sysClr val="windowText" lastClr="000000"/>
              </a:solidFill>
              <a:effectLst/>
              <a:latin typeface="Aptos Narrow" panose="020B0004020202020204" pitchFamily="34" charset="0"/>
              <a:ea typeface="+mn-ea"/>
              <a:cs typeface="+mn-cs"/>
            </a:rPr>
            <a:t>En viktig skillnad är att modellen utjämnar kring ett riksgenomsnitt som speglar den genomsnittliga kostnaden för politisk verksamhet (exkl. partistöd) i RS. I befintlig utjämning räknas bara merkostnader. Detta innebär att strukturkostnaden (summa alla standardkostnader) för kommuner, och rikssnittet, ökar. Det betyder däremot inte per automatik att bidrag och avgifter ökar. </a:t>
          </a:r>
        </a:p>
        <a:p>
          <a:endParaRPr lang="sv-SE" sz="1200">
            <a:solidFill>
              <a:sysClr val="windowText" lastClr="000000"/>
            </a:solidFill>
            <a:effectLst/>
            <a:latin typeface="Aptos Narrow" panose="020B0004020202020204" pitchFamily="34" charset="0"/>
            <a:ea typeface="+mn-ea"/>
            <a:cs typeface="+mn-cs"/>
          </a:endParaRPr>
        </a:p>
        <a:p>
          <a:r>
            <a:rPr lang="sv-SE" sz="1200">
              <a:solidFill>
                <a:sysClr val="windowText" lastClr="000000"/>
              </a:solidFill>
              <a:effectLst/>
              <a:latin typeface="Aptos Narrow" panose="020B0004020202020204" pitchFamily="34" charset="0"/>
              <a:ea typeface="+mn-ea"/>
              <a:cs typeface="+mn-cs"/>
            </a:rPr>
            <a:t>Befintlig beräkning bygger på en kombination av invånarantal och invånardistans, förslaget bygger på ett särskilt beräknat gleshetsmått utifrån befolkningens bosättningsmönster och mäter ett genomsnittligt avstånd för att samla 3 000 invånare. </a:t>
          </a:r>
          <a:endParaRPr lang="sv-SE" sz="1200">
            <a:solidFill>
              <a:sysClr val="windowText" lastClr="000000"/>
            </a:solidFill>
            <a:latin typeface="Aptos Narrow" panose="020B0004020202020204" pitchFamily="34"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425883</xdr:colOff>
      <xdr:row>5</xdr:row>
      <xdr:rowOff>80961</xdr:rowOff>
    </xdr:from>
    <xdr:to>
      <xdr:col>13</xdr:col>
      <xdr:colOff>301625</xdr:colOff>
      <xdr:row>26</xdr:row>
      <xdr:rowOff>169572</xdr:rowOff>
    </xdr:to>
    <xdr:sp macro="" textlink="">
      <xdr:nvSpPr>
        <xdr:cNvPr id="3" name="textruta 2">
          <a:extLst>
            <a:ext uri="{FF2B5EF4-FFF2-40B4-BE49-F238E27FC236}">
              <a16:creationId xmlns:a16="http://schemas.microsoft.com/office/drawing/2014/main" id="{FC2B911B-59D1-4D08-94BD-4D633407025F}"/>
            </a:ext>
          </a:extLst>
        </xdr:cNvPr>
        <xdr:cNvSpPr txBox="1"/>
      </xdr:nvSpPr>
      <xdr:spPr>
        <a:xfrm>
          <a:off x="7728383" y="1033461"/>
          <a:ext cx="4142942" cy="4355811"/>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200" b="1" u="sng">
              <a:solidFill>
                <a:sysClr val="windowText" lastClr="000000"/>
              </a:solidFill>
              <a:latin typeface="Aptos Narrow" panose="020B0004020202020204" pitchFamily="34" charset="0"/>
            </a:rPr>
            <a:t>FÖRÄNDRINGAR:</a:t>
          </a:r>
        </a:p>
        <a:p>
          <a:endParaRPr lang="sv-SE" sz="1200">
            <a:solidFill>
              <a:srgbClr val="FF0000"/>
            </a:solidFill>
            <a:latin typeface="Aptos Narrow" panose="020B0004020202020204" pitchFamily="34" charset="0"/>
          </a:endParaRPr>
        </a:p>
        <a:p>
          <a:r>
            <a:rPr lang="sv-SE" sz="1200">
              <a:solidFill>
                <a:schemeClr val="dk1"/>
              </a:solidFill>
              <a:effectLst/>
              <a:latin typeface="Aptos Narrow" panose="020B0004020202020204" pitchFamily="34" charset="0"/>
              <a:ea typeface="+mn-ea"/>
              <a:cs typeface="+mn-cs"/>
            </a:rPr>
            <a:t>Modellen är ny i förslaget, men i befintlig utjämning finns en utjämning för uppvärmning och en för byggkostnader inom ramen för modellen för verksamhetsövergripande kostnader. </a:t>
          </a:r>
        </a:p>
        <a:p>
          <a:endParaRPr lang="sv-SE" sz="1200">
            <a:solidFill>
              <a:schemeClr val="dk1"/>
            </a:solidFill>
            <a:effectLst/>
            <a:latin typeface="Aptos Narrow" panose="020B0004020202020204" pitchFamily="34" charset="0"/>
            <a:ea typeface="+mn-ea"/>
            <a:cs typeface="+mn-cs"/>
          </a:endParaRPr>
        </a:p>
        <a:p>
          <a:r>
            <a:rPr lang="sv-SE" sz="1200">
              <a:solidFill>
                <a:schemeClr val="dk1"/>
              </a:solidFill>
              <a:effectLst/>
              <a:latin typeface="Aptos Narrow" panose="020B0004020202020204" pitchFamily="34" charset="0"/>
              <a:ea typeface="+mn-ea"/>
              <a:cs typeface="+mn-cs"/>
            </a:rPr>
            <a:t>Befintlig utjämning för byggkostnader utgår från en klimatkomponent (tre områden) samt en byggarbetarlönskomponent (nio områden). I förslaget görs istället indelningen utifrån kostnader för ramavtalsupphandlade förskolor, i åtta områden. </a:t>
          </a:r>
        </a:p>
        <a:p>
          <a:endParaRPr lang="sv-SE" sz="1200">
            <a:solidFill>
              <a:schemeClr val="dk1"/>
            </a:solidFill>
            <a:effectLst/>
            <a:latin typeface="Aptos Narrow" panose="020B0004020202020204" pitchFamily="34" charset="0"/>
            <a:ea typeface="+mn-ea"/>
            <a:cs typeface="+mn-cs"/>
          </a:endParaRPr>
        </a:p>
        <a:p>
          <a:r>
            <a:rPr lang="sv-SE" sz="1200">
              <a:solidFill>
                <a:schemeClr val="dk1"/>
              </a:solidFill>
              <a:effectLst/>
              <a:latin typeface="Aptos Narrow" panose="020B0004020202020204" pitchFamily="34" charset="0"/>
              <a:ea typeface="+mn-ea"/>
              <a:cs typeface="+mn-cs"/>
            </a:rPr>
            <a:t>Såväl befintlig utjämning som förslaget för uppvärmning bygger på en indelning av kommunerna efter ett klimatindex från Boverket. Energiprestandan i lokalerna har dock förbättrats över tid vilket innebär ett mindre behov av utjämning.</a:t>
          </a:r>
        </a:p>
        <a:p>
          <a:endParaRPr lang="sv-SE" sz="1200">
            <a:solidFill>
              <a:schemeClr val="dk1"/>
            </a:solidFill>
            <a:effectLst/>
            <a:latin typeface="Aptos Narrow" panose="020B0004020202020204" pitchFamily="34" charset="0"/>
            <a:ea typeface="+mn-ea"/>
            <a:cs typeface="+mn-cs"/>
          </a:endParaRPr>
        </a:p>
        <a:p>
          <a:r>
            <a:rPr lang="sv-SE" sz="1200" b="1">
              <a:solidFill>
                <a:schemeClr val="dk1"/>
              </a:solidFill>
              <a:effectLst/>
              <a:latin typeface="Aptos Narrow" panose="020B0004020202020204" pitchFamily="34" charset="0"/>
              <a:ea typeface="+mn-ea"/>
              <a:cs typeface="+mn-cs"/>
            </a:rPr>
            <a:t>Tabellen visar förändringen av standardkostnaden. Observera att genomsnittet</a:t>
          </a:r>
          <a:r>
            <a:rPr lang="sv-SE" sz="1200" b="1" baseline="0">
              <a:solidFill>
                <a:schemeClr val="dk1"/>
              </a:solidFill>
              <a:effectLst/>
              <a:latin typeface="Aptos Narrow" panose="020B0004020202020204" pitchFamily="34" charset="0"/>
              <a:ea typeface="+mn-ea"/>
              <a:cs typeface="+mn-cs"/>
            </a:rPr>
            <a:t> (standardkostnaden i riket) i befintlig utjämning är tre kronor, (noll i förslaget) vilket gör att den förändrade ersättningen/avgiften enligt förslaget för alla kommuner är summan enligt kolumn C, minus tre kronor. </a:t>
          </a:r>
          <a:endParaRPr lang="sv-SE" sz="1200" b="1">
            <a:solidFill>
              <a:sysClr val="windowText" lastClr="000000"/>
            </a:solidFill>
            <a:latin typeface="Aptos Narrow" panose="020B00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47625</xdr:colOff>
      <xdr:row>17</xdr:row>
      <xdr:rowOff>76200</xdr:rowOff>
    </xdr:from>
    <xdr:to>
      <xdr:col>7</xdr:col>
      <xdr:colOff>685800</xdr:colOff>
      <xdr:row>17</xdr:row>
      <xdr:rowOff>104775</xdr:rowOff>
    </xdr:to>
    <xdr:cxnSp macro="">
      <xdr:nvCxnSpPr>
        <xdr:cNvPr id="3" name="Rak pilkoppling 2">
          <a:extLst>
            <a:ext uri="{FF2B5EF4-FFF2-40B4-BE49-F238E27FC236}">
              <a16:creationId xmlns:a16="http://schemas.microsoft.com/office/drawing/2014/main" id="{6DD096B0-C0C1-F9D0-471C-1A1365D7AD19}"/>
            </a:ext>
          </a:extLst>
        </xdr:cNvPr>
        <xdr:cNvCxnSpPr/>
      </xdr:nvCxnSpPr>
      <xdr:spPr>
        <a:xfrm flipV="1">
          <a:off x="5457825" y="3609975"/>
          <a:ext cx="3419475" cy="28575"/>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47625</xdr:colOff>
      <xdr:row>18</xdr:row>
      <xdr:rowOff>85725</xdr:rowOff>
    </xdr:from>
    <xdr:to>
      <xdr:col>7</xdr:col>
      <xdr:colOff>685800</xdr:colOff>
      <xdr:row>18</xdr:row>
      <xdr:rowOff>114300</xdr:rowOff>
    </xdr:to>
    <xdr:cxnSp macro="">
      <xdr:nvCxnSpPr>
        <xdr:cNvPr id="5" name="Rak pilkoppling 4">
          <a:extLst>
            <a:ext uri="{FF2B5EF4-FFF2-40B4-BE49-F238E27FC236}">
              <a16:creationId xmlns:a16="http://schemas.microsoft.com/office/drawing/2014/main" id="{E453D1CC-7C60-4BB3-A61D-879A9BD2A66F}"/>
            </a:ext>
          </a:extLst>
        </xdr:cNvPr>
        <xdr:cNvCxnSpPr/>
      </xdr:nvCxnSpPr>
      <xdr:spPr>
        <a:xfrm flipV="1">
          <a:off x="5457825" y="3819525"/>
          <a:ext cx="3419475" cy="28575"/>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63500</xdr:colOff>
      <xdr:row>19</xdr:row>
      <xdr:rowOff>63500</xdr:rowOff>
    </xdr:from>
    <xdr:to>
      <xdr:col>7</xdr:col>
      <xdr:colOff>701675</xdr:colOff>
      <xdr:row>19</xdr:row>
      <xdr:rowOff>92075</xdr:rowOff>
    </xdr:to>
    <xdr:cxnSp macro="">
      <xdr:nvCxnSpPr>
        <xdr:cNvPr id="2" name="Rak pilkoppling 1">
          <a:extLst>
            <a:ext uri="{FF2B5EF4-FFF2-40B4-BE49-F238E27FC236}">
              <a16:creationId xmlns:a16="http://schemas.microsoft.com/office/drawing/2014/main" id="{480DC7C5-294B-4530-A7C9-6082BF156CC2}"/>
            </a:ext>
          </a:extLst>
        </xdr:cNvPr>
        <xdr:cNvCxnSpPr/>
      </xdr:nvCxnSpPr>
      <xdr:spPr>
        <a:xfrm flipV="1">
          <a:off x="5645150" y="3879850"/>
          <a:ext cx="3552825" cy="28575"/>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57150</xdr:colOff>
      <xdr:row>6</xdr:row>
      <xdr:rowOff>38100</xdr:rowOff>
    </xdr:from>
    <xdr:to>
      <xdr:col>18</xdr:col>
      <xdr:colOff>152400</xdr:colOff>
      <xdr:row>17</xdr:row>
      <xdr:rowOff>19050</xdr:rowOff>
    </xdr:to>
    <xdr:sp macro="" textlink="">
      <xdr:nvSpPr>
        <xdr:cNvPr id="4" name="textruta 3">
          <a:extLst>
            <a:ext uri="{FF2B5EF4-FFF2-40B4-BE49-F238E27FC236}">
              <a16:creationId xmlns:a16="http://schemas.microsoft.com/office/drawing/2014/main" id="{267042EC-11C0-46C7-9531-3E302470E051}"/>
            </a:ext>
          </a:extLst>
        </xdr:cNvPr>
        <xdr:cNvSpPr txBox="1"/>
      </xdr:nvSpPr>
      <xdr:spPr>
        <a:xfrm>
          <a:off x="12068175" y="1362075"/>
          <a:ext cx="3752850" cy="219075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u="sng" baseline="0">
              <a:solidFill>
                <a:sysClr val="windowText" lastClr="000000"/>
              </a:solidFill>
              <a:latin typeface="Aptos Narrow" panose="020B0004020202020204" pitchFamily="34" charset="0"/>
            </a:rPr>
            <a:t>INFORMATION</a:t>
          </a:r>
        </a:p>
        <a:p>
          <a:endParaRPr lang="sv-SE" sz="1100" b="1" u="sng" baseline="0">
            <a:solidFill>
              <a:sysClr val="windowText" lastClr="000000"/>
            </a:solidFill>
            <a:latin typeface="Aptos Narrow" panose="020B0004020202020204" pitchFamily="34" charset="0"/>
          </a:endParaRPr>
        </a:p>
        <a:p>
          <a:r>
            <a:rPr lang="sv-SE" sz="1100" baseline="0">
              <a:solidFill>
                <a:sysClr val="windowText" lastClr="000000"/>
              </a:solidFill>
              <a:latin typeface="Aptos Narrow" panose="020B0004020202020204" pitchFamily="34" charset="0"/>
            </a:rPr>
            <a:t>Observera att merkostnader för administration i förslaget ligger i modellerna för förskola &amp; skolbarnsomsorg, förskoleklass &amp; grundskola, gymnasieskola, individ- och familjeomsorg samt äldreomsorg. I befintlig utjämning är dessa en del av modellen för verksamhetsövergripande kostander, och syns i tabellen på raden "Politisk verksamhet + admin".</a:t>
          </a:r>
        </a:p>
        <a:p>
          <a:r>
            <a:rPr lang="sv-SE" sz="1100" baseline="0">
              <a:solidFill>
                <a:sysClr val="windowText" lastClr="000000"/>
              </a:solidFill>
              <a:latin typeface="Aptos Narrow" panose="020B0004020202020204" pitchFamily="34" charset="0"/>
            </a:rPr>
            <a:t>På blad "Jämförelse" är delen för administration separarad från verksamhetsmodellerna i förslaget, för att underlätta jämförelsen. </a:t>
          </a:r>
        </a:p>
        <a:p>
          <a:endParaRPr lang="sv-SE" sz="1100" baseline="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49</xdr:col>
      <xdr:colOff>0</xdr:colOff>
      <xdr:row>3</xdr:row>
      <xdr:rowOff>0</xdr:rowOff>
    </xdr:from>
    <xdr:to>
      <xdr:col>52</xdr:col>
      <xdr:colOff>11205</xdr:colOff>
      <xdr:row>9</xdr:row>
      <xdr:rowOff>100853</xdr:rowOff>
    </xdr:to>
    <xdr:sp macro="" textlink="">
      <xdr:nvSpPr>
        <xdr:cNvPr id="2" name="textruta 1">
          <a:extLst>
            <a:ext uri="{FF2B5EF4-FFF2-40B4-BE49-F238E27FC236}">
              <a16:creationId xmlns:a16="http://schemas.microsoft.com/office/drawing/2014/main" id="{565E5F3C-4D49-492A-98D2-FCE4E71A8625}"/>
            </a:ext>
          </a:extLst>
        </xdr:cNvPr>
        <xdr:cNvSpPr txBox="1"/>
      </xdr:nvSpPr>
      <xdr:spPr>
        <a:xfrm>
          <a:off x="46414765" y="1692088"/>
          <a:ext cx="2498911" cy="1243853"/>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u="sng" baseline="0">
              <a:solidFill>
                <a:sysClr val="windowText" lastClr="000000"/>
              </a:solidFill>
              <a:latin typeface="Aptos Narrow" panose="020B0004020202020204" pitchFamily="34" charset="0"/>
            </a:rPr>
            <a:t>INFORMATION</a:t>
          </a:r>
        </a:p>
        <a:p>
          <a:endParaRPr lang="sv-SE" sz="1100" baseline="0">
            <a:solidFill>
              <a:sysClr val="windowText" lastClr="000000"/>
            </a:solidFill>
            <a:latin typeface="Aptos Narrow" panose="020B0004020202020204" pitchFamily="34" charset="0"/>
          </a:endParaRPr>
        </a:p>
        <a:p>
          <a:r>
            <a:rPr lang="sv-SE" sz="1200" baseline="0">
              <a:solidFill>
                <a:sysClr val="windowText" lastClr="000000"/>
              </a:solidFill>
              <a:latin typeface="Aptos Narrow" panose="020B0004020202020204" pitchFamily="34" charset="0"/>
            </a:rPr>
            <a:t>Observera att ersättning för eftersläpning och finansieringen av eftersläpningen inte ingår i beräkningen av befintlig utjämning</a:t>
          </a:r>
          <a:endParaRPr lang="sv-SE" sz="1200" baseline="0">
            <a:solidFill>
              <a:srgbClr val="FF0000"/>
            </a:solidFill>
            <a:latin typeface="Aptos Narrow" panose="020B00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291354</xdr:colOff>
      <xdr:row>2</xdr:row>
      <xdr:rowOff>168087</xdr:rowOff>
    </xdr:from>
    <xdr:to>
      <xdr:col>12</xdr:col>
      <xdr:colOff>369794</xdr:colOff>
      <xdr:row>8</xdr:row>
      <xdr:rowOff>89646</xdr:rowOff>
    </xdr:to>
    <xdr:sp macro="" textlink="">
      <xdr:nvSpPr>
        <xdr:cNvPr id="2" name="textruta 1">
          <a:extLst>
            <a:ext uri="{FF2B5EF4-FFF2-40B4-BE49-F238E27FC236}">
              <a16:creationId xmlns:a16="http://schemas.microsoft.com/office/drawing/2014/main" id="{651819B0-F9AF-413E-8393-F91930203871}"/>
            </a:ext>
          </a:extLst>
        </xdr:cNvPr>
        <xdr:cNvSpPr txBox="1"/>
      </xdr:nvSpPr>
      <xdr:spPr>
        <a:xfrm>
          <a:off x="7407089" y="549087"/>
          <a:ext cx="2498911" cy="1243853"/>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u="sng" baseline="0">
              <a:solidFill>
                <a:sysClr val="windowText" lastClr="000000"/>
              </a:solidFill>
            </a:rPr>
            <a:t>INFORMATION</a:t>
          </a:r>
        </a:p>
        <a:p>
          <a:endParaRPr lang="sv-SE" sz="1100" baseline="0">
            <a:solidFill>
              <a:sysClr val="windowText" lastClr="000000"/>
            </a:solidFill>
          </a:endParaRPr>
        </a:p>
        <a:p>
          <a:r>
            <a:rPr lang="sv-SE" sz="1200" baseline="0">
              <a:solidFill>
                <a:sysClr val="windowText" lastClr="000000"/>
              </a:solidFill>
              <a:latin typeface="Aptos Narrow" panose="020B0004020202020204" pitchFamily="34" charset="0"/>
            </a:rPr>
            <a:t>Observera att ersättning för eftersläpning och finansieringen av eftersläpningen inte ingår i beräkningen av befintlig utjämning</a:t>
          </a:r>
          <a:endParaRPr lang="sv-SE" sz="1200" baseline="0">
            <a:solidFill>
              <a:srgbClr val="FF0000"/>
            </a:solidFill>
            <a:latin typeface="Aptos Narrow" panose="020B00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0</xdr:colOff>
      <xdr:row>5</xdr:row>
      <xdr:rowOff>0</xdr:rowOff>
    </xdr:from>
    <xdr:to>
      <xdr:col>22</xdr:col>
      <xdr:colOff>28575</xdr:colOff>
      <xdr:row>41</xdr:row>
      <xdr:rowOff>142876</xdr:rowOff>
    </xdr:to>
    <xdr:sp macro="" textlink="">
      <xdr:nvSpPr>
        <xdr:cNvPr id="4" name="textruta 3">
          <a:extLst>
            <a:ext uri="{FF2B5EF4-FFF2-40B4-BE49-F238E27FC236}">
              <a16:creationId xmlns:a16="http://schemas.microsoft.com/office/drawing/2014/main" id="{00000000-0008-0000-0400-000004000000}"/>
            </a:ext>
          </a:extLst>
        </xdr:cNvPr>
        <xdr:cNvSpPr txBox="1"/>
      </xdr:nvSpPr>
      <xdr:spPr>
        <a:xfrm>
          <a:off x="15582900" y="971550"/>
          <a:ext cx="4905375" cy="7343776"/>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u="sng">
              <a:solidFill>
                <a:sysClr val="windowText" lastClr="000000"/>
              </a:solidFill>
              <a:latin typeface="Aptos Narrow" panose="020B0004020202020204" pitchFamily="34" charset="0"/>
            </a:rPr>
            <a:t>FÖRÄNDRINGAR:</a:t>
          </a:r>
        </a:p>
        <a:p>
          <a:endParaRPr lang="sv-SE" sz="1100">
            <a:solidFill>
              <a:schemeClr val="dk1"/>
            </a:solidFill>
            <a:effectLst/>
            <a:latin typeface="Aptos Narrow" panose="020B0004020202020204" pitchFamily="34" charset="0"/>
            <a:ea typeface="+mn-ea"/>
            <a:cs typeface="+mn-cs"/>
          </a:endParaRPr>
        </a:p>
        <a:p>
          <a:r>
            <a:rPr lang="sv-SE" sz="1200">
              <a:solidFill>
                <a:schemeClr val="dk1"/>
              </a:solidFill>
              <a:effectLst/>
              <a:latin typeface="Aptos Narrow" panose="020B0004020202020204" pitchFamily="34" charset="0"/>
              <a:ea typeface="+mn-ea"/>
              <a:cs typeface="+mn-cs"/>
            </a:rPr>
            <a:t>Förändringen i åldersersättning 1-5 år och 6-12 år beror på att kostnaden för familjedaghem fördelas annorlunda, vilket ger en förskjutning från fritids till förskola. </a:t>
          </a:r>
        </a:p>
        <a:p>
          <a:endParaRPr lang="sv-SE" sz="1200">
            <a:solidFill>
              <a:schemeClr val="dk1"/>
            </a:solidFill>
            <a:effectLst/>
            <a:latin typeface="Aptos Narrow" panose="020B0004020202020204" pitchFamily="34" charset="0"/>
            <a:ea typeface="+mn-ea"/>
            <a:cs typeface="+mn-cs"/>
          </a:endParaRPr>
        </a:p>
        <a:p>
          <a:r>
            <a:rPr lang="sv-SE" sz="1200">
              <a:solidFill>
                <a:schemeClr val="dk1"/>
              </a:solidFill>
              <a:effectLst/>
              <a:latin typeface="Aptos Narrow" panose="020B0004020202020204" pitchFamily="34" charset="0"/>
              <a:ea typeface="+mn-ea"/>
              <a:cs typeface="+mn-cs"/>
            </a:rPr>
            <a:t>Förändringen i åldersersättning 6-12 år beror också på att åldersgruppen delas in i två, 6-9 år och 10-12 år, där den senare antas ha väsentligt lägre enhetskostnad pga. lägre inskrivningsgrad.</a:t>
          </a:r>
        </a:p>
        <a:p>
          <a:endParaRPr lang="sv-SE" sz="1200">
            <a:solidFill>
              <a:schemeClr val="dk1"/>
            </a:solidFill>
            <a:effectLst/>
            <a:latin typeface="Aptos Narrow" panose="020B0004020202020204" pitchFamily="34" charset="0"/>
            <a:ea typeface="+mn-ea"/>
            <a:cs typeface="+mn-cs"/>
          </a:endParaRPr>
        </a:p>
        <a:p>
          <a:r>
            <a:rPr lang="sv-SE" sz="1200">
              <a:solidFill>
                <a:schemeClr val="dk1"/>
              </a:solidFill>
              <a:effectLst/>
              <a:latin typeface="Aptos Narrow" panose="020B0004020202020204" pitchFamily="34" charset="0"/>
              <a:ea typeface="+mn-ea"/>
              <a:cs typeface="+mn-cs"/>
            </a:rPr>
            <a:t>Behovsberäkningen i förskola kompenserar för vistelsetid, och bygger i det nya förslaget på föräldrars utbildningsnivå. I befintlig utjämning bygger beräkningen på enkätsvar.</a:t>
          </a:r>
        </a:p>
        <a:p>
          <a:endParaRPr lang="sv-SE" sz="1200">
            <a:solidFill>
              <a:schemeClr val="dk1"/>
            </a:solidFill>
            <a:effectLst/>
            <a:latin typeface="Aptos Narrow" panose="020B0004020202020204" pitchFamily="34" charset="0"/>
            <a:ea typeface="+mn-ea"/>
            <a:cs typeface="+mn-cs"/>
          </a:endParaRPr>
        </a:p>
        <a:p>
          <a:r>
            <a:rPr lang="sv-SE" sz="1200">
              <a:solidFill>
                <a:schemeClr val="dk1"/>
              </a:solidFill>
              <a:effectLst/>
              <a:latin typeface="Aptos Narrow" panose="020B0004020202020204" pitchFamily="34" charset="0"/>
              <a:ea typeface="+mn-ea"/>
              <a:cs typeface="+mn-cs"/>
            </a:rPr>
            <a:t>Behovsberäkningen i fritids bygger i båda beräkningarna på föräldrarnas utbildningsbakgrund och föräldrarnas arbetspendling över kommungräns.</a:t>
          </a:r>
        </a:p>
        <a:p>
          <a:endParaRPr lang="sv-SE" sz="1200">
            <a:solidFill>
              <a:schemeClr val="dk1"/>
            </a:solidFill>
            <a:effectLst/>
            <a:latin typeface="Aptos Narrow" panose="020B0004020202020204" pitchFamily="34" charset="0"/>
            <a:ea typeface="+mn-ea"/>
            <a:cs typeface="+mn-cs"/>
          </a:endParaRPr>
        </a:p>
        <a:p>
          <a:r>
            <a:rPr lang="sv-SE" sz="1200">
              <a:solidFill>
                <a:schemeClr val="dk1"/>
              </a:solidFill>
              <a:effectLst/>
              <a:latin typeface="Aptos Narrow" panose="020B0004020202020204" pitchFamily="34" charset="0"/>
              <a:ea typeface="+mn-ea"/>
              <a:cs typeface="+mn-cs"/>
            </a:rPr>
            <a:t>Socioekonomisk kompensation i förskolan vilar på samma variabler i båda beräkningarna,  däremot är viktningen mellan variablerna uppdaterad. </a:t>
          </a:r>
        </a:p>
        <a:p>
          <a:endParaRPr lang="sv-SE" sz="1200">
            <a:solidFill>
              <a:schemeClr val="dk1"/>
            </a:solidFill>
            <a:effectLst/>
            <a:latin typeface="Aptos Narrow" panose="020B0004020202020204" pitchFamily="34" charset="0"/>
            <a:ea typeface="+mn-ea"/>
            <a:cs typeface="+mn-cs"/>
          </a:endParaRPr>
        </a:p>
        <a:p>
          <a:r>
            <a:rPr lang="sv-SE" sz="1200">
              <a:solidFill>
                <a:schemeClr val="dk1"/>
              </a:solidFill>
              <a:effectLst/>
              <a:latin typeface="Aptos Narrow" panose="020B0004020202020204" pitchFamily="34" charset="0"/>
              <a:ea typeface="+mn-ea"/>
              <a:cs typeface="+mn-cs"/>
            </a:rPr>
            <a:t>Beräkning av merkostnader pga. gleshet är ny. Beräkningen i förslaget bygger på ett särskilt beräknat gleshetsmått utifrån befolkningens bosättningsmönster och mäter ett genomsnittligt avstånd för att samla 3 000 invånare. Befintlig beräkning vilar på den så kallade ”strukturmodellen”. </a:t>
          </a:r>
        </a:p>
        <a:p>
          <a:endParaRPr lang="sv-SE" sz="1200">
            <a:solidFill>
              <a:schemeClr val="dk1"/>
            </a:solidFill>
            <a:effectLst/>
            <a:latin typeface="Aptos Narrow" panose="020B0004020202020204" pitchFamily="34" charset="0"/>
            <a:ea typeface="+mn-ea"/>
            <a:cs typeface="+mn-cs"/>
          </a:endParaRPr>
        </a:p>
        <a:p>
          <a:r>
            <a:rPr lang="sv-SE" sz="1200">
              <a:solidFill>
                <a:schemeClr val="dk1"/>
              </a:solidFill>
              <a:effectLst/>
              <a:latin typeface="Aptos Narrow" panose="020B0004020202020204" pitchFamily="34" charset="0"/>
              <a:ea typeface="+mn-ea"/>
              <a:cs typeface="+mn-cs"/>
            </a:rPr>
            <a:t>Beräkningen av kompensationen för merkostnader pga. löneläge är uppdaterad men vilar i grunden på samma variabler, dvs priser/taxeringsvärden på bostäder och andel förvärvsarbetande i privat sektor. </a:t>
          </a:r>
        </a:p>
        <a:p>
          <a:endParaRPr lang="sv-SE" sz="1200">
            <a:solidFill>
              <a:schemeClr val="dk1"/>
            </a:solidFill>
            <a:effectLst/>
            <a:latin typeface="Aptos Narrow" panose="020B0004020202020204" pitchFamily="34" charset="0"/>
            <a:ea typeface="+mn-ea"/>
            <a:cs typeface="+mn-cs"/>
          </a:endParaRPr>
        </a:p>
        <a:p>
          <a:r>
            <a:rPr lang="sv-SE" sz="1200">
              <a:solidFill>
                <a:schemeClr val="dk1"/>
              </a:solidFill>
              <a:effectLst/>
              <a:latin typeface="Aptos Narrow" panose="020B0004020202020204" pitchFamily="34" charset="0"/>
              <a:ea typeface="+mn-ea"/>
              <a:cs typeface="+mn-cs"/>
            </a:rPr>
            <a:t>Kompensationen för merkostnader inom administration är flyttad från modellen för verksamhetsövergripande kostnader till vissa verksamhetsmodeller. Beräkningen är ny och fördelningen bygger nu på ett kommunspecifikt index. Indexet beräknas utifrån kommunens folkmängd och ”lokalt befolkningsunderlag”.</a:t>
          </a:r>
        </a:p>
        <a:p>
          <a:endParaRPr lang="sv-SE" sz="1200">
            <a:solidFill>
              <a:schemeClr val="dk1"/>
            </a:solidFill>
            <a:effectLst/>
            <a:latin typeface="Aptos Narrow" panose="020B0004020202020204" pitchFamily="34" charset="0"/>
            <a:ea typeface="+mn-ea"/>
            <a:cs typeface="+mn-cs"/>
          </a:endParaRPr>
        </a:p>
        <a:p>
          <a:r>
            <a:rPr lang="sv-SE" sz="1200">
              <a:solidFill>
                <a:schemeClr val="dk1"/>
              </a:solidFill>
              <a:effectLst/>
              <a:latin typeface="Aptos Narrow" panose="020B0004020202020204" pitchFamily="34" charset="0"/>
              <a:ea typeface="+mn-ea"/>
              <a:cs typeface="+mn-cs"/>
            </a:rPr>
            <a:t>Kompensationen för ökande och minskande antal 1-5-åring i befintlig utjämning är borttagen i förslaget.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465603</xdr:colOff>
      <xdr:row>5</xdr:row>
      <xdr:rowOff>107578</xdr:rowOff>
    </xdr:from>
    <xdr:to>
      <xdr:col>22</xdr:col>
      <xdr:colOff>238124</xdr:colOff>
      <xdr:row>35</xdr:row>
      <xdr:rowOff>133350</xdr:rowOff>
    </xdr:to>
    <xdr:sp macro="" textlink="">
      <xdr:nvSpPr>
        <xdr:cNvPr id="4" name="textruta 3">
          <a:extLst>
            <a:ext uri="{FF2B5EF4-FFF2-40B4-BE49-F238E27FC236}">
              <a16:creationId xmlns:a16="http://schemas.microsoft.com/office/drawing/2014/main" id="{00000000-0008-0000-0500-000004000000}"/>
            </a:ext>
          </a:extLst>
        </xdr:cNvPr>
        <xdr:cNvSpPr txBox="1"/>
      </xdr:nvSpPr>
      <xdr:spPr>
        <a:xfrm>
          <a:off x="14667378" y="1069603"/>
          <a:ext cx="4039721" cy="6026522"/>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200" b="1" u="sng">
              <a:solidFill>
                <a:sysClr val="windowText" lastClr="000000"/>
              </a:solidFill>
              <a:effectLst/>
              <a:latin typeface="Aptos Narrow" panose="020B0004020202020204" pitchFamily="34" charset="0"/>
              <a:ea typeface="+mn-ea"/>
              <a:cs typeface="+mn-cs"/>
            </a:rPr>
            <a:t>FÖRÄNDRINGAR:</a:t>
          </a:r>
        </a:p>
        <a:p>
          <a:endParaRPr lang="sv-SE" sz="1200">
            <a:solidFill>
              <a:schemeClr val="dk1"/>
            </a:solidFill>
            <a:effectLst/>
            <a:latin typeface="Aptos Narrow" panose="020B0004020202020204" pitchFamily="34" charset="0"/>
            <a:ea typeface="+mn-ea"/>
            <a:cs typeface="+mn-cs"/>
          </a:endParaRPr>
        </a:p>
        <a:p>
          <a:r>
            <a:rPr lang="sv-SE" sz="1200">
              <a:solidFill>
                <a:schemeClr val="dk1"/>
              </a:solidFill>
              <a:effectLst/>
              <a:latin typeface="Aptos Narrow" panose="020B0004020202020204" pitchFamily="34" charset="0"/>
              <a:ea typeface="+mn-ea"/>
              <a:cs typeface="+mn-cs"/>
            </a:rPr>
            <a:t>Åldersersättning är oförändrad.</a:t>
          </a:r>
        </a:p>
        <a:p>
          <a:endParaRPr lang="sv-SE" sz="1200">
            <a:solidFill>
              <a:schemeClr val="dk1"/>
            </a:solidFill>
            <a:effectLst/>
            <a:latin typeface="Aptos Narrow" panose="020B0004020202020204" pitchFamily="34" charset="0"/>
            <a:ea typeface="+mn-ea"/>
            <a:cs typeface="+mn-cs"/>
          </a:endParaRPr>
        </a:p>
        <a:p>
          <a:r>
            <a:rPr lang="sv-SE" sz="1200">
              <a:solidFill>
                <a:schemeClr val="dk1"/>
              </a:solidFill>
              <a:effectLst/>
              <a:latin typeface="Aptos Narrow" panose="020B0004020202020204" pitchFamily="34" charset="0"/>
              <a:ea typeface="+mn-ea"/>
              <a:cs typeface="+mn-cs"/>
            </a:rPr>
            <a:t>Beräkningen för modersmål bygger på en reviderad målgrupp, utrikes bakgrund (utrikes födda samt båda föräldrar utrikes födda) mot utrikes födda i befintlig utjämning. Styckkostnaden är marginellt justerad för att totalsumman ska bli densamma.</a:t>
          </a:r>
        </a:p>
        <a:p>
          <a:endParaRPr lang="sv-SE" sz="1200">
            <a:solidFill>
              <a:schemeClr val="dk1"/>
            </a:solidFill>
            <a:effectLst/>
            <a:latin typeface="Aptos Narrow" panose="020B0004020202020204" pitchFamily="34" charset="0"/>
            <a:ea typeface="+mn-ea"/>
            <a:cs typeface="+mn-cs"/>
          </a:endParaRPr>
        </a:p>
        <a:p>
          <a:r>
            <a:rPr lang="sv-SE" sz="1200">
              <a:solidFill>
                <a:schemeClr val="dk1"/>
              </a:solidFill>
              <a:effectLst/>
              <a:latin typeface="Aptos Narrow" panose="020B0004020202020204" pitchFamily="34" charset="0"/>
              <a:ea typeface="+mn-ea"/>
              <a:cs typeface="+mn-cs"/>
            </a:rPr>
            <a:t>Lönekompensationen är uppdaterad, se Förskola &amp; skolbarnsomsorg. </a:t>
          </a:r>
        </a:p>
        <a:p>
          <a:endParaRPr lang="sv-SE" sz="1200">
            <a:solidFill>
              <a:schemeClr val="dk1"/>
            </a:solidFill>
            <a:effectLst/>
            <a:latin typeface="Aptos Narrow" panose="020B0004020202020204" pitchFamily="34" charset="0"/>
            <a:ea typeface="+mn-ea"/>
            <a:cs typeface="+mn-cs"/>
          </a:endParaRPr>
        </a:p>
        <a:p>
          <a:r>
            <a:rPr lang="sv-SE" sz="1200">
              <a:solidFill>
                <a:schemeClr val="dk1"/>
              </a:solidFill>
              <a:effectLst/>
              <a:latin typeface="Aptos Narrow" panose="020B0004020202020204" pitchFamily="34" charset="0"/>
              <a:ea typeface="+mn-ea"/>
              <a:cs typeface="+mn-cs"/>
            </a:rPr>
            <a:t>Beräkning av merkostnader pga. gleshet är ny. Beräkningen i förslaget bygger på ett särskilt beräknat gleshetsmått utifrån befolkningens bosättningsmönster och mäter ett genomsnittligt avstånd för att samla 3 000 invånare samt en ö-faktor, uttryckt som andel invånare som bor på öar med färre än 1 500 invånare utan broförbindelse till fastlandet. Befintlig beräkning vilar på den så kallade ”strukturmodellen”. </a:t>
          </a:r>
        </a:p>
        <a:p>
          <a:endParaRPr lang="sv-SE" sz="1200">
            <a:solidFill>
              <a:schemeClr val="dk1"/>
            </a:solidFill>
            <a:effectLst/>
            <a:latin typeface="Aptos Narrow" panose="020B0004020202020204" pitchFamily="34" charset="0"/>
            <a:ea typeface="+mn-ea"/>
            <a:cs typeface="+mn-cs"/>
          </a:endParaRPr>
        </a:p>
        <a:p>
          <a:r>
            <a:rPr lang="sv-SE" sz="1200">
              <a:solidFill>
                <a:schemeClr val="dk1"/>
              </a:solidFill>
              <a:effectLst/>
              <a:latin typeface="Aptos Narrow" panose="020B0004020202020204" pitchFamily="34" charset="0"/>
              <a:ea typeface="+mn-ea"/>
              <a:cs typeface="+mn-cs"/>
            </a:rPr>
            <a:t>Kompensationen för merkostnader inom administration är flyttad från modellen för verksamhetsövergripande kostnader till vissa verksamhetsmodeller. Beräkningen är ny och fördelningen bygger nu på ett kommunspecifikt index. Indexet beräknas utifrån kommunens folkmängd och ”lokalt befolkningsunderlag”.</a:t>
          </a:r>
        </a:p>
        <a:p>
          <a:endParaRPr lang="sv-SE" sz="1200">
            <a:solidFill>
              <a:schemeClr val="dk1"/>
            </a:solidFill>
            <a:effectLst/>
            <a:latin typeface="Aptos Narrow" panose="020B0004020202020204" pitchFamily="34" charset="0"/>
            <a:ea typeface="+mn-ea"/>
            <a:cs typeface="+mn-cs"/>
          </a:endParaRPr>
        </a:p>
        <a:p>
          <a:r>
            <a:rPr lang="sv-SE" sz="1200">
              <a:solidFill>
                <a:schemeClr val="dk1"/>
              </a:solidFill>
              <a:effectLst/>
              <a:latin typeface="Aptos Narrow" panose="020B0004020202020204" pitchFamily="34" charset="0"/>
              <a:ea typeface="+mn-ea"/>
              <a:cs typeface="+mn-cs"/>
            </a:rPr>
            <a:t>Kompensationen för ökande och minskande antal 6-15-åringar i befintlig utjämning är borttagen.</a:t>
          </a:r>
          <a:endParaRPr lang="sv-SE" sz="1200">
            <a:effectLst/>
            <a:latin typeface="Aptos Narrow" panose="020B00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14</xdr:col>
      <xdr:colOff>2719</xdr:colOff>
      <xdr:row>4</xdr:row>
      <xdr:rowOff>181428</xdr:rowOff>
    </xdr:from>
    <xdr:to>
      <xdr:col>21</xdr:col>
      <xdr:colOff>123824</xdr:colOff>
      <xdr:row>42</xdr:row>
      <xdr:rowOff>38100</xdr:rowOff>
    </xdr:to>
    <xdr:sp macro="" textlink="">
      <xdr:nvSpPr>
        <xdr:cNvPr id="4" name="textruta 3">
          <a:extLst>
            <a:ext uri="{FF2B5EF4-FFF2-40B4-BE49-F238E27FC236}">
              <a16:creationId xmlns:a16="http://schemas.microsoft.com/office/drawing/2014/main" id="{00000000-0008-0000-0600-000004000000}"/>
            </a:ext>
          </a:extLst>
        </xdr:cNvPr>
        <xdr:cNvSpPr txBox="1"/>
      </xdr:nvSpPr>
      <xdr:spPr>
        <a:xfrm>
          <a:off x="14528344" y="943428"/>
          <a:ext cx="4388305" cy="7095672"/>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200" b="1" u="sng">
              <a:solidFill>
                <a:sysClr val="windowText" lastClr="000000"/>
              </a:solidFill>
              <a:latin typeface="Aptos Narrow" panose="020B0004020202020204" pitchFamily="34" charset="0"/>
            </a:rPr>
            <a:t>FÖRÄNDRINGAR:</a:t>
          </a:r>
        </a:p>
        <a:p>
          <a:endParaRPr lang="sv-SE" sz="1200">
            <a:solidFill>
              <a:schemeClr val="dk1"/>
            </a:solidFill>
            <a:effectLst/>
            <a:latin typeface="Aptos Narrow" panose="020B0004020202020204" pitchFamily="34" charset="0"/>
            <a:ea typeface="+mn-ea"/>
            <a:cs typeface="+mn-cs"/>
          </a:endParaRPr>
        </a:p>
        <a:p>
          <a:r>
            <a:rPr lang="sv-SE" sz="1200">
              <a:solidFill>
                <a:schemeClr val="dk1"/>
              </a:solidFill>
              <a:effectLst/>
              <a:latin typeface="Aptos Narrow" panose="020B0004020202020204" pitchFamily="34" charset="0"/>
              <a:ea typeface="+mn-ea"/>
              <a:cs typeface="+mn-cs"/>
            </a:rPr>
            <a:t>Åldersersättning är oförändrad.</a:t>
          </a:r>
        </a:p>
        <a:p>
          <a:endParaRPr lang="sv-SE" sz="1200">
            <a:solidFill>
              <a:schemeClr val="dk1"/>
            </a:solidFill>
            <a:effectLst/>
            <a:latin typeface="Aptos Narrow" panose="020B0004020202020204" pitchFamily="34" charset="0"/>
            <a:ea typeface="+mn-ea"/>
            <a:cs typeface="+mn-cs"/>
          </a:endParaRPr>
        </a:p>
        <a:p>
          <a:r>
            <a:rPr lang="sv-SE" sz="1200">
              <a:solidFill>
                <a:schemeClr val="dk1"/>
              </a:solidFill>
              <a:effectLst/>
              <a:latin typeface="Aptos Narrow" panose="020B0004020202020204" pitchFamily="34" charset="0"/>
              <a:ea typeface="+mn-ea"/>
              <a:cs typeface="+mn-cs"/>
            </a:rPr>
            <a:t>Lönekompensationen är uppdaterad, se Förskola &amp; Skolbarnsomsorg. </a:t>
          </a:r>
        </a:p>
        <a:p>
          <a:endParaRPr lang="sv-SE" sz="1200">
            <a:solidFill>
              <a:schemeClr val="dk1"/>
            </a:solidFill>
            <a:effectLst/>
            <a:latin typeface="Aptos Narrow" panose="020B0004020202020204" pitchFamily="34" charset="0"/>
            <a:ea typeface="+mn-ea"/>
            <a:cs typeface="+mn-cs"/>
          </a:endParaRPr>
        </a:p>
        <a:p>
          <a:r>
            <a:rPr lang="sv-SE" sz="1200">
              <a:solidFill>
                <a:schemeClr val="dk1"/>
              </a:solidFill>
              <a:effectLst/>
              <a:latin typeface="Aptos Narrow" panose="020B0004020202020204" pitchFamily="34" charset="0"/>
              <a:ea typeface="+mn-ea"/>
              <a:cs typeface="+mn-cs"/>
            </a:rPr>
            <a:t>Beräkning av merkostnader pga. gleshet är ny. Beräkningen i förslaget bygger på ett särskilt beräknat gleshetsmått utifrån befolkningens bosättningsmönster och mäter ett genomsnittligt avstånd för att samla 15 000 invånare. Befintlig beräkning vilar på den så kallade ”strukturmodellen”. </a:t>
          </a:r>
        </a:p>
        <a:p>
          <a:endParaRPr lang="sv-SE" sz="1200">
            <a:solidFill>
              <a:schemeClr val="dk1"/>
            </a:solidFill>
            <a:effectLst/>
            <a:latin typeface="Aptos Narrow" panose="020B0004020202020204" pitchFamily="34" charset="0"/>
            <a:ea typeface="+mn-ea"/>
            <a:cs typeface="+mn-cs"/>
          </a:endParaRPr>
        </a:p>
        <a:p>
          <a:r>
            <a:rPr lang="sv-SE" sz="1200">
              <a:solidFill>
                <a:schemeClr val="dk1"/>
              </a:solidFill>
              <a:effectLst/>
              <a:latin typeface="Aptos Narrow" panose="020B0004020202020204" pitchFamily="34" charset="0"/>
              <a:ea typeface="+mn-ea"/>
              <a:cs typeface="+mn-cs"/>
            </a:rPr>
            <a:t>Kompensationen för merkostnader inom administration är flyttad från modellen för verksamhetsövergripande kostnader till vissa verksamhetsmodeller. Beräkningen är ny och fördelningen bygger nu på ett kommunspecifikt index. Indexet beräknas utifrån kommunens folkmängd och ”lokalt befolkningsunderlag”.</a:t>
          </a:r>
        </a:p>
        <a:p>
          <a:endParaRPr lang="sv-SE" sz="1200">
            <a:solidFill>
              <a:schemeClr val="dk1"/>
            </a:solidFill>
            <a:effectLst/>
            <a:latin typeface="Aptos Narrow" panose="020B0004020202020204" pitchFamily="34" charset="0"/>
            <a:ea typeface="+mn-ea"/>
            <a:cs typeface="+mn-cs"/>
          </a:endParaRPr>
        </a:p>
        <a:p>
          <a:r>
            <a:rPr lang="sv-SE" sz="1200">
              <a:solidFill>
                <a:schemeClr val="dk1"/>
              </a:solidFill>
              <a:effectLst/>
              <a:latin typeface="Aptos Narrow" panose="020B0004020202020204" pitchFamily="34" charset="0"/>
              <a:ea typeface="+mn-ea"/>
              <a:cs typeface="+mn-cs"/>
            </a:rPr>
            <a:t>Befintlig beräkning för programval kompenserar såväl för dyrare programval och antal 16-18 -åringar som EJ går i gymnasiet. I förslaget är dessa uppdelade i tre olika beräkningar, programval, gymnasiefrekvens och socioekonomi. Summeras de tre nya komponenterna ersätter dessa principiellt den befintliga programvalsberäkningen. Beräkningen för socioekonomi i förslaget baseras på ett index utifrån andelen ungdomar med lågutbildade föräldrar, andelen ungdomar i hushåll med låg disponibel inkomst samt andelen ungdomar med högst fyra års vistelsetid i Sverige. </a:t>
          </a:r>
        </a:p>
        <a:p>
          <a:endParaRPr lang="sv-SE" sz="1200">
            <a:solidFill>
              <a:schemeClr val="dk1"/>
            </a:solidFill>
            <a:effectLst/>
            <a:latin typeface="Aptos Narrow" panose="020B0004020202020204" pitchFamily="34" charset="0"/>
            <a:ea typeface="+mn-ea"/>
            <a:cs typeface="+mn-cs"/>
          </a:endParaRPr>
        </a:p>
        <a:p>
          <a:r>
            <a:rPr lang="sv-SE" sz="1200">
              <a:solidFill>
                <a:schemeClr val="dk1"/>
              </a:solidFill>
              <a:effectLst/>
              <a:latin typeface="Aptos Narrow" panose="020B0004020202020204" pitchFamily="34" charset="0"/>
              <a:ea typeface="+mn-ea"/>
              <a:cs typeface="+mn-cs"/>
            </a:rPr>
            <a:t>Kompensationen för ökande och minskande antal 16-18-åringar i befintlig utjämning tas bort.</a:t>
          </a:r>
        </a:p>
        <a:p>
          <a:endParaRPr lang="sv-SE" sz="1100">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285750</xdr:colOff>
      <xdr:row>5</xdr:row>
      <xdr:rowOff>57150</xdr:rowOff>
    </xdr:from>
    <xdr:to>
      <xdr:col>13</xdr:col>
      <xdr:colOff>143329</xdr:colOff>
      <xdr:row>16</xdr:row>
      <xdr:rowOff>104775</xdr:rowOff>
    </xdr:to>
    <xdr:sp macro="" textlink="">
      <xdr:nvSpPr>
        <xdr:cNvPr id="3" name="textruta 2">
          <a:extLst>
            <a:ext uri="{FF2B5EF4-FFF2-40B4-BE49-F238E27FC236}">
              <a16:creationId xmlns:a16="http://schemas.microsoft.com/office/drawing/2014/main" id="{41C1F989-9DF6-4600-9B20-022E0C8BB5D8}"/>
            </a:ext>
          </a:extLst>
        </xdr:cNvPr>
        <xdr:cNvSpPr txBox="1"/>
      </xdr:nvSpPr>
      <xdr:spPr>
        <a:xfrm>
          <a:off x="7924800" y="1019175"/>
          <a:ext cx="3515179" cy="224790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200" b="1" u="sng">
              <a:solidFill>
                <a:sysClr val="windowText" lastClr="000000"/>
              </a:solidFill>
              <a:latin typeface="Aptos Narrow" panose="020B0004020202020204" pitchFamily="34" charset="0"/>
            </a:rPr>
            <a:t>FÖRÄNDRINGAR:</a:t>
          </a:r>
          <a:endParaRPr lang="sv-SE" sz="1200" b="1" u="sng">
            <a:solidFill>
              <a:srgbClr val="FF0000"/>
            </a:solidFill>
            <a:latin typeface="Aptos Narrow" panose="020B0004020202020204" pitchFamily="34" charset="0"/>
            <a:ea typeface="+mn-ea"/>
            <a:cs typeface="+mn-cs"/>
          </a:endParaRPr>
        </a:p>
        <a:p>
          <a:endParaRPr lang="sv-SE" sz="1200" b="1" u="sng">
            <a:solidFill>
              <a:sysClr val="windowText" lastClr="000000"/>
            </a:solidFill>
            <a:latin typeface="Aptos Narrow" panose="020B0004020202020204" pitchFamily="34" charset="0"/>
          </a:endParaRPr>
        </a:p>
        <a:p>
          <a:r>
            <a:rPr lang="sv-SE" sz="1200">
              <a:solidFill>
                <a:schemeClr val="dk1"/>
              </a:solidFill>
              <a:effectLst/>
              <a:latin typeface="Aptos Narrow" panose="020B0004020202020204" pitchFamily="34" charset="0"/>
              <a:ea typeface="+mn-ea"/>
              <a:cs typeface="+mn-cs"/>
            </a:rPr>
            <a:t>Beräkning av utbildningsbehov, genom befolkningens utbildningsbakgrund och grund för bosättning, är oförändrad.</a:t>
          </a:r>
        </a:p>
        <a:p>
          <a:endParaRPr lang="sv-SE" sz="1200">
            <a:solidFill>
              <a:schemeClr val="dk1"/>
            </a:solidFill>
            <a:effectLst/>
            <a:latin typeface="Aptos Narrow" panose="020B0004020202020204" pitchFamily="34" charset="0"/>
            <a:ea typeface="+mn-ea"/>
            <a:cs typeface="+mn-cs"/>
          </a:endParaRPr>
        </a:p>
        <a:p>
          <a:r>
            <a:rPr lang="sv-SE" sz="1200">
              <a:solidFill>
                <a:schemeClr val="dk1"/>
              </a:solidFill>
              <a:effectLst/>
              <a:latin typeface="Aptos Narrow" panose="020B0004020202020204" pitchFamily="34" charset="0"/>
              <a:ea typeface="+mn-ea"/>
              <a:cs typeface="+mn-cs"/>
            </a:rPr>
            <a:t>Korrigeringen för hög/låg sysselsättning i kommunen, vilket är tänkt som en generell justering av utbildningsbehovet, är ändrad utifrån att gränspendling numera inkluderas (sysselsättning i grannländer) i sysselsättningsmåttet. </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13</xdr:col>
      <xdr:colOff>609599</xdr:colOff>
      <xdr:row>5</xdr:row>
      <xdr:rowOff>0</xdr:rowOff>
    </xdr:from>
    <xdr:to>
      <xdr:col>20</xdr:col>
      <xdr:colOff>161924</xdr:colOff>
      <xdr:row>31</xdr:row>
      <xdr:rowOff>152400</xdr:rowOff>
    </xdr:to>
    <xdr:sp macro="" textlink="">
      <xdr:nvSpPr>
        <xdr:cNvPr id="4" name="textruta 3">
          <a:extLst>
            <a:ext uri="{FF2B5EF4-FFF2-40B4-BE49-F238E27FC236}">
              <a16:creationId xmlns:a16="http://schemas.microsoft.com/office/drawing/2014/main" id="{00000000-0008-0000-0800-000004000000}"/>
            </a:ext>
          </a:extLst>
        </xdr:cNvPr>
        <xdr:cNvSpPr txBox="1"/>
      </xdr:nvSpPr>
      <xdr:spPr>
        <a:xfrm>
          <a:off x="14687549" y="962025"/>
          <a:ext cx="3819525" cy="535305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200" b="1" u="sng">
              <a:solidFill>
                <a:sysClr val="windowText" lastClr="000000"/>
              </a:solidFill>
              <a:latin typeface="Aptos Narrow" panose="020B0004020202020204" pitchFamily="34" charset="0"/>
            </a:rPr>
            <a:t>FÖRÄNDRINGAR:</a:t>
          </a:r>
        </a:p>
        <a:p>
          <a:endParaRPr lang="sv-SE" sz="1200" b="1" u="sng">
            <a:solidFill>
              <a:sysClr val="windowText" lastClr="000000"/>
            </a:solidFill>
            <a:latin typeface="Aptos Narrow" panose="020B0004020202020204" pitchFamily="34" charset="0"/>
          </a:endParaRPr>
        </a:p>
        <a:p>
          <a:r>
            <a:rPr lang="sv-SE" sz="1200">
              <a:solidFill>
                <a:schemeClr val="dk1"/>
              </a:solidFill>
              <a:effectLst/>
              <a:latin typeface="Aptos Narrow" panose="020B0004020202020204" pitchFamily="34" charset="0"/>
              <a:ea typeface="+mn-ea"/>
              <a:cs typeface="+mn-cs"/>
            </a:rPr>
            <a:t>Lönekompensationen är uppdaterad, se Förskola &amp; Skolbarnsomsorg. </a:t>
          </a:r>
        </a:p>
        <a:p>
          <a:endParaRPr lang="sv-SE" sz="1200">
            <a:solidFill>
              <a:schemeClr val="dk1"/>
            </a:solidFill>
            <a:effectLst/>
            <a:latin typeface="Aptos Narrow" panose="020B0004020202020204" pitchFamily="34" charset="0"/>
            <a:ea typeface="+mn-ea"/>
            <a:cs typeface="+mn-cs"/>
          </a:endParaRPr>
        </a:p>
        <a:p>
          <a:r>
            <a:rPr lang="sv-SE" sz="1200">
              <a:solidFill>
                <a:schemeClr val="dk1"/>
              </a:solidFill>
              <a:effectLst/>
              <a:latin typeface="Aptos Narrow" panose="020B0004020202020204" pitchFamily="34" charset="0"/>
              <a:ea typeface="+mn-ea"/>
              <a:cs typeface="+mn-cs"/>
            </a:rPr>
            <a:t>Kompensationen för merkostnader inom administration är flyttad från modellen för verksamhetsövergripande kostnader till vissa verksamhetsmodeller. Beräkningen är ny och fördelningen bygger nu på ett kommunspecifikt index. Indexet beräknas utifrån kommunens folkmängd och ”lokalt befolkningsunderlag”.</a:t>
          </a:r>
        </a:p>
        <a:p>
          <a:r>
            <a:rPr lang="sv-SE" sz="1200">
              <a:solidFill>
                <a:schemeClr val="dk1"/>
              </a:solidFill>
              <a:effectLst/>
              <a:latin typeface="Aptos Narrow" panose="020B0004020202020204" pitchFamily="34" charset="0"/>
              <a:ea typeface="+mn-ea"/>
              <a:cs typeface="+mn-cs"/>
            </a:rPr>
            <a:t> </a:t>
          </a:r>
        </a:p>
        <a:p>
          <a:r>
            <a:rPr lang="sv-SE" sz="1200">
              <a:solidFill>
                <a:schemeClr val="dk1"/>
              </a:solidFill>
              <a:effectLst/>
              <a:latin typeface="Aptos Narrow" panose="020B0004020202020204" pitchFamily="34" charset="0"/>
              <a:ea typeface="+mn-ea"/>
              <a:cs typeface="+mn-cs"/>
            </a:rPr>
            <a:t>Variabeln lågutbildade svenskfödda 20-44 år i befintlig utjämning tas bort. </a:t>
          </a:r>
        </a:p>
        <a:p>
          <a:endParaRPr lang="sv-SE" sz="1200">
            <a:solidFill>
              <a:schemeClr val="dk1"/>
            </a:solidFill>
            <a:effectLst/>
            <a:latin typeface="Aptos Narrow" panose="020B0004020202020204" pitchFamily="34" charset="0"/>
            <a:ea typeface="+mn-ea"/>
            <a:cs typeface="+mn-cs"/>
          </a:endParaRPr>
        </a:p>
        <a:p>
          <a:r>
            <a:rPr lang="sv-SE" sz="1200">
              <a:solidFill>
                <a:schemeClr val="dk1"/>
              </a:solidFill>
              <a:effectLst/>
              <a:latin typeface="Aptos Narrow" panose="020B0004020202020204" pitchFamily="34" charset="0"/>
              <a:ea typeface="+mn-ea"/>
              <a:cs typeface="+mn-cs"/>
            </a:rPr>
            <a:t>Variabeln andelen ensamboende kvinnor i åldern 18–44 år med barn i åldern 0–17 år läggs till i förslaget.</a:t>
          </a:r>
        </a:p>
        <a:p>
          <a:endParaRPr lang="sv-SE" sz="1200">
            <a:solidFill>
              <a:schemeClr val="dk1"/>
            </a:solidFill>
            <a:effectLst/>
            <a:latin typeface="Aptos Narrow" panose="020B0004020202020204" pitchFamily="34" charset="0"/>
            <a:ea typeface="+mn-ea"/>
            <a:cs typeface="+mn-cs"/>
          </a:endParaRPr>
        </a:p>
        <a:p>
          <a:r>
            <a:rPr lang="sv-SE" sz="1200">
              <a:solidFill>
                <a:schemeClr val="dk1"/>
              </a:solidFill>
              <a:effectLst/>
              <a:latin typeface="Aptos Narrow" panose="020B0004020202020204" pitchFamily="34" charset="0"/>
              <a:ea typeface="+mn-ea"/>
              <a:cs typeface="+mn-cs"/>
            </a:rPr>
            <a:t>Beräkningen delas upp i två delar, barn- och ungdomsvård och övrig individ- och familjeomsorg. Delvis samma variabler används i båda beräkningarna. Den nya uppdelningen, förändringen av variablerna samt förändrade omständigheter gör dock att värderingen av variablerna ändras mellan befintlig utjämning och förslaget. T.ex. får ohälsotalet större vikt medan tätortsbefolkningen lägre. </a:t>
          </a:r>
          <a:endParaRPr lang="sv-SE" sz="1200">
            <a:solidFill>
              <a:srgbClr val="FF0000"/>
            </a:solidFill>
            <a:latin typeface="Aptos Narrow" panose="020B0004020202020204" pitchFamily="34" charset="0"/>
          </a:endParaRPr>
        </a:p>
      </xdr:txBody>
    </xdr:sp>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6918F-5E79-44B6-ADD3-E99BB4D81F1C}">
  <dimension ref="L2:AY25"/>
  <sheetViews>
    <sheetView showGridLines="0" showRowColHeaders="0" tabSelected="1" zoomScale="118" workbookViewId="0">
      <selection activeCell="N34" sqref="N34"/>
    </sheetView>
  </sheetViews>
  <sheetFormatPr defaultRowHeight="14.5" x14ac:dyDescent="0.35"/>
  <cols>
    <col min="11" max="11" width="10.453125" customWidth="1"/>
    <col min="12" max="12" width="15.453125" customWidth="1"/>
  </cols>
  <sheetData>
    <row r="2" spans="12:51" x14ac:dyDescent="0.35">
      <c r="M2" t="s">
        <v>388</v>
      </c>
      <c r="P2" t="s">
        <v>388</v>
      </c>
      <c r="S2" t="s">
        <v>388</v>
      </c>
      <c r="V2" t="s">
        <v>388</v>
      </c>
      <c r="Y2" t="s">
        <v>388</v>
      </c>
      <c r="AB2" t="s">
        <v>388</v>
      </c>
      <c r="AE2" t="s">
        <v>388</v>
      </c>
      <c r="AH2" t="s">
        <v>388</v>
      </c>
      <c r="AK2" t="s">
        <v>388</v>
      </c>
      <c r="AN2" t="s">
        <v>388</v>
      </c>
      <c r="AQ2" t="s">
        <v>388</v>
      </c>
      <c r="AT2" t="s">
        <v>388</v>
      </c>
      <c r="AW2" t="s">
        <v>388</v>
      </c>
    </row>
    <row r="4" spans="12:51" x14ac:dyDescent="0.35">
      <c r="L4" s="41"/>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3"/>
    </row>
    <row r="5" spans="12:51" x14ac:dyDescent="0.35">
      <c r="L5" s="44"/>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5"/>
    </row>
    <row r="6" spans="12:51" ht="18.5" x14ac:dyDescent="0.45">
      <c r="L6" s="46" t="s">
        <v>323</v>
      </c>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5"/>
    </row>
    <row r="7" spans="12:51" x14ac:dyDescent="0.35">
      <c r="L7" s="44"/>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5"/>
    </row>
    <row r="8" spans="12:51" x14ac:dyDescent="0.35">
      <c r="L8" s="44"/>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5"/>
    </row>
    <row r="9" spans="12:51" x14ac:dyDescent="0.35">
      <c r="L9" s="44"/>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5"/>
    </row>
    <row r="10" spans="12:51" x14ac:dyDescent="0.35">
      <c r="L10" s="44"/>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5"/>
    </row>
    <row r="11" spans="12:51" x14ac:dyDescent="0.35">
      <c r="L11" s="44"/>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5"/>
    </row>
    <row r="12" spans="12:51" x14ac:dyDescent="0.35">
      <c r="L12" s="44"/>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5"/>
    </row>
    <row r="13" spans="12:51" ht="18.5" x14ac:dyDescent="0.45">
      <c r="L13" s="47" t="s">
        <v>322</v>
      </c>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5"/>
    </row>
    <row r="14" spans="12:51" x14ac:dyDescent="0.35">
      <c r="L14" s="48"/>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50"/>
    </row>
    <row r="17" spans="12:13" ht="16" x14ac:dyDescent="0.4">
      <c r="L17" s="116" t="s">
        <v>472</v>
      </c>
      <c r="M17" s="117"/>
    </row>
    <row r="18" spans="12:13" ht="16" x14ac:dyDescent="0.4">
      <c r="L18" s="115" t="s">
        <v>473</v>
      </c>
    </row>
    <row r="19" spans="12:13" ht="16" x14ac:dyDescent="0.4">
      <c r="L19" s="115" t="s">
        <v>474</v>
      </c>
    </row>
    <row r="20" spans="12:13" ht="16" x14ac:dyDescent="0.4">
      <c r="L20" s="115" t="s">
        <v>475</v>
      </c>
    </row>
    <row r="21" spans="12:13" ht="16" x14ac:dyDescent="0.4">
      <c r="L21" s="115" t="s">
        <v>476</v>
      </c>
    </row>
    <row r="22" spans="12:13" ht="16" x14ac:dyDescent="0.4">
      <c r="L22" s="115" t="s">
        <v>477</v>
      </c>
    </row>
    <row r="23" spans="12:13" ht="16" x14ac:dyDescent="0.4">
      <c r="L23" s="115" t="s">
        <v>507</v>
      </c>
    </row>
    <row r="24" spans="12:13" ht="16" x14ac:dyDescent="0.4">
      <c r="L24" s="115" t="s">
        <v>508</v>
      </c>
    </row>
    <row r="25" spans="12:13" ht="16" x14ac:dyDescent="0.4">
      <c r="L25" s="115" t="s">
        <v>484</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EB323"/>
  <sheetViews>
    <sheetView showGridLines="0" zoomScaleNormal="100" workbookViewId="0">
      <pane xSplit="2" ySplit="5" topLeftCell="C6" activePane="bottomRight" state="frozen"/>
      <selection pane="topRight" activeCell="C1" sqref="C1"/>
      <selection pane="bottomLeft" activeCell="A6" sqref="A6"/>
      <selection pane="bottomRight" activeCell="B5" sqref="B5"/>
    </sheetView>
  </sheetViews>
  <sheetFormatPr defaultRowHeight="14.5" x14ac:dyDescent="0.35"/>
  <cols>
    <col min="2" max="2" width="40.26953125" customWidth="1"/>
    <col min="3" max="3" width="7.54296875" bestFit="1" customWidth="1"/>
    <col min="4" max="4" width="6.81640625" bestFit="1" customWidth="1"/>
    <col min="5" max="5" width="19.1796875" bestFit="1" customWidth="1"/>
    <col min="6" max="6" width="11.453125" bestFit="1" customWidth="1"/>
    <col min="7" max="7" width="19.54296875" bestFit="1" customWidth="1"/>
    <col min="8" max="8" width="20.54296875" bestFit="1" customWidth="1"/>
    <col min="9" max="9" width="7.453125" bestFit="1" customWidth="1"/>
    <col min="10" max="10" width="26" bestFit="1" customWidth="1"/>
    <col min="11" max="11" width="16.81640625" bestFit="1" customWidth="1"/>
    <col min="12" max="12" width="16.54296875" bestFit="1" customWidth="1"/>
    <col min="13" max="13" width="9.7265625" bestFit="1" customWidth="1"/>
  </cols>
  <sheetData>
    <row r="1" spans="1:13 16356:16356" x14ac:dyDescent="0.35">
      <c r="A1" s="145" t="s">
        <v>481</v>
      </c>
      <c r="B1" s="146"/>
      <c r="C1" s="29">
        <v>2</v>
      </c>
      <c r="D1" s="29">
        <f>C1+1</f>
        <v>3</v>
      </c>
      <c r="E1" s="29">
        <f t="shared" ref="E1:M1" si="0">D1+1</f>
        <v>4</v>
      </c>
      <c r="F1" s="29">
        <f t="shared" si="0"/>
        <v>5</v>
      </c>
      <c r="G1" s="29">
        <f t="shared" si="0"/>
        <v>6</v>
      </c>
      <c r="H1" s="29">
        <f t="shared" si="0"/>
        <v>7</v>
      </c>
      <c r="I1" s="29">
        <f t="shared" si="0"/>
        <v>8</v>
      </c>
      <c r="J1" s="29">
        <f t="shared" si="0"/>
        <v>9</v>
      </c>
      <c r="K1" s="29">
        <f t="shared" si="0"/>
        <v>10</v>
      </c>
      <c r="L1" s="29">
        <f t="shared" si="0"/>
        <v>11</v>
      </c>
      <c r="M1" s="29">
        <f t="shared" si="0"/>
        <v>12</v>
      </c>
    </row>
    <row r="2" spans="1:13 16356:16356" x14ac:dyDescent="0.35">
      <c r="C2" s="1"/>
      <c r="D2" s="1"/>
      <c r="E2" s="1"/>
      <c r="F2" s="1"/>
      <c r="G2" s="1"/>
      <c r="H2" s="1"/>
      <c r="I2" s="150" t="s">
        <v>368</v>
      </c>
      <c r="J2" s="150" t="s">
        <v>368</v>
      </c>
      <c r="K2" s="150" t="s">
        <v>369</v>
      </c>
      <c r="L2" s="150" t="s">
        <v>369</v>
      </c>
      <c r="M2" s="150" t="s">
        <v>369</v>
      </c>
    </row>
    <row r="3" spans="1:13 16356:16356" x14ac:dyDescent="0.35">
      <c r="C3" s="31" t="s">
        <v>373</v>
      </c>
      <c r="D3" s="3" t="s">
        <v>367</v>
      </c>
      <c r="E3" s="3" t="s">
        <v>381</v>
      </c>
      <c r="F3" s="3" t="s">
        <v>383</v>
      </c>
      <c r="G3" s="3" t="s">
        <v>382</v>
      </c>
      <c r="H3" s="3" t="s">
        <v>385</v>
      </c>
      <c r="I3" s="4" t="s">
        <v>370</v>
      </c>
      <c r="J3" s="4" t="s">
        <v>384</v>
      </c>
      <c r="K3" s="154" t="s">
        <v>386</v>
      </c>
      <c r="L3" s="154" t="s">
        <v>387</v>
      </c>
      <c r="M3" s="149" t="s">
        <v>389</v>
      </c>
    </row>
    <row r="4" spans="1:13 16356:16356" ht="15" thickBot="1" x14ac:dyDescent="0.4">
      <c r="I4" s="110"/>
    </row>
    <row r="5" spans="1:13 16356:16356" ht="16.5" thickBot="1" x14ac:dyDescent="0.45">
      <c r="B5" s="173" t="s">
        <v>275</v>
      </c>
      <c r="C5" s="174">
        <f>VLOOKUP($B5,$B$6:$M$295,C1,0)</f>
        <v>590.59309905009184</v>
      </c>
      <c r="D5" s="174">
        <f t="shared" ref="D5:M5" si="1">VLOOKUP($B5,$B$6:$M$295,D1,0)</f>
        <v>-9.1133175860933786</v>
      </c>
      <c r="E5" s="174">
        <f t="shared" si="1"/>
        <v>20.375290550272805</v>
      </c>
      <c r="F5" s="174">
        <f t="shared" si="1"/>
        <v>1281.1243931583226</v>
      </c>
      <c r="G5" s="174">
        <f t="shared" si="1"/>
        <v>28.327538823488215</v>
      </c>
      <c r="H5" s="174">
        <f t="shared" si="1"/>
        <v>-73.067325024987454</v>
      </c>
      <c r="I5" s="175">
        <f t="shared" si="1"/>
        <v>76.67409595076434</v>
      </c>
      <c r="J5" s="175">
        <f t="shared" si="1"/>
        <v>707.40646812393823</v>
      </c>
      <c r="K5" s="175">
        <f t="shared" si="1"/>
        <v>-814.63339770308244</v>
      </c>
      <c r="L5" s="175">
        <f t="shared" si="1"/>
        <v>105.59360626506897</v>
      </c>
      <c r="M5" s="176">
        <f t="shared" si="1"/>
        <v>-732.0942535076</v>
      </c>
    </row>
    <row r="6" spans="1:13 16356:16356" ht="16" x14ac:dyDescent="0.4">
      <c r="B6" s="124" t="s">
        <v>3</v>
      </c>
      <c r="C6" s="7">
        <v>-264.56557489006946</v>
      </c>
      <c r="D6" s="8">
        <v>-0.63773319858963884</v>
      </c>
      <c r="E6" s="8">
        <v>144.81354283127976</v>
      </c>
      <c r="F6" s="8">
        <v>995.89292449288473</v>
      </c>
      <c r="G6" s="8">
        <v>142.45094792871774</v>
      </c>
      <c r="H6" s="8">
        <v>-384.46973542167279</v>
      </c>
      <c r="I6" s="14">
        <v>-3.4694768070351016</v>
      </c>
      <c r="J6" s="155">
        <v>824.26686134353258</v>
      </c>
      <c r="K6" s="155">
        <v>-1258.7839361272354</v>
      </c>
      <c r="L6" s="155">
        <v>7.4652835756486144</v>
      </c>
      <c r="M6" s="155">
        <v>-732.0942535076</v>
      </c>
      <c r="XEB6" s="5" t="s">
        <v>137</v>
      </c>
    </row>
    <row r="7" spans="1:13 16356:16356" ht="16" x14ac:dyDescent="0.4">
      <c r="B7" s="124" t="s">
        <v>4</v>
      </c>
      <c r="C7" s="7">
        <v>-427.24781445803774</v>
      </c>
      <c r="D7" s="8">
        <v>-20.140644990448749</v>
      </c>
      <c r="E7" s="8">
        <v>38.595064739258952</v>
      </c>
      <c r="F7" s="8">
        <v>459.27100886807796</v>
      </c>
      <c r="G7" s="8">
        <v>14.633364613156749</v>
      </c>
      <c r="H7" s="8">
        <v>-228.0794245066113</v>
      </c>
      <c r="I7" s="14">
        <v>-3.4694768070351016</v>
      </c>
      <c r="J7" s="155">
        <v>297.95242171704535</v>
      </c>
      <c r="K7" s="155">
        <v>-258.87769803679066</v>
      </c>
      <c r="L7" s="155">
        <v>4.9618234529090142</v>
      </c>
      <c r="M7" s="155">
        <v>-732.0942535076</v>
      </c>
      <c r="XEB7" s="5" t="s">
        <v>138</v>
      </c>
    </row>
    <row r="8" spans="1:13 16356:16356" ht="16" x14ac:dyDescent="0.4">
      <c r="B8" s="124" t="s">
        <v>5</v>
      </c>
      <c r="C8" s="7">
        <v>-200.50554654766859</v>
      </c>
      <c r="D8" s="8">
        <v>4.3962978229126355</v>
      </c>
      <c r="E8" s="8">
        <v>53.191696884070026</v>
      </c>
      <c r="F8" s="8">
        <v>754.171340878107</v>
      </c>
      <c r="G8" s="8">
        <v>12.063128426546216</v>
      </c>
      <c r="H8" s="8">
        <v>-194.93644286110128</v>
      </c>
      <c r="I8" s="14">
        <v>-3.4694768070351016</v>
      </c>
      <c r="J8" s="155">
        <v>507.67198514904777</v>
      </c>
      <c r="K8" s="155">
        <v>-604.73016684259903</v>
      </c>
      <c r="L8" s="155">
        <v>3.2303443099832165</v>
      </c>
      <c r="M8" s="155">
        <v>-732.0942535076</v>
      </c>
      <c r="XEB8" s="5" t="s">
        <v>72</v>
      </c>
    </row>
    <row r="9" spans="1:13 16356:16356" ht="16" x14ac:dyDescent="0.4">
      <c r="B9" s="124" t="s">
        <v>6</v>
      </c>
      <c r="C9" s="7">
        <v>-303.21047841611465</v>
      </c>
      <c r="D9" s="8">
        <v>7.4197945075620577</v>
      </c>
      <c r="E9" s="8">
        <v>86.817432383826386</v>
      </c>
      <c r="F9" s="8">
        <v>937.879744425338</v>
      </c>
      <c r="G9" s="8">
        <v>83.72944417500905</v>
      </c>
      <c r="H9" s="8">
        <v>-379.04412610534638</v>
      </c>
      <c r="I9" s="14">
        <v>-3.4694768070351016</v>
      </c>
      <c r="J9" s="155">
        <v>889.14369360821956</v>
      </c>
      <c r="K9" s="155">
        <v>-1199.0310902096396</v>
      </c>
      <c r="L9" s="155">
        <v>5.4383591135512583</v>
      </c>
      <c r="M9" s="155">
        <v>-732.0942535076</v>
      </c>
      <c r="XEB9" s="5" t="s">
        <v>59</v>
      </c>
    </row>
    <row r="10" spans="1:13 16356:16356" ht="16" x14ac:dyDescent="0.4">
      <c r="B10" s="124" t="s">
        <v>7</v>
      </c>
      <c r="C10" s="7">
        <v>-315.45724517180128</v>
      </c>
      <c r="D10" s="8">
        <v>1.7113038563747189</v>
      </c>
      <c r="E10" s="8">
        <v>88.387275609416307</v>
      </c>
      <c r="F10" s="8">
        <v>817.01895261794903</v>
      </c>
      <c r="G10" s="8">
        <v>77.433242567957251</v>
      </c>
      <c r="H10" s="8">
        <v>-423.06003826477973</v>
      </c>
      <c r="I10" s="14">
        <v>-3.4694768070351016</v>
      </c>
      <c r="J10" s="155">
        <v>677.50824278207494</v>
      </c>
      <c r="K10" s="155">
        <v>-824.84742076430121</v>
      </c>
      <c r="L10" s="155">
        <v>5.954926738142559</v>
      </c>
      <c r="M10" s="155">
        <v>-732.0942535076</v>
      </c>
      <c r="XEB10" s="5" t="s">
        <v>214</v>
      </c>
    </row>
    <row r="11" spans="1:13 16356:16356" ht="16" x14ac:dyDescent="0.4">
      <c r="B11" s="124" t="s">
        <v>8</v>
      </c>
      <c r="C11" s="7">
        <v>-207.18014279380202</v>
      </c>
      <c r="D11" s="8">
        <v>-8.7687258222462674</v>
      </c>
      <c r="E11" s="8">
        <v>90.564704231404235</v>
      </c>
      <c r="F11" s="8">
        <v>933.04531275304259</v>
      </c>
      <c r="G11" s="8">
        <v>48.834706853966694</v>
      </c>
      <c r="H11" s="8">
        <v>-359.21748201276529</v>
      </c>
      <c r="I11" s="14">
        <v>-3.4694768070351016</v>
      </c>
      <c r="J11" s="155">
        <v>743.57844839467634</v>
      </c>
      <c r="K11" s="155">
        <v>-924.647214480093</v>
      </c>
      <c r="L11" s="155">
        <v>4.9938376028476048</v>
      </c>
      <c r="M11" s="155">
        <v>-732.0942535076</v>
      </c>
      <c r="XEB11" s="5" t="s">
        <v>279</v>
      </c>
    </row>
    <row r="12" spans="1:13 16356:16356" ht="16" x14ac:dyDescent="0.4">
      <c r="B12" s="124" t="s">
        <v>9</v>
      </c>
      <c r="C12" s="7">
        <v>-233.05776409457167</v>
      </c>
      <c r="D12" s="8">
        <v>22.05276381896897</v>
      </c>
      <c r="E12" s="8">
        <v>38.308937165476031</v>
      </c>
      <c r="F12" s="8">
        <v>618.80725405383123</v>
      </c>
      <c r="G12" s="8">
        <v>50.495532837289787</v>
      </c>
      <c r="H12" s="8">
        <v>-274.55999433135207</v>
      </c>
      <c r="I12" s="14">
        <v>-3.4694768070351016</v>
      </c>
      <c r="J12" s="155">
        <v>474.0693857006147</v>
      </c>
      <c r="K12" s="155">
        <v>-431.1771187128287</v>
      </c>
      <c r="L12" s="155">
        <v>4.5092056880634894</v>
      </c>
      <c r="M12" s="155">
        <v>-732.0942535076</v>
      </c>
      <c r="XEB12" s="5" t="s">
        <v>280</v>
      </c>
    </row>
    <row r="13" spans="1:13 16356:16356" ht="16" x14ac:dyDescent="0.4">
      <c r="B13" s="124" t="s">
        <v>10</v>
      </c>
      <c r="C13" s="7">
        <v>-407.10261766545727</v>
      </c>
      <c r="D13" s="8">
        <v>9.3677784005914795</v>
      </c>
      <c r="E13" s="8">
        <v>45.886283757581381</v>
      </c>
      <c r="F13" s="8">
        <v>594.6350956923535</v>
      </c>
      <c r="G13" s="8">
        <v>67.738948310700152</v>
      </c>
      <c r="H13" s="8">
        <v>-410.48483578050161</v>
      </c>
      <c r="I13" s="14">
        <v>-3.4694768070351016</v>
      </c>
      <c r="J13" s="155">
        <v>518.44564486541242</v>
      </c>
      <c r="K13" s="155">
        <v>-501.37507453567707</v>
      </c>
      <c r="L13" s="155">
        <v>4.2472719387176188</v>
      </c>
      <c r="M13" s="155">
        <v>-732.0942535076</v>
      </c>
      <c r="XEB13" s="5" t="s">
        <v>186</v>
      </c>
    </row>
    <row r="14" spans="1:13 16356:16356" ht="16" x14ac:dyDescent="0.4">
      <c r="B14" s="124" t="s">
        <v>11</v>
      </c>
      <c r="C14" s="7">
        <v>225.89641747644168</v>
      </c>
      <c r="D14" s="8">
        <v>22.041585215767842</v>
      </c>
      <c r="E14" s="8">
        <v>95.404340057247239</v>
      </c>
      <c r="F14" s="8">
        <v>1319.799846536687</v>
      </c>
      <c r="G14" s="8">
        <v>25.875756564327887</v>
      </c>
      <c r="H14" s="8">
        <v>-259.32463002486571</v>
      </c>
      <c r="I14" s="14">
        <v>-3.4694768070351016</v>
      </c>
      <c r="J14" s="155">
        <v>711.63490582417853</v>
      </c>
      <c r="K14" s="155">
        <v>-962.6092780541652</v>
      </c>
      <c r="L14" s="155">
        <v>8.6376216718991063</v>
      </c>
      <c r="M14" s="155">
        <v>-732.0942535076</v>
      </c>
      <c r="XEB14" s="5" t="s">
        <v>202</v>
      </c>
    </row>
    <row r="15" spans="1:13 16356:16356" ht="16" x14ac:dyDescent="0.4">
      <c r="B15" s="124" t="s">
        <v>12</v>
      </c>
      <c r="C15" s="7">
        <v>-293.58731972077271</v>
      </c>
      <c r="D15" s="8">
        <v>-4.8185271102464338</v>
      </c>
      <c r="E15" s="8">
        <v>30.328688935878453</v>
      </c>
      <c r="F15" s="8">
        <v>739.66804586122021</v>
      </c>
      <c r="G15" s="8">
        <v>18.758085672486509</v>
      </c>
      <c r="H15" s="8">
        <v>-121.22095578992082</v>
      </c>
      <c r="I15" s="14">
        <v>-3.4694768070351016</v>
      </c>
      <c r="J15" s="155">
        <v>725.74570275907593</v>
      </c>
      <c r="K15" s="155">
        <v>-950.43813797194036</v>
      </c>
      <c r="L15" s="155">
        <v>3.9535082373088404</v>
      </c>
      <c r="M15" s="155">
        <v>-732.0942535076</v>
      </c>
      <c r="XEB15" s="5" t="s">
        <v>224</v>
      </c>
    </row>
    <row r="16" spans="1:13 16356:16356" ht="16" x14ac:dyDescent="0.4">
      <c r="B16" s="124" t="s">
        <v>13</v>
      </c>
      <c r="C16" s="7">
        <v>25.852209278172609</v>
      </c>
      <c r="D16" s="8">
        <v>14.056222803267447</v>
      </c>
      <c r="E16" s="8">
        <v>109.50056723826917</v>
      </c>
      <c r="F16" s="8">
        <v>1174.7668963678204</v>
      </c>
      <c r="G16" s="8">
        <v>35.715007036675502</v>
      </c>
      <c r="H16" s="8">
        <v>-193.42491967182306</v>
      </c>
      <c r="I16" s="14">
        <v>-3.4694768070351016</v>
      </c>
      <c r="J16" s="155">
        <v>837.5785754140818</v>
      </c>
      <c r="K16" s="155">
        <v>-1222.8138426945861</v>
      </c>
      <c r="L16" s="155">
        <v>6.0374330991025849</v>
      </c>
      <c r="M16" s="155">
        <v>-732.0942535076</v>
      </c>
      <c r="XEB16" s="5" t="s">
        <v>139</v>
      </c>
    </row>
    <row r="17" spans="2:13 16356:16356" ht="16" x14ac:dyDescent="0.4">
      <c r="B17" s="124" t="s">
        <v>14</v>
      </c>
      <c r="C17" s="7">
        <v>-168.16171678839316</v>
      </c>
      <c r="D17" s="8">
        <v>1.8084436586425696</v>
      </c>
      <c r="E17" s="8">
        <v>63.656828983942752</v>
      </c>
      <c r="F17" s="8">
        <v>720.330319172038</v>
      </c>
      <c r="G17" s="8">
        <v>59.395235946701746</v>
      </c>
      <c r="H17" s="8">
        <v>-163.38350568994349</v>
      </c>
      <c r="I17" s="14">
        <v>-3.4694768070351016</v>
      </c>
      <c r="J17" s="155">
        <v>664.94031619243697</v>
      </c>
      <c r="K17" s="155">
        <v>-783.08166696244643</v>
      </c>
      <c r="L17" s="155">
        <v>3.7360422248698049</v>
      </c>
      <c r="M17" s="155">
        <v>-732.0942535076</v>
      </c>
      <c r="XEB17" s="5" t="s">
        <v>256</v>
      </c>
    </row>
    <row r="18" spans="2:13 16356:16356" ht="16" x14ac:dyDescent="0.4">
      <c r="B18" s="124" t="s">
        <v>15</v>
      </c>
      <c r="C18" s="7">
        <v>9.0230226097223749</v>
      </c>
      <c r="D18" s="8">
        <v>14.202085304113726</v>
      </c>
      <c r="E18" s="8">
        <v>122.99143134939426</v>
      </c>
      <c r="F18" s="8">
        <v>918.54201773615591</v>
      </c>
      <c r="G18" s="8">
        <v>76.029896993750938</v>
      </c>
      <c r="H18" s="8">
        <v>-264.3822987791288</v>
      </c>
      <c r="I18" s="14">
        <v>-3.4694768070351016</v>
      </c>
      <c r="J18" s="155">
        <v>900.84005495287761</v>
      </c>
      <c r="K18" s="155">
        <v>-1038.7641415227699</v>
      </c>
      <c r="L18" s="155">
        <v>15.127706889963884</v>
      </c>
      <c r="M18" s="155">
        <v>-732.0942535076</v>
      </c>
      <c r="XEB18" s="5" t="s">
        <v>264</v>
      </c>
    </row>
    <row r="19" spans="2:13 16356:16356" ht="16" x14ac:dyDescent="0.4">
      <c r="B19" s="124" t="s">
        <v>16</v>
      </c>
      <c r="C19" s="7">
        <v>-203.7964517425163</v>
      </c>
      <c r="D19" s="8">
        <v>19.908251697930933</v>
      </c>
      <c r="E19" s="8">
        <v>71.509088302256274</v>
      </c>
      <c r="F19" s="8">
        <v>749.33690920581125</v>
      </c>
      <c r="G19" s="8">
        <v>58.540309869540593</v>
      </c>
      <c r="H19" s="8">
        <v>-342.91567374026215</v>
      </c>
      <c r="I19" s="14">
        <v>-3.4694768070351016</v>
      </c>
      <c r="J19" s="155">
        <v>587.88560213607298</v>
      </c>
      <c r="K19" s="155">
        <v>-618.30472515802455</v>
      </c>
      <c r="L19" s="155">
        <v>5.8075162587934885</v>
      </c>
      <c r="M19" s="155">
        <v>-732.0942535076</v>
      </c>
      <c r="XEB19" s="5" t="s">
        <v>98</v>
      </c>
    </row>
    <row r="20" spans="2:13 16356:16356" ht="16" x14ac:dyDescent="0.4">
      <c r="B20" s="124" t="s">
        <v>17</v>
      </c>
      <c r="C20" s="7">
        <v>-249.67589018517037</v>
      </c>
      <c r="D20" s="8">
        <v>52.574766345568939</v>
      </c>
      <c r="E20" s="8">
        <v>55.427345988541987</v>
      </c>
      <c r="F20" s="8">
        <v>710.66145582744684</v>
      </c>
      <c r="G20" s="8">
        <v>84.400833302457755</v>
      </c>
      <c r="H20" s="8">
        <v>-363.71754414237955</v>
      </c>
      <c r="I20" s="14">
        <v>-3.4694768070351016</v>
      </c>
      <c r="J20" s="155">
        <v>543.5000360270343</v>
      </c>
      <c r="K20" s="155">
        <v>-603.13831938507633</v>
      </c>
      <c r="L20" s="155">
        <v>6.1792661658706622</v>
      </c>
      <c r="M20" s="155">
        <v>-732.0942535076</v>
      </c>
      <c r="XEB20" s="5" t="s">
        <v>281</v>
      </c>
    </row>
    <row r="21" spans="2:13 16356:16356" ht="16" x14ac:dyDescent="0.4">
      <c r="B21" s="124" t="s">
        <v>18</v>
      </c>
      <c r="C21" s="7">
        <v>-1007.1402782633008</v>
      </c>
      <c r="D21" s="8">
        <v>18.261864062745353</v>
      </c>
      <c r="E21" s="8">
        <v>93.986012682080883</v>
      </c>
      <c r="F21" s="8">
        <v>773.50906756728921</v>
      </c>
      <c r="G21" s="8">
        <v>44.377413229980789</v>
      </c>
      <c r="H21" s="8">
        <v>-1245.5944619205889</v>
      </c>
      <c r="I21" s="14">
        <v>-3.4694768070351016</v>
      </c>
      <c r="J21" s="155">
        <v>696.52829812836501</v>
      </c>
      <c r="K21" s="155">
        <v>-662.34177502411853</v>
      </c>
      <c r="L21" s="155">
        <v>9.6970333255803531</v>
      </c>
      <c r="M21" s="155">
        <v>-732.0942535076</v>
      </c>
      <c r="XEB21" s="5" t="s">
        <v>140</v>
      </c>
    </row>
    <row r="22" spans="2:13 16356:16356" ht="16" x14ac:dyDescent="0.4">
      <c r="B22" s="124" t="s">
        <v>19</v>
      </c>
      <c r="C22" s="7">
        <v>-22.586090742738179</v>
      </c>
      <c r="D22" s="8">
        <v>32.274543967275861</v>
      </c>
      <c r="E22" s="8">
        <v>100.6812336476583</v>
      </c>
      <c r="F22" s="8">
        <v>783.17793091188014</v>
      </c>
      <c r="G22" s="8">
        <v>67.065543895302739</v>
      </c>
      <c r="H22" s="8">
        <v>-289.81781690801495</v>
      </c>
      <c r="I22" s="14">
        <v>-3.4694768070351016</v>
      </c>
      <c r="J22" s="155">
        <v>840.69569071469743</v>
      </c>
      <c r="K22" s="155">
        <v>-829.58073082704834</v>
      </c>
      <c r="L22" s="155">
        <v>8.4812441701455832</v>
      </c>
      <c r="M22" s="155">
        <v>-732.0942535076</v>
      </c>
      <c r="XEB22" s="5" t="s">
        <v>239</v>
      </c>
    </row>
    <row r="23" spans="2:13 16356:16356" ht="16" x14ac:dyDescent="0.4">
      <c r="B23" s="124" t="s">
        <v>20</v>
      </c>
      <c r="C23" s="7">
        <v>-438.47137287967359</v>
      </c>
      <c r="D23" s="8">
        <v>7.0473208837697738</v>
      </c>
      <c r="E23" s="8">
        <v>140.33983647277384</v>
      </c>
      <c r="F23" s="8">
        <v>986.22406114829346</v>
      </c>
      <c r="G23" s="8">
        <v>102.35926736756319</v>
      </c>
      <c r="H23" s="8">
        <v>-383.38204232138526</v>
      </c>
      <c r="I23" s="14">
        <v>-3.4694768070351016</v>
      </c>
      <c r="J23" s="155">
        <v>780.60833042164131</v>
      </c>
      <c r="K23" s="155">
        <v>-1346.0873160376077</v>
      </c>
      <c r="L23" s="155">
        <v>9.982899499912941</v>
      </c>
      <c r="M23" s="155">
        <v>-732.0942535076</v>
      </c>
      <c r="XEB23" s="5" t="s">
        <v>80</v>
      </c>
    </row>
    <row r="24" spans="2:13 16356:16356" ht="16" x14ac:dyDescent="0.4">
      <c r="B24" s="124" t="s">
        <v>21</v>
      </c>
      <c r="C24" s="7">
        <v>-121.47080814715321</v>
      </c>
      <c r="D24" s="8">
        <v>3.1852591881093852</v>
      </c>
      <c r="E24" s="8">
        <v>54.598460483209749</v>
      </c>
      <c r="F24" s="8">
        <v>894.36985937467796</v>
      </c>
      <c r="G24" s="8">
        <v>56.578986150708857</v>
      </c>
      <c r="H24" s="8">
        <v>-278.16632372225905</v>
      </c>
      <c r="I24" s="14">
        <v>-3.4694768070351016</v>
      </c>
      <c r="J24" s="155">
        <v>688.0235605300818</v>
      </c>
      <c r="K24" s="155">
        <v>-809.7363413422039</v>
      </c>
      <c r="L24" s="155">
        <v>5.2394615051572773</v>
      </c>
      <c r="M24" s="155">
        <v>-732.0942535076</v>
      </c>
      <c r="XEB24" s="5" t="s">
        <v>225</v>
      </c>
    </row>
    <row r="25" spans="2:13 16356:16356" ht="16" x14ac:dyDescent="0.4">
      <c r="B25" s="124" t="s">
        <v>22</v>
      </c>
      <c r="C25" s="7">
        <v>-365.43041083003612</v>
      </c>
      <c r="D25" s="8">
        <v>-1.101958121191561</v>
      </c>
      <c r="E25" s="8">
        <v>27.063809335889765</v>
      </c>
      <c r="F25" s="8">
        <v>662.31713910449139</v>
      </c>
      <c r="G25" s="8">
        <v>21.154223487017202</v>
      </c>
      <c r="H25" s="8">
        <v>-339.49581436064409</v>
      </c>
      <c r="I25" s="14">
        <v>-3.4694768070351016</v>
      </c>
      <c r="J25" s="155">
        <v>410.52244753960395</v>
      </c>
      <c r="K25" s="155">
        <v>-412.33664470588985</v>
      </c>
      <c r="L25" s="155">
        <v>2.0101172053221741</v>
      </c>
      <c r="M25" s="155">
        <v>-732.0942535076</v>
      </c>
      <c r="XEB25" s="5" t="s">
        <v>141</v>
      </c>
    </row>
    <row r="26" spans="2:13 16356:16356" ht="16" x14ac:dyDescent="0.4">
      <c r="B26" s="124" t="s">
        <v>23</v>
      </c>
      <c r="C26" s="7">
        <v>-22.838287926315502</v>
      </c>
      <c r="D26" s="8">
        <v>6.0137920961870019</v>
      </c>
      <c r="E26" s="8">
        <v>80.195989465391463</v>
      </c>
      <c r="F26" s="8">
        <v>986.22406114829346</v>
      </c>
      <c r="G26" s="8">
        <v>76.064623231407026</v>
      </c>
      <c r="H26" s="8">
        <v>-271.93429269029679</v>
      </c>
      <c r="I26" s="14">
        <v>-3.4694768070351016</v>
      </c>
      <c r="J26" s="155">
        <v>867.43027570997674</v>
      </c>
      <c r="K26" s="155">
        <v>-1036.1306610599506</v>
      </c>
      <c r="L26" s="155">
        <v>4.8616544873113758</v>
      </c>
      <c r="M26" s="155">
        <v>-732.0942535076</v>
      </c>
      <c r="XEB26" s="5" t="s">
        <v>3</v>
      </c>
    </row>
    <row r="27" spans="2:13 16356:16356" ht="16" x14ac:dyDescent="0.4">
      <c r="B27" s="124" t="s">
        <v>24</v>
      </c>
      <c r="C27" s="7">
        <v>25.785356295684664</v>
      </c>
      <c r="D27" s="8">
        <v>14.023133563388074</v>
      </c>
      <c r="E27" s="8">
        <v>93.901793410376527</v>
      </c>
      <c r="F27" s="8">
        <v>1020.0650828543627</v>
      </c>
      <c r="G27" s="8">
        <v>81.779887533750326</v>
      </c>
      <c r="H27" s="8">
        <v>-210.84924949714684</v>
      </c>
      <c r="I27" s="14">
        <v>-3.4694768070351016</v>
      </c>
      <c r="J27" s="155">
        <v>780.88319872350655</v>
      </c>
      <c r="K27" s="155">
        <v>-1027.2944750566639</v>
      </c>
      <c r="L27" s="155">
        <v>8.8397150787463765</v>
      </c>
      <c r="M27" s="155">
        <v>-732.0942535076</v>
      </c>
      <c r="XEB27" s="5" t="s">
        <v>46</v>
      </c>
    </row>
    <row r="28" spans="2:13 16356:16356" ht="16" x14ac:dyDescent="0.4">
      <c r="B28" s="124" t="s">
        <v>25</v>
      </c>
      <c r="C28" s="7">
        <v>-133.69403884202984</v>
      </c>
      <c r="D28" s="8">
        <v>1.0605403621368923</v>
      </c>
      <c r="E28" s="8">
        <v>38.594148926442109</v>
      </c>
      <c r="F28" s="8">
        <v>875.03213268549575</v>
      </c>
      <c r="G28" s="8">
        <v>22.625304568349293</v>
      </c>
      <c r="H28" s="8">
        <v>-213.88681866612654</v>
      </c>
      <c r="I28" s="14">
        <v>-3.4694768070351016</v>
      </c>
      <c r="J28" s="155">
        <v>583.94373126233154</v>
      </c>
      <c r="K28" s="155">
        <v>-707.48472935935547</v>
      </c>
      <c r="L28" s="155">
        <v>1.9853816933318007</v>
      </c>
      <c r="M28" s="155">
        <v>-732.0942535076</v>
      </c>
      <c r="XEB28" s="5" t="s">
        <v>99</v>
      </c>
    </row>
    <row r="29" spans="2:13 16356:16356" ht="16" x14ac:dyDescent="0.4">
      <c r="B29" s="124" t="s">
        <v>26</v>
      </c>
      <c r="C29" s="7">
        <v>-217.76017661601043</v>
      </c>
      <c r="D29" s="8">
        <v>-1.805567820661572</v>
      </c>
      <c r="E29" s="8">
        <v>6.6842361644971051</v>
      </c>
      <c r="F29" s="8">
        <v>652.64827575990023</v>
      </c>
      <c r="G29" s="8">
        <v>3.1027070459924704</v>
      </c>
      <c r="H29" s="8">
        <v>-134.44935883559137</v>
      </c>
      <c r="I29" s="14">
        <v>-3.4694768070351016</v>
      </c>
      <c r="J29" s="155">
        <v>384.94240466941909</v>
      </c>
      <c r="K29" s="155">
        <v>-398.92835394568635</v>
      </c>
      <c r="L29" s="155">
        <v>5.6092106607551679</v>
      </c>
      <c r="M29" s="155">
        <v>-732.0942535076</v>
      </c>
      <c r="XEB29" s="5" t="s">
        <v>257</v>
      </c>
    </row>
    <row r="30" spans="2:13 16356:16356" ht="16" x14ac:dyDescent="0.4">
      <c r="B30" s="124" t="s">
        <v>27</v>
      </c>
      <c r="C30" s="7">
        <v>-355.35678746592527</v>
      </c>
      <c r="D30" s="8">
        <v>-0.50941694211653654</v>
      </c>
      <c r="E30" s="8">
        <v>42.320824225357207</v>
      </c>
      <c r="F30" s="8">
        <v>744.50247753351573</v>
      </c>
      <c r="G30" s="8">
        <v>19.951008475189994</v>
      </c>
      <c r="H30" s="8">
        <v>-257.67533350896753</v>
      </c>
      <c r="I30" s="14">
        <v>-3.4694768070351016</v>
      </c>
      <c r="J30" s="155">
        <v>562.86534263365343</v>
      </c>
      <c r="K30" s="155">
        <v>-734.33180735830638</v>
      </c>
      <c r="L30" s="155">
        <v>3.0838477903840165</v>
      </c>
      <c r="M30" s="155">
        <v>-732.0942535076</v>
      </c>
      <c r="XEB30" s="5" t="s">
        <v>100</v>
      </c>
    </row>
    <row r="31" spans="2:13 16356:16356" ht="16" x14ac:dyDescent="0.4">
      <c r="B31" s="124" t="s">
        <v>28</v>
      </c>
      <c r="C31" s="7">
        <v>-273.18295935692095</v>
      </c>
      <c r="D31" s="8">
        <v>2.6618971611999651</v>
      </c>
      <c r="E31" s="8">
        <v>30.338798757861511</v>
      </c>
      <c r="F31" s="8">
        <v>836.35667930713146</v>
      </c>
      <c r="G31" s="8">
        <v>25.569124617130871</v>
      </c>
      <c r="H31" s="8">
        <v>-263.25468379456231</v>
      </c>
      <c r="I31" s="14">
        <v>-3.4694768070351016</v>
      </c>
      <c r="J31" s="155">
        <v>541.59461521210244</v>
      </c>
      <c r="K31" s="155">
        <v>-713.2987019024896</v>
      </c>
      <c r="L31" s="155">
        <v>2.4130415993397403</v>
      </c>
      <c r="M31" s="155">
        <v>-732.0942535076</v>
      </c>
      <c r="XEB31" s="5" t="s">
        <v>101</v>
      </c>
    </row>
    <row r="32" spans="2:13 16356:16356" ht="16" x14ac:dyDescent="0.4">
      <c r="B32" s="124" t="s">
        <v>29</v>
      </c>
      <c r="C32" s="7">
        <v>-0.33002675216403077</v>
      </c>
      <c r="D32" s="8">
        <v>-11.319666479113481</v>
      </c>
      <c r="E32" s="8">
        <v>116.91826530994753</v>
      </c>
      <c r="F32" s="8">
        <v>1044.2372412158404</v>
      </c>
      <c r="G32" s="8">
        <v>28.987475175688694</v>
      </c>
      <c r="H32" s="8">
        <v>-228.33038305438518</v>
      </c>
      <c r="I32" s="14">
        <v>-3.4694768070351016</v>
      </c>
      <c r="J32" s="155">
        <v>819.14735773438633</v>
      </c>
      <c r="K32" s="155">
        <v>-1045.5006354636896</v>
      </c>
      <c r="L32" s="155">
        <v>11.094049123796212</v>
      </c>
      <c r="M32" s="155">
        <v>-732.0942535076</v>
      </c>
      <c r="XEB32" s="5" t="s">
        <v>142</v>
      </c>
    </row>
    <row r="33" spans="2:13 16356:16356" ht="16" x14ac:dyDescent="0.4">
      <c r="B33" s="124" t="s">
        <v>30</v>
      </c>
      <c r="C33" s="7">
        <v>250.41578471474429</v>
      </c>
      <c r="D33" s="8">
        <v>-9.1133175860933786</v>
      </c>
      <c r="E33" s="8">
        <v>83.449560511067617</v>
      </c>
      <c r="F33" s="8">
        <v>1532.5148401176916</v>
      </c>
      <c r="G33" s="8">
        <v>18.405726231701994</v>
      </c>
      <c r="H33" s="8">
        <v>-117.72566857710883</v>
      </c>
      <c r="I33" s="14">
        <v>4.8334547241021246</v>
      </c>
      <c r="J33" s="155">
        <v>679.47026511467516</v>
      </c>
      <c r="K33" s="155">
        <v>-1224.0933543542585</v>
      </c>
      <c r="L33" s="155">
        <v>14.768532040566715</v>
      </c>
      <c r="M33" s="155">
        <v>-732.0942535076</v>
      </c>
      <c r="XEB33" s="5" t="s">
        <v>4</v>
      </c>
    </row>
    <row r="34" spans="2:13 16356:16356" ht="16" x14ac:dyDescent="0.4">
      <c r="B34" s="124" t="s">
        <v>31</v>
      </c>
      <c r="C34" s="7">
        <v>-416.08782649438825</v>
      </c>
      <c r="D34" s="8">
        <v>-12.682705568827791</v>
      </c>
      <c r="E34" s="8">
        <v>35.138530536445757</v>
      </c>
      <c r="F34" s="8">
        <v>768.67463589499368</v>
      </c>
      <c r="G34" s="8">
        <v>19.699980004330332</v>
      </c>
      <c r="H34" s="8">
        <v>-178.82649583231401</v>
      </c>
      <c r="I34" s="14">
        <v>-3.4694768070351016</v>
      </c>
      <c r="J34" s="155">
        <v>741.14718346227289</v>
      </c>
      <c r="K34" s="155">
        <v>-1056.1883454690624</v>
      </c>
      <c r="L34" s="155">
        <v>2.5131207924083903</v>
      </c>
      <c r="M34" s="155">
        <v>-732.0942535076</v>
      </c>
      <c r="XEB34" s="5" t="s">
        <v>203</v>
      </c>
    </row>
    <row r="35" spans="2:13 16356:16356" ht="16" x14ac:dyDescent="0.4">
      <c r="B35" s="124" t="s">
        <v>32</v>
      </c>
      <c r="C35" s="7">
        <v>-124.74339628430653</v>
      </c>
      <c r="D35" s="8">
        <v>-11.2471513528261</v>
      </c>
      <c r="E35" s="8">
        <v>41.067574286097951</v>
      </c>
      <c r="F35" s="8">
        <v>725.16475084433353</v>
      </c>
      <c r="G35" s="8">
        <v>16.928509867283534</v>
      </c>
      <c r="H35" s="8">
        <v>-148.72970918548316</v>
      </c>
      <c r="I35" s="14">
        <v>-3.4694768070351016</v>
      </c>
      <c r="J35" s="155">
        <v>601.88971295991553</v>
      </c>
      <c r="K35" s="155">
        <v>-618.73804044459587</v>
      </c>
      <c r="L35" s="155">
        <v>4.4846870556029357</v>
      </c>
      <c r="M35" s="155">
        <v>-732.0942535076</v>
      </c>
      <c r="XEB35" s="5" t="s">
        <v>265</v>
      </c>
    </row>
    <row r="36" spans="2:13 16356:16356" ht="16" x14ac:dyDescent="0.4">
      <c r="B36" s="124" t="s">
        <v>33</v>
      </c>
      <c r="C36" s="7">
        <v>440.0585401928621</v>
      </c>
      <c r="D36" s="8">
        <v>-9.1133175860933786</v>
      </c>
      <c r="E36" s="8">
        <v>141.54941049705897</v>
      </c>
      <c r="F36" s="8">
        <v>1450.3295016886671</v>
      </c>
      <c r="G36" s="8">
        <v>28.121826716695033</v>
      </c>
      <c r="H36" s="8">
        <v>-150.2991084209153</v>
      </c>
      <c r="I36" s="14">
        <v>-3.4694768070351016</v>
      </c>
      <c r="J36" s="155">
        <v>796.32607674735527</v>
      </c>
      <c r="K36" s="155">
        <v>-1099.1284683217552</v>
      </c>
      <c r="L36" s="155">
        <v>17.836349186484547</v>
      </c>
      <c r="M36" s="155">
        <v>-732.0942535076</v>
      </c>
      <c r="XEB36" s="5" t="s">
        <v>187</v>
      </c>
    </row>
    <row r="37" spans="2:13 16356:16356" ht="16" x14ac:dyDescent="0.4">
      <c r="B37" s="124" t="s">
        <v>34</v>
      </c>
      <c r="C37" s="7">
        <v>-287.09748766357382</v>
      </c>
      <c r="D37" s="8">
        <v>-14.109101120180684</v>
      </c>
      <c r="E37" s="8">
        <v>105.76558164429349</v>
      </c>
      <c r="F37" s="8">
        <v>841.19111097942675</v>
      </c>
      <c r="G37" s="8">
        <v>57.211598110575629</v>
      </c>
      <c r="H37" s="8">
        <v>-574.47903658633231</v>
      </c>
      <c r="I37" s="14">
        <v>-3.4694768070351016</v>
      </c>
      <c r="J37" s="155">
        <v>607.4815009629599</v>
      </c>
      <c r="K37" s="155">
        <v>-590.19144365391128</v>
      </c>
      <c r="L37" s="155">
        <v>15.596032314229763</v>
      </c>
      <c r="M37" s="155">
        <v>-732.0942535076</v>
      </c>
      <c r="XEB37" s="5" t="s">
        <v>5</v>
      </c>
    </row>
    <row r="38" spans="2:13 16356:16356" ht="16" x14ac:dyDescent="0.4">
      <c r="B38" s="124" t="s">
        <v>35</v>
      </c>
      <c r="C38" s="7">
        <v>343.11723948756992</v>
      </c>
      <c r="D38" s="8">
        <v>-9.1133175860933786</v>
      </c>
      <c r="E38" s="8">
        <v>146.04892845506922</v>
      </c>
      <c r="F38" s="8">
        <v>1271.4555298137316</v>
      </c>
      <c r="G38" s="8">
        <v>34.804400604683892</v>
      </c>
      <c r="H38" s="8">
        <v>-116.66688976106666</v>
      </c>
      <c r="I38" s="14">
        <v>10.97506532888595</v>
      </c>
      <c r="J38" s="155">
        <v>819.25160026296601</v>
      </c>
      <c r="K38" s="155">
        <v>-1112.8324538690752</v>
      </c>
      <c r="L38" s="155">
        <v>31.288629746068356</v>
      </c>
      <c r="M38" s="155">
        <v>-732.0942535076</v>
      </c>
      <c r="XEB38" s="5" t="s">
        <v>60</v>
      </c>
    </row>
    <row r="39" spans="2:13 16356:16356" ht="16" x14ac:dyDescent="0.4">
      <c r="B39" s="124" t="s">
        <v>36</v>
      </c>
      <c r="C39" s="7">
        <v>92.79521702559191</v>
      </c>
      <c r="D39" s="8">
        <v>-9.1133175860933786</v>
      </c>
      <c r="E39" s="8">
        <v>49.419529085728627</v>
      </c>
      <c r="F39" s="8">
        <v>1194.1046230570023</v>
      </c>
      <c r="G39" s="8">
        <v>17.16658313803352</v>
      </c>
      <c r="H39" s="8">
        <v>-154.79379715284438</v>
      </c>
      <c r="I39" s="14">
        <v>-3.4694768070351016</v>
      </c>
      <c r="J39" s="155">
        <v>578.65947481440719</v>
      </c>
      <c r="K39" s="155">
        <v>-852.95446185989556</v>
      </c>
      <c r="L39" s="155">
        <v>5.8703138438886873</v>
      </c>
      <c r="M39" s="155">
        <v>-732.0942535076</v>
      </c>
      <c r="XEB39" s="5" t="s">
        <v>81</v>
      </c>
    </row>
    <row r="40" spans="2:13 16356:16356" ht="16" x14ac:dyDescent="0.4">
      <c r="B40" s="124" t="s">
        <v>37</v>
      </c>
      <c r="C40" s="7">
        <v>431.08210962507349</v>
      </c>
      <c r="D40" s="8">
        <v>-9.1133175860933786</v>
      </c>
      <c r="E40" s="8">
        <v>199.88637465156657</v>
      </c>
      <c r="F40" s="8">
        <v>1140.9258746617518</v>
      </c>
      <c r="G40" s="8">
        <v>63.141478250386626</v>
      </c>
      <c r="H40" s="8">
        <v>-391.55242798691609</v>
      </c>
      <c r="I40" s="14">
        <v>-3.4694768070351016</v>
      </c>
      <c r="J40" s="155">
        <v>1042.2861574849201</v>
      </c>
      <c r="K40" s="155">
        <v>-901.98567014391472</v>
      </c>
      <c r="L40" s="155">
        <v>23.057370608007624</v>
      </c>
      <c r="M40" s="155">
        <v>-732.0942535076</v>
      </c>
      <c r="XEB40" s="5" t="s">
        <v>29</v>
      </c>
    </row>
    <row r="41" spans="2:13 16356:16356" ht="16" x14ac:dyDescent="0.4">
      <c r="B41" s="124" t="s">
        <v>38</v>
      </c>
      <c r="C41" s="7">
        <v>458.33263305861317</v>
      </c>
      <c r="D41" s="8">
        <v>-9.1133175860933786</v>
      </c>
      <c r="E41" s="8">
        <v>250.85217841013463</v>
      </c>
      <c r="F41" s="8">
        <v>1363.309731587347</v>
      </c>
      <c r="G41" s="8">
        <v>40.948362219406789</v>
      </c>
      <c r="H41" s="8">
        <v>-140.91405784229698</v>
      </c>
      <c r="I41" s="14">
        <v>-1.1767260625426985</v>
      </c>
      <c r="J41" s="155">
        <v>754.62981635458834</v>
      </c>
      <c r="K41" s="155">
        <v>-1089.3206383259994</v>
      </c>
      <c r="L41" s="155">
        <v>21.211537811668993</v>
      </c>
      <c r="M41" s="155">
        <v>-732.0942535076</v>
      </c>
      <c r="XEB41" s="5" t="s">
        <v>37</v>
      </c>
    </row>
    <row r="42" spans="2:13 16356:16356" ht="16" x14ac:dyDescent="0.4">
      <c r="B42" s="124" t="s">
        <v>39</v>
      </c>
      <c r="C42" s="7">
        <v>147.68247545310294</v>
      </c>
      <c r="D42" s="8">
        <v>-9.1133175860933786</v>
      </c>
      <c r="E42" s="8">
        <v>83.236855976022099</v>
      </c>
      <c r="F42" s="8">
        <v>1363.309731587347</v>
      </c>
      <c r="G42" s="8">
        <v>27.108508460951608</v>
      </c>
      <c r="H42" s="8">
        <v>-111.37913675931975</v>
      </c>
      <c r="I42" s="14">
        <v>-3.4694768070351016</v>
      </c>
      <c r="J42" s="155">
        <v>773.93377359521116</v>
      </c>
      <c r="K42" s="155">
        <v>-1250.4241378406009</v>
      </c>
      <c r="L42" s="155">
        <v>6.5739283342206791</v>
      </c>
      <c r="M42" s="155">
        <v>-732.0942535076</v>
      </c>
      <c r="XEB42" s="5" t="s">
        <v>102</v>
      </c>
    </row>
    <row r="43" spans="2:13 16356:16356" ht="16" x14ac:dyDescent="0.4">
      <c r="B43" s="124" t="s">
        <v>40</v>
      </c>
      <c r="C43" s="7">
        <v>617.47541366694384</v>
      </c>
      <c r="D43" s="8">
        <v>-9.1133175860933786</v>
      </c>
      <c r="E43" s="8">
        <v>192.12484570813712</v>
      </c>
      <c r="F43" s="8">
        <v>1387.481889948825</v>
      </c>
      <c r="G43" s="8">
        <v>40.138013620361711</v>
      </c>
      <c r="H43" s="8">
        <v>-215.45046421101426</v>
      </c>
      <c r="I43" s="14">
        <v>-3.4694768070351016</v>
      </c>
      <c r="J43" s="155">
        <v>981.86197413066725</v>
      </c>
      <c r="K43" s="155">
        <v>-1046.1646733476737</v>
      </c>
      <c r="L43" s="155">
        <v>22.160875718369251</v>
      </c>
      <c r="M43" s="155">
        <v>-732.0942535076</v>
      </c>
      <c r="XEB43" s="5" t="s">
        <v>143</v>
      </c>
    </row>
    <row r="44" spans="2:13 16356:16356" ht="16" x14ac:dyDescent="0.4">
      <c r="B44" s="124" t="s">
        <v>41</v>
      </c>
      <c r="C44" s="7">
        <v>450.93652148783997</v>
      </c>
      <c r="D44" s="8">
        <v>-9.1133175860933786</v>
      </c>
      <c r="E44" s="8">
        <v>144.70379198210435</v>
      </c>
      <c r="F44" s="8">
        <v>1227.9456447630714</v>
      </c>
      <c r="G44" s="8">
        <v>46.329775654224733</v>
      </c>
      <c r="H44" s="8">
        <v>-275.80579999280098</v>
      </c>
      <c r="I44" s="14">
        <v>-3.4694768070351016</v>
      </c>
      <c r="J44" s="155">
        <v>826.41735340794173</v>
      </c>
      <c r="K44" s="155">
        <v>-794.67145832522931</v>
      </c>
      <c r="L44" s="155">
        <v>20.694261899256723</v>
      </c>
      <c r="M44" s="155">
        <v>-732.0942535076</v>
      </c>
      <c r="XEB44" s="5" t="s">
        <v>215</v>
      </c>
    </row>
    <row r="45" spans="2:13 16356:16356" ht="16" x14ac:dyDescent="0.4">
      <c r="B45" s="124" t="s">
        <v>42</v>
      </c>
      <c r="C45" s="7">
        <v>537.40951523120418</v>
      </c>
      <c r="D45" s="8">
        <v>-9.1133175860933786</v>
      </c>
      <c r="E45" s="8">
        <v>143.99144389490812</v>
      </c>
      <c r="F45" s="8">
        <v>1372.9785949319382</v>
      </c>
      <c r="G45" s="8">
        <v>41.64039203832391</v>
      </c>
      <c r="H45" s="8">
        <v>-136.08409729257903</v>
      </c>
      <c r="I45" s="14">
        <v>11.35199798784997</v>
      </c>
      <c r="J45" s="155">
        <v>801.1484733020493</v>
      </c>
      <c r="K45" s="155">
        <v>-966.80413250243839</v>
      </c>
      <c r="L45" s="155">
        <v>10.394413964845388</v>
      </c>
      <c r="M45" s="155">
        <v>-732.0942535076</v>
      </c>
      <c r="XEB45" s="5" t="s">
        <v>131</v>
      </c>
    </row>
    <row r="46" spans="2:13 16356:16356" ht="16" x14ac:dyDescent="0.4">
      <c r="B46" s="124" t="s">
        <v>43</v>
      </c>
      <c r="C46" s="7">
        <v>50.004212157623101</v>
      </c>
      <c r="D46" s="8">
        <v>-9.7866882638800075</v>
      </c>
      <c r="E46" s="8">
        <v>100.67044201564123</v>
      </c>
      <c r="F46" s="8">
        <v>1053.9061045604315</v>
      </c>
      <c r="G46" s="8">
        <v>26.690920438457034</v>
      </c>
      <c r="H46" s="8">
        <v>-217.91728245375734</v>
      </c>
      <c r="I46" s="14">
        <v>-3.4694768070351016</v>
      </c>
      <c r="J46" s="155">
        <v>799.13422152152168</v>
      </c>
      <c r="K46" s="155">
        <v>-979.9463156420826</v>
      </c>
      <c r="L46" s="155">
        <v>12.816540295926806</v>
      </c>
      <c r="M46" s="155">
        <v>-732.0942535076</v>
      </c>
      <c r="XEB46" s="5" t="s">
        <v>144</v>
      </c>
    </row>
    <row r="47" spans="2:13 16356:16356" ht="16" x14ac:dyDescent="0.4">
      <c r="B47" s="124" t="s">
        <v>44</v>
      </c>
      <c r="C47" s="7">
        <v>-97.067473145808549</v>
      </c>
      <c r="D47" s="8">
        <v>-15.929433196906785</v>
      </c>
      <c r="E47" s="8">
        <v>56.312511286188837</v>
      </c>
      <c r="F47" s="8">
        <v>962.05190278681584</v>
      </c>
      <c r="G47" s="8">
        <v>19.852381828383503</v>
      </c>
      <c r="H47" s="8">
        <v>-142.07210563555913</v>
      </c>
      <c r="I47" s="14">
        <v>-1.852456086184143</v>
      </c>
      <c r="J47" s="155">
        <v>683.50550849892522</v>
      </c>
      <c r="K47" s="155">
        <v>-932.57276300752983</v>
      </c>
      <c r="L47" s="155">
        <v>5.7312338876579654</v>
      </c>
      <c r="M47" s="155">
        <v>-732.0942535076</v>
      </c>
      <c r="XEB47" s="5" t="s">
        <v>226</v>
      </c>
    </row>
    <row r="48" spans="2:13 16356:16356" ht="16" x14ac:dyDescent="0.4">
      <c r="B48" s="124" t="s">
        <v>45</v>
      </c>
      <c r="C48" s="7">
        <v>673.22733898401555</v>
      </c>
      <c r="D48" s="8">
        <v>-9.1133175860933786</v>
      </c>
      <c r="E48" s="8">
        <v>220.23484473984928</v>
      </c>
      <c r="F48" s="8">
        <v>1503.5082500839183</v>
      </c>
      <c r="G48" s="8">
        <v>17.914441613077248</v>
      </c>
      <c r="H48" s="8">
        <v>-101.7816361908327</v>
      </c>
      <c r="I48" s="14">
        <v>41.934405433092614</v>
      </c>
      <c r="J48" s="155">
        <v>806.98310941266618</v>
      </c>
      <c r="K48" s="155">
        <v>-1110.0228510255447</v>
      </c>
      <c r="L48" s="155">
        <v>35.664346011482714</v>
      </c>
      <c r="M48" s="155">
        <v>-732.0942535076</v>
      </c>
      <c r="XEB48" s="5" t="s">
        <v>188</v>
      </c>
    </row>
    <row r="49" spans="2:13 16356:16356" ht="16" x14ac:dyDescent="0.4">
      <c r="B49" s="124" t="s">
        <v>46</v>
      </c>
      <c r="C49" s="7">
        <v>344.65810883694769</v>
      </c>
      <c r="D49" s="8">
        <v>-9.1133175860933786</v>
      </c>
      <c r="E49" s="8">
        <v>102.00131026545833</v>
      </c>
      <c r="F49" s="8">
        <v>1334.3031415535738</v>
      </c>
      <c r="G49" s="8">
        <v>34.281880306768386</v>
      </c>
      <c r="H49" s="8">
        <v>-77.020870689275014</v>
      </c>
      <c r="I49" s="14">
        <v>59.826471938325895</v>
      </c>
      <c r="J49" s="155">
        <v>527.28376177774862</v>
      </c>
      <c r="K49" s="155">
        <v>-907.79690007106115</v>
      </c>
      <c r="L49" s="155">
        <v>12.986884849102005</v>
      </c>
      <c r="M49" s="155">
        <v>-732.0942535076</v>
      </c>
      <c r="XEB49" s="5" t="s">
        <v>47</v>
      </c>
    </row>
    <row r="50" spans="2:13 16356:16356" ht="16" x14ac:dyDescent="0.4">
      <c r="B50" s="124" t="s">
        <v>47</v>
      </c>
      <c r="C50" s="7">
        <v>67.702955334020658</v>
      </c>
      <c r="D50" s="8">
        <v>-9.1133175860933786</v>
      </c>
      <c r="E50" s="8">
        <v>132.30950063533484</v>
      </c>
      <c r="F50" s="8">
        <v>1102.2504212833874</v>
      </c>
      <c r="G50" s="8">
        <v>54.204487505200085</v>
      </c>
      <c r="H50" s="8">
        <v>-166.76133706087271</v>
      </c>
      <c r="I50" s="14">
        <v>-3.4694768070351016</v>
      </c>
      <c r="J50" s="155">
        <v>698.84273047077784</v>
      </c>
      <c r="K50" s="155">
        <v>-1023.2400657716066</v>
      </c>
      <c r="L50" s="155">
        <v>14.774266172528106</v>
      </c>
      <c r="M50" s="155">
        <v>-732.0942535076</v>
      </c>
      <c r="XEB50" s="5" t="s">
        <v>38</v>
      </c>
    </row>
    <row r="51" spans="2:13 16356:16356" ht="16" x14ac:dyDescent="0.4">
      <c r="B51" s="124" t="s">
        <v>48</v>
      </c>
      <c r="C51" s="7">
        <v>267.57354045757086</v>
      </c>
      <c r="D51" s="8">
        <v>-9.1133175860933786</v>
      </c>
      <c r="E51" s="8">
        <v>122.77710287355875</v>
      </c>
      <c r="F51" s="8">
        <v>1203.7734864015938</v>
      </c>
      <c r="G51" s="8">
        <v>36.862755514033417</v>
      </c>
      <c r="H51" s="8">
        <v>-102.73837582639588</v>
      </c>
      <c r="I51" s="14">
        <v>28.158530094526697</v>
      </c>
      <c r="J51" s="155">
        <v>437.67275584288581</v>
      </c>
      <c r="K51" s="155">
        <v>-742.64807572888139</v>
      </c>
      <c r="L51" s="155">
        <v>24.922932379943145</v>
      </c>
      <c r="M51" s="155">
        <v>-732.0942535076</v>
      </c>
      <c r="XEB51" s="5" t="s">
        <v>189</v>
      </c>
    </row>
    <row r="52" spans="2:13 16356:16356" ht="16" x14ac:dyDescent="0.4">
      <c r="B52" s="124" t="s">
        <v>49</v>
      </c>
      <c r="C52" s="7">
        <v>-132.93546506179905</v>
      </c>
      <c r="D52" s="8">
        <v>-22.747614484276578</v>
      </c>
      <c r="E52" s="8">
        <v>131.82276772841925</v>
      </c>
      <c r="F52" s="8">
        <v>879.86656435779116</v>
      </c>
      <c r="G52" s="8">
        <v>60.17042397140456</v>
      </c>
      <c r="H52" s="8">
        <v>-486.25001418596844</v>
      </c>
      <c r="I52" s="14">
        <v>-3.4694768070351016</v>
      </c>
      <c r="J52" s="155">
        <v>585.46102893133082</v>
      </c>
      <c r="K52" s="155">
        <v>-575.67434786321644</v>
      </c>
      <c r="L52" s="155">
        <v>29.979456797351748</v>
      </c>
      <c r="M52" s="155">
        <v>-732.0942535076</v>
      </c>
      <c r="XEB52" s="5" t="s">
        <v>145</v>
      </c>
    </row>
    <row r="53" spans="2:13 16356:16356" ht="16" x14ac:dyDescent="0.4">
      <c r="B53" s="124" t="s">
        <v>50</v>
      </c>
      <c r="C53" s="7">
        <v>244.61895821025075</v>
      </c>
      <c r="D53" s="8">
        <v>-9.1133175860933786</v>
      </c>
      <c r="E53" s="8">
        <v>89.850930735452025</v>
      </c>
      <c r="F53" s="8">
        <v>1281.1243931583226</v>
      </c>
      <c r="G53" s="8">
        <v>52.278568096886239</v>
      </c>
      <c r="H53" s="8">
        <v>-190.06060708217461</v>
      </c>
      <c r="I53" s="14">
        <v>-3.4694768070351016</v>
      </c>
      <c r="J53" s="155">
        <v>653.70444680099331</v>
      </c>
      <c r="K53" s="155">
        <v>-910.07872251093795</v>
      </c>
      <c r="L53" s="155">
        <v>12.476996912437674</v>
      </c>
      <c r="M53" s="155">
        <v>-732.0942535076</v>
      </c>
      <c r="XEB53" s="5" t="s">
        <v>227</v>
      </c>
    </row>
    <row r="54" spans="2:13 16356:16356" ht="16" x14ac:dyDescent="0.4">
      <c r="B54" s="124" t="s">
        <v>51</v>
      </c>
      <c r="C54" s="7">
        <v>555.64596336841771</v>
      </c>
      <c r="D54" s="8">
        <v>-9.1133175860933786</v>
      </c>
      <c r="E54" s="8">
        <v>111.97525072611228</v>
      </c>
      <c r="F54" s="8">
        <v>1576.0247251683518</v>
      </c>
      <c r="G54" s="8">
        <v>51.741643330689989</v>
      </c>
      <c r="H54" s="8">
        <v>-242.13331499863887</v>
      </c>
      <c r="I54" s="14">
        <v>-3.4694768070351016</v>
      </c>
      <c r="J54" s="155">
        <v>820.74862315919518</v>
      </c>
      <c r="K54" s="155">
        <v>-1041.600181160022</v>
      </c>
      <c r="L54" s="155">
        <v>23.566265043457605</v>
      </c>
      <c r="M54" s="155">
        <v>-732.0942535076</v>
      </c>
      <c r="XEB54" s="5" t="s">
        <v>61</v>
      </c>
    </row>
    <row r="55" spans="2:13 16356:16356" ht="16" x14ac:dyDescent="0.4">
      <c r="B55" s="124" t="s">
        <v>52</v>
      </c>
      <c r="C55" s="7">
        <v>48.760410637513473</v>
      </c>
      <c r="D55" s="8">
        <v>-9.1133175860933786</v>
      </c>
      <c r="E55" s="8">
        <v>139.96090784143314</v>
      </c>
      <c r="F55" s="8">
        <v>1169.9324646955249</v>
      </c>
      <c r="G55" s="8">
        <v>54.905743030003421</v>
      </c>
      <c r="H55" s="8">
        <v>-456.74958977794017</v>
      </c>
      <c r="I55" s="14">
        <v>-3.4694768070351016</v>
      </c>
      <c r="J55" s="155">
        <v>839.01775864574563</v>
      </c>
      <c r="K55" s="155">
        <v>-974.63541709685262</v>
      </c>
      <c r="L55" s="155">
        <v>21.005591200327778</v>
      </c>
      <c r="M55" s="155">
        <v>-732.0942535076</v>
      </c>
      <c r="XEB55" s="5" t="s">
        <v>39</v>
      </c>
    </row>
    <row r="56" spans="2:13 16356:16356" ht="16" x14ac:dyDescent="0.4">
      <c r="B56" s="124" t="s">
        <v>53</v>
      </c>
      <c r="C56" s="7">
        <v>237.17430082752765</v>
      </c>
      <c r="D56" s="8">
        <v>-9.1133175860933786</v>
      </c>
      <c r="E56" s="8">
        <v>61.976927997267623</v>
      </c>
      <c r="F56" s="8">
        <v>1203.7734864015938</v>
      </c>
      <c r="G56" s="8">
        <v>26.931619573945927</v>
      </c>
      <c r="H56" s="8">
        <v>-123.25765982676052</v>
      </c>
      <c r="I56" s="14">
        <v>-3.4694768070351016</v>
      </c>
      <c r="J56" s="155">
        <v>660.55283087627947</v>
      </c>
      <c r="K56" s="155">
        <v>-852.39958634923471</v>
      </c>
      <c r="L56" s="155">
        <v>4.273730055164501</v>
      </c>
      <c r="M56" s="155">
        <v>-732.0942535076</v>
      </c>
      <c r="XEB56" s="5" t="s">
        <v>62</v>
      </c>
    </row>
    <row r="57" spans="2:13 16356:16356" ht="16" x14ac:dyDescent="0.4">
      <c r="B57" s="124" t="s">
        <v>54</v>
      </c>
      <c r="C57" s="7">
        <v>697.48680227783927</v>
      </c>
      <c r="D57" s="8">
        <v>-9.1133175860933786</v>
      </c>
      <c r="E57" s="8">
        <v>86.762949213459351</v>
      </c>
      <c r="F57" s="8">
        <v>1532.5148401176916</v>
      </c>
      <c r="G57" s="8">
        <v>31.636269685900444</v>
      </c>
      <c r="H57" s="8">
        <v>-95.508291544348495</v>
      </c>
      <c r="I57" s="14">
        <v>30.540620532627742</v>
      </c>
      <c r="J57" s="155">
        <v>620.02537035242608</v>
      </c>
      <c r="K57" s="155">
        <v>-782.4235385428874</v>
      </c>
      <c r="L57" s="155">
        <v>15.146153556663165</v>
      </c>
      <c r="M57" s="155">
        <v>-732.0942535076</v>
      </c>
      <c r="XEB57" s="5" t="s">
        <v>92</v>
      </c>
    </row>
    <row r="58" spans="2:13 16356:16356" ht="16" x14ac:dyDescent="0.4">
      <c r="B58" s="124" t="s">
        <v>55</v>
      </c>
      <c r="C58" s="7">
        <v>106.75316376511728</v>
      </c>
      <c r="D58" s="8">
        <v>-9.1133175860933786</v>
      </c>
      <c r="E58" s="8">
        <v>87.118780983657274</v>
      </c>
      <c r="F58" s="8">
        <v>1401.9851849657116</v>
      </c>
      <c r="G58" s="8">
        <v>16.960838807626452</v>
      </c>
      <c r="H58" s="8">
        <v>-87.375084170583008</v>
      </c>
      <c r="I58" s="14">
        <v>46.845129612890425</v>
      </c>
      <c r="J58" s="155">
        <v>417.94321552810862</v>
      </c>
      <c r="K58" s="155">
        <v>-1056.2368166539341</v>
      </c>
      <c r="L58" s="155">
        <v>20.719485785333383</v>
      </c>
      <c r="M58" s="155">
        <v>-732.0942535076</v>
      </c>
      <c r="XEB58" s="5" t="s">
        <v>190</v>
      </c>
    </row>
    <row r="59" spans="2:13 16356:16356" ht="16" x14ac:dyDescent="0.4">
      <c r="B59" s="124" t="s">
        <v>56</v>
      </c>
      <c r="C59" s="7">
        <v>776.36740035532955</v>
      </c>
      <c r="D59" s="8">
        <v>-9.1133175860933786</v>
      </c>
      <c r="E59" s="8">
        <v>146.49186347112555</v>
      </c>
      <c r="F59" s="8">
        <v>1300.4621198475047</v>
      </c>
      <c r="G59" s="8">
        <v>7.2807312936485928</v>
      </c>
      <c r="H59" s="8">
        <v>-51.311088907335417</v>
      </c>
      <c r="I59" s="14">
        <v>123.11829921944613</v>
      </c>
      <c r="J59" s="155">
        <v>299.11005334144545</v>
      </c>
      <c r="K59" s="155">
        <v>-326.0507861391435</v>
      </c>
      <c r="L59" s="155">
        <v>18.473779322331534</v>
      </c>
      <c r="M59" s="155">
        <v>-732.0942535076</v>
      </c>
      <c r="XEB59" s="5" t="s">
        <v>146</v>
      </c>
    </row>
    <row r="60" spans="2:13 16356:16356" ht="16" x14ac:dyDescent="0.4">
      <c r="B60" s="124" t="s">
        <v>57</v>
      </c>
      <c r="C60" s="7">
        <v>40.349637699098253</v>
      </c>
      <c r="D60" s="8">
        <v>-9.1133175860933786</v>
      </c>
      <c r="E60" s="8">
        <v>63.833140441024995</v>
      </c>
      <c r="F60" s="8">
        <v>1179.6013280401155</v>
      </c>
      <c r="G60" s="8">
        <v>23.778032736006089</v>
      </c>
      <c r="H60" s="8">
        <v>-119.18949003365356</v>
      </c>
      <c r="I60" s="14">
        <v>0.69163824458137191</v>
      </c>
      <c r="J60" s="155">
        <v>539.18591183936144</v>
      </c>
      <c r="K60" s="155">
        <v>-919.15569202438928</v>
      </c>
      <c r="L60" s="155">
        <v>12.81233954974533</v>
      </c>
      <c r="M60" s="155">
        <v>-732.0942535076</v>
      </c>
      <c r="XEB60" s="5" t="s">
        <v>147</v>
      </c>
    </row>
    <row r="61" spans="2:13 16356:16356" ht="16" x14ac:dyDescent="0.4">
      <c r="B61" s="124" t="s">
        <v>58</v>
      </c>
      <c r="C61" s="7">
        <v>387.70368520229806</v>
      </c>
      <c r="D61" s="8">
        <v>-9.1133175860933786</v>
      </c>
      <c r="E61" s="8">
        <v>96.479879754773108</v>
      </c>
      <c r="F61" s="8">
        <v>1194.1046230570023</v>
      </c>
      <c r="G61" s="8">
        <v>23.827505086418334</v>
      </c>
      <c r="H61" s="8">
        <v>-69.439278600398779</v>
      </c>
      <c r="I61" s="14">
        <v>63.330024954980246</v>
      </c>
      <c r="J61" s="155">
        <v>686.99411586235067</v>
      </c>
      <c r="K61" s="155">
        <v>-880.19610823867663</v>
      </c>
      <c r="L61" s="155">
        <v>13.810494419541973</v>
      </c>
      <c r="M61" s="155">
        <v>-732.0942535076</v>
      </c>
      <c r="XEB61" s="5" t="s">
        <v>282</v>
      </c>
    </row>
    <row r="62" spans="2:13 16356:16356" ht="16" x14ac:dyDescent="0.4">
      <c r="B62" s="124" t="s">
        <v>59</v>
      </c>
      <c r="C62" s="7">
        <v>352.97100637979395</v>
      </c>
      <c r="D62" s="8">
        <v>-9.1133175860933786</v>
      </c>
      <c r="E62" s="8">
        <v>112.44881817446792</v>
      </c>
      <c r="F62" s="8">
        <v>1271.4555298137316</v>
      </c>
      <c r="G62" s="8">
        <v>10.478676574641566</v>
      </c>
      <c r="H62" s="8">
        <v>-81.818233333618707</v>
      </c>
      <c r="I62" s="14">
        <v>33.568841058989285</v>
      </c>
      <c r="J62" s="155">
        <v>492.79705477941269</v>
      </c>
      <c r="K62" s="155">
        <v>-753.77772928555373</v>
      </c>
      <c r="L62" s="155">
        <v>9.0256196914165301</v>
      </c>
      <c r="M62" s="155">
        <v>-732.0942535076</v>
      </c>
      <c r="XEB62" s="5" t="s">
        <v>240</v>
      </c>
    </row>
    <row r="63" spans="2:13 16356:16356" ht="16" x14ac:dyDescent="0.4">
      <c r="B63" s="124" t="s">
        <v>60</v>
      </c>
      <c r="C63" s="7">
        <v>549.80245780407506</v>
      </c>
      <c r="D63" s="8">
        <v>-9.1133175860933786</v>
      </c>
      <c r="E63" s="8">
        <v>148.27017305762433</v>
      </c>
      <c r="F63" s="8">
        <v>1430.9917749994852</v>
      </c>
      <c r="G63" s="8">
        <v>24.394977682557975</v>
      </c>
      <c r="H63" s="8">
        <v>-149.93880544997492</v>
      </c>
      <c r="I63" s="14">
        <v>-3.4694768070351016</v>
      </c>
      <c r="J63" s="155">
        <v>600.64523755963887</v>
      </c>
      <c r="K63" s="155">
        <v>-783.07948593659842</v>
      </c>
      <c r="L63" s="155">
        <v>23.195633792070485</v>
      </c>
      <c r="M63" s="155">
        <v>-732.0942535076</v>
      </c>
      <c r="XEB63" s="5" t="s">
        <v>148</v>
      </c>
    </row>
    <row r="64" spans="2:13 16356:16356" ht="16" x14ac:dyDescent="0.4">
      <c r="B64" s="124" t="s">
        <v>61</v>
      </c>
      <c r="C64" s="7">
        <v>-12.966775787954816</v>
      </c>
      <c r="D64" s="8">
        <v>-9.1133175860933786</v>
      </c>
      <c r="E64" s="8">
        <v>114.98330055786502</v>
      </c>
      <c r="F64" s="8">
        <v>1223.1112130907757</v>
      </c>
      <c r="G64" s="8">
        <v>38.887268290113738</v>
      </c>
      <c r="H64" s="8">
        <v>-196.7195776684506</v>
      </c>
      <c r="I64" s="14">
        <v>-3.4694768070351016</v>
      </c>
      <c r="J64" s="155">
        <v>572.30811816148173</v>
      </c>
      <c r="K64" s="155">
        <v>-1034.1276331771473</v>
      </c>
      <c r="L64" s="155">
        <v>13.267582858135224</v>
      </c>
      <c r="M64" s="155">
        <v>-732.0942535076</v>
      </c>
      <c r="XEB64" s="5" t="s">
        <v>149</v>
      </c>
    </row>
    <row r="65" spans="2:13 16356:16356" ht="16" x14ac:dyDescent="0.4">
      <c r="B65" s="124" t="s">
        <v>62</v>
      </c>
      <c r="C65" s="7">
        <v>174.39895782561462</v>
      </c>
      <c r="D65" s="8">
        <v>-9.1133175860933786</v>
      </c>
      <c r="E65" s="8">
        <v>97.786298106470966</v>
      </c>
      <c r="F65" s="8">
        <v>1044.2372412158404</v>
      </c>
      <c r="G65" s="8">
        <v>31.129307081161084</v>
      </c>
      <c r="H65" s="8">
        <v>-106.85970210404034</v>
      </c>
      <c r="I65" s="14">
        <v>16.493235313869999</v>
      </c>
      <c r="J65" s="155">
        <v>577.4667842591266</v>
      </c>
      <c r="K65" s="155">
        <v>-759.99753010866129</v>
      </c>
      <c r="L65" s="155">
        <v>15.350895155540394</v>
      </c>
      <c r="M65" s="155">
        <v>-732.0942535076</v>
      </c>
      <c r="XEB65" s="5" t="s">
        <v>63</v>
      </c>
    </row>
    <row r="66" spans="2:13 16356:16356" ht="16" x14ac:dyDescent="0.4">
      <c r="B66" s="124" t="s">
        <v>63</v>
      </c>
      <c r="C66" s="7">
        <v>86.94385553480538</v>
      </c>
      <c r="D66" s="8">
        <v>-9.1133175860933786</v>
      </c>
      <c r="E66" s="8">
        <v>26.937392562995377</v>
      </c>
      <c r="F66" s="8">
        <v>1058.7405362327272</v>
      </c>
      <c r="G66" s="8">
        <v>8.7327510394640573</v>
      </c>
      <c r="H66" s="8">
        <v>-125.08332414173566</v>
      </c>
      <c r="I66" s="14">
        <v>-3.4694768070351016</v>
      </c>
      <c r="J66" s="155">
        <v>393.07060463225406</v>
      </c>
      <c r="K66" s="155">
        <v>-533.8462105038767</v>
      </c>
      <c r="L66" s="155">
        <v>3.0691536137053532</v>
      </c>
      <c r="M66" s="155">
        <v>-732.0942535076</v>
      </c>
      <c r="XEB66" s="5" t="s">
        <v>191</v>
      </c>
    </row>
    <row r="67" spans="2:13 16356:16356" ht="16" x14ac:dyDescent="0.4">
      <c r="B67" s="124" t="s">
        <v>64</v>
      </c>
      <c r="C67" s="7">
        <v>-27.802325118198382</v>
      </c>
      <c r="D67" s="8">
        <v>-9.1133175860933786</v>
      </c>
      <c r="E67" s="8">
        <v>67.615233878351447</v>
      </c>
      <c r="F67" s="8">
        <v>1140.9258746617518</v>
      </c>
      <c r="G67" s="8">
        <v>47.513923343793607</v>
      </c>
      <c r="H67" s="8">
        <v>-454.33124997276735</v>
      </c>
      <c r="I67" s="14">
        <v>-3.4694768070351016</v>
      </c>
      <c r="J67" s="155">
        <v>568.9574704149544</v>
      </c>
      <c r="K67" s="155">
        <v>-662.30801108432786</v>
      </c>
      <c r="L67" s="155">
        <v>8.501481540774332</v>
      </c>
      <c r="M67" s="155">
        <v>-732.0942535076</v>
      </c>
      <c r="XEB67" s="5" t="s">
        <v>204</v>
      </c>
    </row>
    <row r="68" spans="2:13 16356:16356" ht="16" x14ac:dyDescent="0.4">
      <c r="B68" s="124" t="s">
        <v>65</v>
      </c>
      <c r="C68" s="7">
        <v>343.19493626645556</v>
      </c>
      <c r="D68" s="8">
        <v>-9.1133175860933786</v>
      </c>
      <c r="E68" s="8">
        <v>60.796516142127558</v>
      </c>
      <c r="F68" s="8">
        <v>1285.9588248306184</v>
      </c>
      <c r="G68" s="8">
        <v>13.724576632068542</v>
      </c>
      <c r="H68" s="8">
        <v>-101.33520617834455</v>
      </c>
      <c r="I68" s="14">
        <v>6.1926244149000658</v>
      </c>
      <c r="J68" s="155">
        <v>577.33791600917323</v>
      </c>
      <c r="K68" s="155">
        <v>-762.77932868350115</v>
      </c>
      <c r="L68" s="155">
        <v>4.5065841931068373</v>
      </c>
      <c r="M68" s="155">
        <v>-732.0942535076</v>
      </c>
      <c r="XEB68" s="5" t="s">
        <v>216</v>
      </c>
    </row>
    <row r="69" spans="2:13 16356:16356" ht="16" x14ac:dyDescent="0.4">
      <c r="B69" s="124" t="s">
        <v>66</v>
      </c>
      <c r="C69" s="7">
        <v>575.35223060306146</v>
      </c>
      <c r="D69" s="8">
        <v>-9.1133175860933786</v>
      </c>
      <c r="E69" s="8">
        <v>171.95152741015571</v>
      </c>
      <c r="F69" s="8">
        <v>1310.130983192096</v>
      </c>
      <c r="G69" s="8">
        <v>29.355917322899924</v>
      </c>
      <c r="H69" s="8">
        <v>-205.7591461996598</v>
      </c>
      <c r="I69" s="14">
        <v>-3.4694768070351016</v>
      </c>
      <c r="J69" s="155">
        <v>773.21350368158676</v>
      </c>
      <c r="K69" s="155">
        <v>-774.85256443776063</v>
      </c>
      <c r="L69" s="155">
        <v>15.989057534472062</v>
      </c>
      <c r="M69" s="155">
        <v>-732.0942535076</v>
      </c>
      <c r="XEB69" s="5" t="s">
        <v>132</v>
      </c>
    </row>
    <row r="70" spans="2:13 16356:16356" ht="16" x14ac:dyDescent="0.4">
      <c r="B70" s="124" t="s">
        <v>67</v>
      </c>
      <c r="C70" s="7">
        <v>414.74554189544858</v>
      </c>
      <c r="D70" s="8">
        <v>-9.1133175860933786</v>
      </c>
      <c r="E70" s="8">
        <v>159.54922263654964</v>
      </c>
      <c r="F70" s="8">
        <v>1305.2965515198005</v>
      </c>
      <c r="G70" s="8">
        <v>11.522313793446225</v>
      </c>
      <c r="H70" s="8">
        <v>-117.98887875888511</v>
      </c>
      <c r="I70" s="14">
        <v>11.420267519713354</v>
      </c>
      <c r="J70" s="155">
        <v>581.22967025058085</v>
      </c>
      <c r="K70" s="155">
        <v>-806.25061133824363</v>
      </c>
      <c r="L70" s="155">
        <v>11.174577366179914</v>
      </c>
      <c r="M70" s="155">
        <v>-732.0942535076</v>
      </c>
      <c r="XEB70" s="5" t="s">
        <v>192</v>
      </c>
    </row>
    <row r="71" spans="2:13 16356:16356" ht="16" x14ac:dyDescent="0.4">
      <c r="B71" s="124" t="s">
        <v>68</v>
      </c>
      <c r="C71" s="7">
        <v>457.76659692534088</v>
      </c>
      <c r="D71" s="8">
        <v>-9.1133175860933786</v>
      </c>
      <c r="E71" s="8">
        <v>142.69399920052811</v>
      </c>
      <c r="F71" s="8">
        <v>1242.4489397799582</v>
      </c>
      <c r="G71" s="8">
        <v>41.416663154026416</v>
      </c>
      <c r="H71" s="8">
        <v>-161.20251069264913</v>
      </c>
      <c r="I71" s="14">
        <v>-3.4694768070351016</v>
      </c>
      <c r="J71" s="155">
        <v>684.5132515851966</v>
      </c>
      <c r="K71" s="155">
        <v>-772.82811570382717</v>
      </c>
      <c r="L71" s="155">
        <v>25.401417502836505</v>
      </c>
      <c r="M71" s="155">
        <v>-732.0942535076</v>
      </c>
      <c r="XEB71" s="5" t="s">
        <v>6</v>
      </c>
    </row>
    <row r="72" spans="2:13 16356:16356" ht="16" x14ac:dyDescent="0.4">
      <c r="B72" s="124" t="s">
        <v>69</v>
      </c>
      <c r="C72" s="7">
        <v>10.166588970537077</v>
      </c>
      <c r="D72" s="8">
        <v>-9.1133175860933786</v>
      </c>
      <c r="E72" s="8">
        <v>66.695093283721576</v>
      </c>
      <c r="F72" s="8">
        <v>1150.5947380063426</v>
      </c>
      <c r="G72" s="8">
        <v>16.273261236912575</v>
      </c>
      <c r="H72" s="8">
        <v>-132.78850783909147</v>
      </c>
      <c r="I72" s="14">
        <v>-3.4694768070351016</v>
      </c>
      <c r="J72" s="155">
        <v>515.24008097150431</v>
      </c>
      <c r="K72" s="155">
        <v>-867.00778172043431</v>
      </c>
      <c r="L72" s="155">
        <v>5.8367529323102234</v>
      </c>
      <c r="M72" s="155">
        <v>-732.0942535076</v>
      </c>
      <c r="XEB72" s="5" t="s">
        <v>283</v>
      </c>
    </row>
    <row r="73" spans="2:13 16356:16356" ht="16" x14ac:dyDescent="0.4">
      <c r="B73" s="124" t="s">
        <v>70</v>
      </c>
      <c r="C73" s="7">
        <v>292.53208693651106</v>
      </c>
      <c r="D73" s="8">
        <v>-9.1133175860933786</v>
      </c>
      <c r="E73" s="8">
        <v>113.58635153441072</v>
      </c>
      <c r="F73" s="8">
        <v>1276.2899614860271</v>
      </c>
      <c r="G73" s="8">
        <v>29.561297236430896</v>
      </c>
      <c r="H73" s="8">
        <v>-181.92218130561616</v>
      </c>
      <c r="I73" s="14">
        <v>-3.4694768070351016</v>
      </c>
      <c r="J73" s="155">
        <v>582.4621125187939</v>
      </c>
      <c r="K73" s="155">
        <v>-793.27087717471409</v>
      </c>
      <c r="L73" s="155">
        <v>10.502470541907178</v>
      </c>
      <c r="M73" s="155">
        <v>-732.0942535076</v>
      </c>
      <c r="XEB73" s="5" t="s">
        <v>30</v>
      </c>
    </row>
    <row r="74" spans="2:13 16356:16356" ht="16" x14ac:dyDescent="0.4">
      <c r="B74" s="124" t="s">
        <v>71</v>
      </c>
      <c r="C74" s="7">
        <v>105.5464755562723</v>
      </c>
      <c r="D74" s="8">
        <v>-9.1133175860933786</v>
      </c>
      <c r="E74" s="8">
        <v>69.686895047764409</v>
      </c>
      <c r="F74" s="8">
        <v>1155.4291696786381</v>
      </c>
      <c r="G74" s="8">
        <v>40.215432344040714</v>
      </c>
      <c r="H74" s="8">
        <v>-209.23601829930337</v>
      </c>
      <c r="I74" s="14">
        <v>-3.4694768070351016</v>
      </c>
      <c r="J74" s="155">
        <v>576.59236260674015</v>
      </c>
      <c r="K74" s="155">
        <v>-786.96459129936613</v>
      </c>
      <c r="L74" s="155">
        <v>4.5002733784869564</v>
      </c>
      <c r="M74" s="155">
        <v>-732.0942535076</v>
      </c>
      <c r="XEB74" s="5" t="s">
        <v>228</v>
      </c>
    </row>
    <row r="75" spans="2:13 16356:16356" ht="16" x14ac:dyDescent="0.4">
      <c r="B75" s="124" t="s">
        <v>72</v>
      </c>
      <c r="C75" s="7">
        <v>384.00370807642446</v>
      </c>
      <c r="D75" s="8">
        <v>-9.1133175860933786</v>
      </c>
      <c r="E75" s="8">
        <v>179.76058431601334</v>
      </c>
      <c r="F75" s="8">
        <v>1097.4159896110916</v>
      </c>
      <c r="G75" s="8">
        <v>14.714579882500786</v>
      </c>
      <c r="H75" s="8">
        <v>-150.02896231346327</v>
      </c>
      <c r="I75" s="14">
        <v>-3.4694768070351016</v>
      </c>
      <c r="J75" s="155">
        <v>669.76100370977986</v>
      </c>
      <c r="K75" s="155">
        <v>-706.71584998521325</v>
      </c>
      <c r="L75" s="155">
        <v>23.773410756443834</v>
      </c>
      <c r="M75" s="155">
        <v>-732.0942535076</v>
      </c>
      <c r="XEB75" s="5" t="s">
        <v>103</v>
      </c>
    </row>
    <row r="76" spans="2:13 16356:16356" ht="16" x14ac:dyDescent="0.4">
      <c r="B76" s="124" t="s">
        <v>73</v>
      </c>
      <c r="C76" s="7">
        <v>595.32074514286694</v>
      </c>
      <c r="D76" s="8">
        <v>-9.1133175860933786</v>
      </c>
      <c r="E76" s="8">
        <v>205.72238108778595</v>
      </c>
      <c r="F76" s="8">
        <v>1426.1573433271894</v>
      </c>
      <c r="G76" s="8">
        <v>27.205845631382985</v>
      </c>
      <c r="H76" s="8">
        <v>-110.67705506045465</v>
      </c>
      <c r="I76" s="14">
        <v>35.332424109211125</v>
      </c>
      <c r="J76" s="155">
        <v>621.82570919297495</v>
      </c>
      <c r="K76" s="155">
        <v>-891.41847533645034</v>
      </c>
      <c r="L76" s="155">
        <v>22.380143284920756</v>
      </c>
      <c r="M76" s="155">
        <v>-732.0942535076</v>
      </c>
      <c r="XEB76" s="5" t="s">
        <v>150</v>
      </c>
    </row>
    <row r="77" spans="2:13 16356:16356" ht="16" x14ac:dyDescent="0.4">
      <c r="B77" s="124" t="s">
        <v>74</v>
      </c>
      <c r="C77" s="7">
        <v>476.41536162476052</v>
      </c>
      <c r="D77" s="8">
        <v>-9.1133175860933786</v>
      </c>
      <c r="E77" s="8">
        <v>79.228214096566262</v>
      </c>
      <c r="F77" s="8">
        <v>1372.9785949319382</v>
      </c>
      <c r="G77" s="8">
        <v>40.058801577973959</v>
      </c>
      <c r="H77" s="8">
        <v>-179.70946354063062</v>
      </c>
      <c r="I77" s="14">
        <v>-3.4694768070351016</v>
      </c>
      <c r="J77" s="155">
        <v>574.04046376831479</v>
      </c>
      <c r="K77" s="155">
        <v>-681.15972036772939</v>
      </c>
      <c r="L77" s="155">
        <v>15.655519059055585</v>
      </c>
      <c r="M77" s="155">
        <v>-732.0942535076</v>
      </c>
      <c r="XEB77" s="5" t="s">
        <v>151</v>
      </c>
    </row>
    <row r="78" spans="2:13 16356:16356" ht="16" x14ac:dyDescent="0.4">
      <c r="B78" s="124" t="s">
        <v>75</v>
      </c>
      <c r="C78" s="7">
        <v>408.70749259690899</v>
      </c>
      <c r="D78" s="8">
        <v>-9.1133175860933786</v>
      </c>
      <c r="E78" s="8">
        <v>177.95846638237779</v>
      </c>
      <c r="F78" s="8">
        <v>1406.8196166380071</v>
      </c>
      <c r="G78" s="8">
        <v>36.010440057290047</v>
      </c>
      <c r="H78" s="8">
        <v>-114.40878504360383</v>
      </c>
      <c r="I78" s="14">
        <v>22.404236387858795</v>
      </c>
      <c r="J78" s="155">
        <v>467.67362192569959</v>
      </c>
      <c r="K78" s="155">
        <v>-879.13362435492274</v>
      </c>
      <c r="L78" s="155">
        <v>32.59109169789587</v>
      </c>
      <c r="M78" s="155">
        <v>-732.0942535076</v>
      </c>
      <c r="XEB78" s="5" t="s">
        <v>241</v>
      </c>
    </row>
    <row r="79" spans="2:13 16356:16356" ht="16" x14ac:dyDescent="0.4">
      <c r="B79" s="124" t="s">
        <v>76</v>
      </c>
      <c r="C79" s="7">
        <v>649.55962487658815</v>
      </c>
      <c r="D79" s="8">
        <v>-9.1133175860933786</v>
      </c>
      <c r="E79" s="8">
        <v>160.8608513693915</v>
      </c>
      <c r="F79" s="8">
        <v>1547.0181351345784</v>
      </c>
      <c r="G79" s="8">
        <v>25.977674792137865</v>
      </c>
      <c r="H79" s="8">
        <v>-111.40769917465254</v>
      </c>
      <c r="I79" s="14">
        <v>17.842664849468303</v>
      </c>
      <c r="J79" s="155">
        <v>584.65765497195036</v>
      </c>
      <c r="K79" s="155">
        <v>-856.67139348886485</v>
      </c>
      <c r="L79" s="155">
        <v>22.489307516272412</v>
      </c>
      <c r="M79" s="155">
        <v>-732.0942535076</v>
      </c>
      <c r="XEB79" s="5" t="s">
        <v>7</v>
      </c>
    </row>
    <row r="80" spans="2:13 16356:16356" ht="16" x14ac:dyDescent="0.4">
      <c r="B80" s="124" t="s">
        <v>77</v>
      </c>
      <c r="C80" s="7">
        <v>291.84356664383404</v>
      </c>
      <c r="D80" s="8">
        <v>-9.1133175860933786</v>
      </c>
      <c r="E80" s="8">
        <v>172.42866395885366</v>
      </c>
      <c r="F80" s="8">
        <v>1261.7866664691408</v>
      </c>
      <c r="G80" s="8">
        <v>14.731167279983866</v>
      </c>
      <c r="H80" s="8">
        <v>-105.94769636257382</v>
      </c>
      <c r="I80" s="14">
        <v>38.171482674504368</v>
      </c>
      <c r="J80" s="155">
        <v>615.63094547760932</v>
      </c>
      <c r="K80" s="155">
        <v>-989.14956809605064</v>
      </c>
      <c r="L80" s="155">
        <v>25.399476336060093</v>
      </c>
      <c r="M80" s="155">
        <v>-732.0942535076</v>
      </c>
      <c r="XEB80" s="5" t="s">
        <v>242</v>
      </c>
    </row>
    <row r="81" spans="2:13 16356:16356" ht="16" x14ac:dyDescent="0.4">
      <c r="B81" s="124" t="s">
        <v>78</v>
      </c>
      <c r="C81" s="7">
        <v>73.701698950218997</v>
      </c>
      <c r="D81" s="8">
        <v>-9.1133175860933786</v>
      </c>
      <c r="E81" s="8">
        <v>117.46941968950219</v>
      </c>
      <c r="F81" s="8">
        <v>966.88633445911137</v>
      </c>
      <c r="G81" s="8">
        <v>42.508118578622742</v>
      </c>
      <c r="H81" s="8">
        <v>-362.85926412781379</v>
      </c>
      <c r="I81" s="14">
        <v>-3.4694768070351016</v>
      </c>
      <c r="J81" s="155">
        <v>617.78134727919428</v>
      </c>
      <c r="K81" s="155">
        <v>-579.41953954656913</v>
      </c>
      <c r="L81" s="155">
        <v>16.012330518899663</v>
      </c>
      <c r="M81" s="155">
        <v>-732.0942535076</v>
      </c>
      <c r="XEB81" s="5" t="s">
        <v>82</v>
      </c>
    </row>
    <row r="82" spans="2:13 16356:16356" ht="16" x14ac:dyDescent="0.4">
      <c r="B82" s="124" t="s">
        <v>79</v>
      </c>
      <c r="C82" s="7">
        <v>53.647759826645256</v>
      </c>
      <c r="D82" s="8">
        <v>-9.1133175860933786</v>
      </c>
      <c r="E82" s="8">
        <v>149.00345296640131</v>
      </c>
      <c r="F82" s="8">
        <v>879.86656435779116</v>
      </c>
      <c r="G82" s="8">
        <v>30.695398849993428</v>
      </c>
      <c r="H82" s="8">
        <v>-143.89122780265001</v>
      </c>
      <c r="I82" s="14">
        <v>-3.4694768070351016</v>
      </c>
      <c r="J82" s="155">
        <v>522.37231696596518</v>
      </c>
      <c r="K82" s="155">
        <v>-668.78670561576939</v>
      </c>
      <c r="L82" s="155">
        <v>29.065008005642166</v>
      </c>
      <c r="M82" s="155">
        <v>-732.0942535076</v>
      </c>
      <c r="XEB82" s="5" t="s">
        <v>133</v>
      </c>
    </row>
    <row r="83" spans="2:13 16356:16356" ht="16" x14ac:dyDescent="0.4">
      <c r="B83" s="124" t="s">
        <v>80</v>
      </c>
      <c r="C83" s="7">
        <v>604.84425470589497</v>
      </c>
      <c r="D83" s="8">
        <v>-9.1133175860933786</v>
      </c>
      <c r="E83" s="8">
        <v>34.608101030197844</v>
      </c>
      <c r="F83" s="8">
        <v>1484.1705233947362</v>
      </c>
      <c r="G83" s="8">
        <v>5.5123719507673608</v>
      </c>
      <c r="H83" s="8">
        <v>-94.36885359591372</v>
      </c>
      <c r="I83" s="14">
        <v>18.757325700903529</v>
      </c>
      <c r="J83" s="155">
        <v>501.99240212191552</v>
      </c>
      <c r="K83" s="155">
        <v>-622.08774069087974</v>
      </c>
      <c r="L83" s="155">
        <v>17.467695887861353</v>
      </c>
      <c r="M83" s="155">
        <v>-732.0942535076</v>
      </c>
      <c r="XEB83" s="5" t="s">
        <v>31</v>
      </c>
    </row>
    <row r="84" spans="2:13 16356:16356" ht="16" x14ac:dyDescent="0.4">
      <c r="B84" s="124" t="s">
        <v>81</v>
      </c>
      <c r="C84" s="7">
        <v>449.75051169856567</v>
      </c>
      <c r="D84" s="8">
        <v>-9.1133175860933786</v>
      </c>
      <c r="E84" s="8">
        <v>220.1807015550342</v>
      </c>
      <c r="F84" s="8">
        <v>1290.7932565029139</v>
      </c>
      <c r="G84" s="8">
        <v>32.471804407320633</v>
      </c>
      <c r="H84" s="8">
        <v>-101.32735651675189</v>
      </c>
      <c r="I84" s="14">
        <v>41.043487035905144</v>
      </c>
      <c r="J84" s="155">
        <v>595.49499890101629</v>
      </c>
      <c r="K84" s="155">
        <v>-919.99235555607436</v>
      </c>
      <c r="L84" s="155">
        <v>32.293546462895264</v>
      </c>
      <c r="M84" s="155">
        <v>-732.0942535076</v>
      </c>
      <c r="XEB84" s="5" t="s">
        <v>205</v>
      </c>
    </row>
    <row r="85" spans="2:13 16356:16356" ht="16" x14ac:dyDescent="0.4">
      <c r="B85" s="124" t="s">
        <v>82</v>
      </c>
      <c r="C85" s="7">
        <v>624.96129965411831</v>
      </c>
      <c r="D85" s="8">
        <v>-9.1133175860933786</v>
      </c>
      <c r="E85" s="8">
        <v>190.95269599750569</v>
      </c>
      <c r="F85" s="8">
        <v>1619.5346102190115</v>
      </c>
      <c r="G85" s="8">
        <v>30.893035038931448</v>
      </c>
      <c r="H85" s="8">
        <v>-135.50420331120776</v>
      </c>
      <c r="I85" s="14">
        <v>12.267901551078049</v>
      </c>
      <c r="J85" s="155">
        <v>713.20827524168476</v>
      </c>
      <c r="K85" s="155">
        <v>-1082.833962176861</v>
      </c>
      <c r="L85" s="155">
        <v>17.650518187669103</v>
      </c>
      <c r="M85" s="155">
        <v>-732.0942535076</v>
      </c>
      <c r="XEB85" s="5" t="s">
        <v>258</v>
      </c>
    </row>
    <row r="86" spans="2:13 16356:16356" ht="16" x14ac:dyDescent="0.4">
      <c r="B86" s="124" t="s">
        <v>83</v>
      </c>
      <c r="C86" s="7">
        <v>788.56722475534605</v>
      </c>
      <c r="D86" s="8">
        <v>-9.1133175860933786</v>
      </c>
      <c r="E86" s="8">
        <v>254.43812815331091</v>
      </c>
      <c r="F86" s="8">
        <v>1484.1705233947362</v>
      </c>
      <c r="G86" s="8">
        <v>11.483285586909259</v>
      </c>
      <c r="H86" s="8">
        <v>-76.77261582688368</v>
      </c>
      <c r="I86" s="14">
        <v>105.96317292821581</v>
      </c>
      <c r="J86" s="155">
        <v>550.31276676026255</v>
      </c>
      <c r="K86" s="155">
        <v>-842.10366861858643</v>
      </c>
      <c r="L86" s="155">
        <v>42.283203471074998</v>
      </c>
      <c r="M86" s="155">
        <v>-732.0942535076</v>
      </c>
      <c r="XEB86" s="5" t="s">
        <v>249</v>
      </c>
    </row>
    <row r="87" spans="2:13 16356:16356" ht="16" x14ac:dyDescent="0.4">
      <c r="B87" s="124" t="s">
        <v>84</v>
      </c>
      <c r="C87" s="7">
        <v>174.13390374862706</v>
      </c>
      <c r="D87" s="8">
        <v>-9.1133175860933786</v>
      </c>
      <c r="E87" s="8">
        <v>60.65503205433965</v>
      </c>
      <c r="F87" s="8">
        <v>1097.4159896110916</v>
      </c>
      <c r="G87" s="8">
        <v>42.883456947412341</v>
      </c>
      <c r="H87" s="8">
        <v>-316.14935919582734</v>
      </c>
      <c r="I87" s="14">
        <v>-3.4694768070351016</v>
      </c>
      <c r="J87" s="155">
        <v>644.86764529020627</v>
      </c>
      <c r="K87" s="155">
        <v>-637.23720843416982</v>
      </c>
      <c r="L87" s="155">
        <v>26.375395376302887</v>
      </c>
      <c r="M87" s="155">
        <v>-732.0942535076</v>
      </c>
      <c r="XEB87" s="5" t="s">
        <v>152</v>
      </c>
    </row>
    <row r="88" spans="2:13 16356:16356" ht="16" x14ac:dyDescent="0.4">
      <c r="B88" s="124" t="s">
        <v>85</v>
      </c>
      <c r="C88" s="7">
        <v>527.87823988754724</v>
      </c>
      <c r="D88" s="8">
        <v>-9.1133175860933786</v>
      </c>
      <c r="E88" s="8">
        <v>111.61551911768086</v>
      </c>
      <c r="F88" s="8">
        <v>1508.342681756214</v>
      </c>
      <c r="G88" s="8">
        <v>14.284998839575181</v>
      </c>
      <c r="H88" s="8">
        <v>-126.46829762211664</v>
      </c>
      <c r="I88" s="14">
        <v>8.9363514301806131</v>
      </c>
      <c r="J88" s="155">
        <v>585.21666222061515</v>
      </c>
      <c r="K88" s="155">
        <v>-858.0881158724734</v>
      </c>
      <c r="L88" s="155">
        <v>25.246011111564847</v>
      </c>
      <c r="M88" s="155">
        <v>-732.0942535076</v>
      </c>
      <c r="XEB88" s="5" t="s">
        <v>104</v>
      </c>
    </row>
    <row r="89" spans="2:13 16356:16356" ht="16" x14ac:dyDescent="0.4">
      <c r="B89" s="124" t="s">
        <v>86</v>
      </c>
      <c r="C89" s="7">
        <v>235.47229674112384</v>
      </c>
      <c r="D89" s="8">
        <v>-9.1133175860933786</v>
      </c>
      <c r="E89" s="8">
        <v>-7.2098083984053405</v>
      </c>
      <c r="F89" s="8">
        <v>1049.0716728881359</v>
      </c>
      <c r="G89" s="8">
        <v>6.6857123050048388</v>
      </c>
      <c r="H89" s="8">
        <v>-139.02166904314458</v>
      </c>
      <c r="I89" s="14">
        <v>-3.286628679400077</v>
      </c>
      <c r="J89" s="155">
        <v>478.78487098847188</v>
      </c>
      <c r="K89" s="155">
        <v>-417.02545790929497</v>
      </c>
      <c r="L89" s="155">
        <v>8.6811756834495206</v>
      </c>
      <c r="M89" s="155">
        <v>-732.0942535076</v>
      </c>
      <c r="XEB89" s="5" t="s">
        <v>105</v>
      </c>
    </row>
    <row r="90" spans="2:13 16356:16356" ht="16" x14ac:dyDescent="0.4">
      <c r="B90" s="124" t="s">
        <v>87</v>
      </c>
      <c r="C90" s="7">
        <v>683.50286854273315</v>
      </c>
      <c r="D90" s="8">
        <v>-9.1133175860933786</v>
      </c>
      <c r="E90" s="8">
        <v>159.47884209422463</v>
      </c>
      <c r="F90" s="8">
        <v>1571.190293496056</v>
      </c>
      <c r="G90" s="8">
        <v>37.65058915996336</v>
      </c>
      <c r="H90" s="8">
        <v>-159.58583285278064</v>
      </c>
      <c r="I90" s="14">
        <v>-3.4694768070351016</v>
      </c>
      <c r="J90" s="155">
        <v>696.80095929664708</v>
      </c>
      <c r="K90" s="155">
        <v>-904.42806524714251</v>
      </c>
      <c r="L90" s="155">
        <v>27.073130496493651</v>
      </c>
      <c r="M90" s="155">
        <v>-732.0942535076</v>
      </c>
      <c r="XEB90" s="5" t="s">
        <v>83</v>
      </c>
    </row>
    <row r="91" spans="2:13 16356:16356" ht="16" x14ac:dyDescent="0.4">
      <c r="B91" s="124" t="s">
        <v>88</v>
      </c>
      <c r="C91" s="7">
        <v>364.51859441089607</v>
      </c>
      <c r="D91" s="8">
        <v>-9.1133175860933786</v>
      </c>
      <c r="E91" s="8">
        <v>88.901643751393351</v>
      </c>
      <c r="F91" s="8">
        <v>1232.7800764353672</v>
      </c>
      <c r="G91" s="8">
        <v>53.70371470867925</v>
      </c>
      <c r="H91" s="8">
        <v>-191.97194195468282</v>
      </c>
      <c r="I91" s="14">
        <v>-3.4694768070351016</v>
      </c>
      <c r="J91" s="155">
        <v>707.91181022927367</v>
      </c>
      <c r="K91" s="155">
        <v>-789.27468858799284</v>
      </c>
      <c r="L91" s="155">
        <v>7.1450277295866345</v>
      </c>
      <c r="M91" s="155">
        <v>-732.0942535076</v>
      </c>
      <c r="XEB91" s="5" t="s">
        <v>106</v>
      </c>
    </row>
    <row r="92" spans="2:13 16356:16356" ht="16" x14ac:dyDescent="0.4">
      <c r="B92" s="124" t="s">
        <v>89</v>
      </c>
      <c r="C92" s="7">
        <v>858.04873049229775</v>
      </c>
      <c r="D92" s="8">
        <v>-9.1133175860933786</v>
      </c>
      <c r="E92" s="8">
        <v>118.37623992851871</v>
      </c>
      <c r="F92" s="8">
        <v>1614.700178546716</v>
      </c>
      <c r="G92" s="8">
        <v>10.485405038416447</v>
      </c>
      <c r="H92" s="8">
        <v>-81.711224124677443</v>
      </c>
      <c r="I92" s="14">
        <v>48.73454051031873</v>
      </c>
      <c r="J92" s="155">
        <v>642.21095579612847</v>
      </c>
      <c r="K92" s="155">
        <v>-781.87343512878499</v>
      </c>
      <c r="L92" s="155">
        <v>28.333641019355113</v>
      </c>
      <c r="M92" s="155">
        <v>-732.0942535076</v>
      </c>
      <c r="XEB92" s="5" t="s">
        <v>107</v>
      </c>
    </row>
    <row r="93" spans="2:13 16356:16356" ht="16" x14ac:dyDescent="0.4">
      <c r="B93" s="124" t="s">
        <v>90</v>
      </c>
      <c r="C93" s="7">
        <v>182.72827402322673</v>
      </c>
      <c r="D93" s="8">
        <v>-9.1133175860933786</v>
      </c>
      <c r="E93" s="8">
        <v>85.349920134874651</v>
      </c>
      <c r="F93" s="8">
        <v>1184.4357597124117</v>
      </c>
      <c r="G93" s="8">
        <v>22.582405937282566</v>
      </c>
      <c r="H93" s="8">
        <v>-135.07501004988004</v>
      </c>
      <c r="I93" s="14">
        <v>2.5930474070361389</v>
      </c>
      <c r="J93" s="155">
        <v>529.22654671218982</v>
      </c>
      <c r="K93" s="155">
        <v>-776.89060127620724</v>
      </c>
      <c r="L93" s="155">
        <v>11.713776539212541</v>
      </c>
      <c r="M93" s="155">
        <v>-732.0942535076</v>
      </c>
      <c r="XEB93" s="5" t="s">
        <v>284</v>
      </c>
    </row>
    <row r="94" spans="2:13 16356:16356" ht="16" x14ac:dyDescent="0.4">
      <c r="B94" s="124" t="s">
        <v>91</v>
      </c>
      <c r="C94" s="7">
        <v>389.00210620191012</v>
      </c>
      <c r="D94" s="8">
        <v>-9.1133175860933786</v>
      </c>
      <c r="E94" s="8">
        <v>88.206188238306439</v>
      </c>
      <c r="F94" s="8">
        <v>1339.1375732258696</v>
      </c>
      <c r="G94" s="8">
        <v>50.377740224713499</v>
      </c>
      <c r="H94" s="8">
        <v>-217.51174584533089</v>
      </c>
      <c r="I94" s="14">
        <v>-3.4694768070351016</v>
      </c>
      <c r="J94" s="155">
        <v>697.65986352744414</v>
      </c>
      <c r="K94" s="155">
        <v>-847.32845194651247</v>
      </c>
      <c r="L94" s="155">
        <v>23.137986678148078</v>
      </c>
      <c r="M94" s="155">
        <v>-732.0942535076</v>
      </c>
      <c r="XEB94" s="5" t="s">
        <v>8</v>
      </c>
    </row>
    <row r="95" spans="2:13 16356:16356" ht="16" x14ac:dyDescent="0.4">
      <c r="B95" s="124" t="s">
        <v>92</v>
      </c>
      <c r="C95" s="7">
        <v>102.52572374042643</v>
      </c>
      <c r="D95" s="8">
        <v>-9.1133175860933786</v>
      </c>
      <c r="E95" s="8">
        <v>76.899370374591683</v>
      </c>
      <c r="F95" s="8">
        <v>1140.9258746617518</v>
      </c>
      <c r="G95" s="8">
        <v>32.183482571271853</v>
      </c>
      <c r="H95" s="8">
        <v>-246.46368800154551</v>
      </c>
      <c r="I95" s="14">
        <v>-3.4694768070351016</v>
      </c>
      <c r="J95" s="155">
        <v>661.56842833712108</v>
      </c>
      <c r="K95" s="155">
        <v>-832.12240591206637</v>
      </c>
      <c r="L95" s="155">
        <v>14.211709610030189</v>
      </c>
      <c r="M95" s="155">
        <v>-732.0942535076</v>
      </c>
      <c r="XEB95" s="5" t="s">
        <v>64</v>
      </c>
    </row>
    <row r="96" spans="2:13 16356:16356" ht="16" x14ac:dyDescent="0.4">
      <c r="B96" s="124" t="s">
        <v>93</v>
      </c>
      <c r="C96" s="7">
        <v>467.91094167098947</v>
      </c>
      <c r="D96" s="8">
        <v>-9.1133175860933786</v>
      </c>
      <c r="E96" s="8">
        <v>83.459437001509272</v>
      </c>
      <c r="F96" s="8">
        <v>1310.130983192096</v>
      </c>
      <c r="G96" s="8">
        <v>36.538884779011646</v>
      </c>
      <c r="H96" s="8">
        <v>-209.89644164391316</v>
      </c>
      <c r="I96" s="14">
        <v>-3.4694768070351016</v>
      </c>
      <c r="J96" s="155">
        <v>660.50114655279413</v>
      </c>
      <c r="K96" s="155">
        <v>-695.29701105730589</v>
      </c>
      <c r="L96" s="155">
        <v>27.150990747526176</v>
      </c>
      <c r="M96" s="155">
        <v>-732.0942535076</v>
      </c>
      <c r="XEB96" s="5" t="s">
        <v>285</v>
      </c>
    </row>
    <row r="97" spans="2:13 16356:16356" ht="16" x14ac:dyDescent="0.4">
      <c r="B97" s="124" t="s">
        <v>94</v>
      </c>
      <c r="C97" s="7">
        <v>78.729270058143356</v>
      </c>
      <c r="D97" s="8">
        <v>-9.1133175860933786</v>
      </c>
      <c r="E97" s="8">
        <v>83.23214494124052</v>
      </c>
      <c r="F97" s="8">
        <v>947.54860776992916</v>
      </c>
      <c r="G97" s="8">
        <v>36.728011253087573</v>
      </c>
      <c r="H97" s="8">
        <v>-298.24988182370157</v>
      </c>
      <c r="I97" s="14">
        <v>-3.4694768070351016</v>
      </c>
      <c r="J97" s="155">
        <v>631.25834400781287</v>
      </c>
      <c r="K97" s="155">
        <v>-595.21400324801937</v>
      </c>
      <c r="L97" s="155">
        <v>18.103095058522687</v>
      </c>
      <c r="M97" s="155">
        <v>-732.0942535076</v>
      </c>
      <c r="XEB97" s="5" t="s">
        <v>84</v>
      </c>
    </row>
    <row r="98" spans="2:13 16356:16356" ht="16" x14ac:dyDescent="0.4">
      <c r="B98" s="124" t="s">
        <v>95</v>
      </c>
      <c r="C98" s="7">
        <v>734.65157565161815</v>
      </c>
      <c r="D98" s="8">
        <v>-9.1133175860933786</v>
      </c>
      <c r="E98" s="8">
        <v>160.84993626427752</v>
      </c>
      <c r="F98" s="8">
        <v>1508.342681756214</v>
      </c>
      <c r="G98" s="8">
        <v>32.545154588271735</v>
      </c>
      <c r="H98" s="8">
        <v>-131.54271351716352</v>
      </c>
      <c r="I98" s="14">
        <v>1.6967047428002298</v>
      </c>
      <c r="J98" s="155">
        <v>753.44638180020456</v>
      </c>
      <c r="K98" s="155">
        <v>-876.58774406519876</v>
      </c>
      <c r="L98" s="155">
        <v>27.108745175906112</v>
      </c>
      <c r="M98" s="155">
        <v>-732.0942535076</v>
      </c>
      <c r="XEB98" s="5" t="s">
        <v>153</v>
      </c>
    </row>
    <row r="99" spans="2:13 16356:16356" ht="16" x14ac:dyDescent="0.4">
      <c r="B99" s="124" t="s">
        <v>96</v>
      </c>
      <c r="C99" s="7">
        <v>348.61494509342867</v>
      </c>
      <c r="D99" s="8">
        <v>-9.1133175860933786</v>
      </c>
      <c r="E99" s="8">
        <v>200.74234662014902</v>
      </c>
      <c r="F99" s="8">
        <v>1189.270191384707</v>
      </c>
      <c r="G99" s="8">
        <v>34.746709052620503</v>
      </c>
      <c r="H99" s="8">
        <v>-194.33160715696832</v>
      </c>
      <c r="I99" s="14">
        <v>-3.4694768070351016</v>
      </c>
      <c r="J99" s="155">
        <v>636.07388605800668</v>
      </c>
      <c r="K99" s="155">
        <v>-806.54301861620183</v>
      </c>
      <c r="L99" s="155">
        <v>33.333485651844249</v>
      </c>
      <c r="M99" s="155">
        <v>-732.0942535076</v>
      </c>
      <c r="XEB99" s="5" t="s">
        <v>93</v>
      </c>
    </row>
    <row r="100" spans="2:13 16356:16356" ht="16" x14ac:dyDescent="0.4">
      <c r="B100" s="124" t="s">
        <v>97</v>
      </c>
      <c r="C100" s="7">
        <v>281.97621632641301</v>
      </c>
      <c r="D100" s="8">
        <v>-9.1133175860933786</v>
      </c>
      <c r="E100" s="8">
        <v>12.26925487313008</v>
      </c>
      <c r="F100" s="8">
        <v>1256.952234796845</v>
      </c>
      <c r="G100" s="8">
        <v>26.538322378942674</v>
      </c>
      <c r="H100" s="8">
        <v>-152.06166805356295</v>
      </c>
      <c r="I100" s="14">
        <v>-3.4694768070351016</v>
      </c>
      <c r="J100" s="155">
        <v>728.31031962532097</v>
      </c>
      <c r="K100" s="155">
        <v>-868.21492387235776</v>
      </c>
      <c r="L100" s="155">
        <v>22.859724478823384</v>
      </c>
      <c r="M100" s="155">
        <v>-732.0942535076</v>
      </c>
      <c r="XEB100" s="5" t="s">
        <v>206</v>
      </c>
    </row>
    <row r="101" spans="2:13 16356:16356" ht="16" x14ac:dyDescent="0.4">
      <c r="B101" s="124" t="s">
        <v>98</v>
      </c>
      <c r="C101" s="7">
        <v>282.1339060898174</v>
      </c>
      <c r="D101" s="8">
        <v>-9.1133175860933786</v>
      </c>
      <c r="E101" s="8">
        <v>-64.451989217906174</v>
      </c>
      <c r="F101" s="8">
        <v>1324.6342782089828</v>
      </c>
      <c r="G101" s="8">
        <v>28.574451799705219</v>
      </c>
      <c r="H101" s="8">
        <v>-152.7245449269152</v>
      </c>
      <c r="I101" s="14">
        <v>-3.4694768070351016</v>
      </c>
      <c r="J101" s="155">
        <v>938.54014666424621</v>
      </c>
      <c r="K101" s="155">
        <v>-1191.0904723867959</v>
      </c>
      <c r="L101" s="155">
        <v>143.32908384922885</v>
      </c>
      <c r="M101" s="155">
        <v>-732.0942535076</v>
      </c>
      <c r="XEB101" s="5" t="s">
        <v>94</v>
      </c>
    </row>
    <row r="102" spans="2:13 16356:16356" ht="16" x14ac:dyDescent="0.4">
      <c r="B102" s="124" t="s">
        <v>99</v>
      </c>
      <c r="C102" s="7">
        <v>432.35515313733742</v>
      </c>
      <c r="D102" s="8">
        <v>-9.1133175860933786</v>
      </c>
      <c r="E102" s="8">
        <v>146.99071782470637</v>
      </c>
      <c r="F102" s="8">
        <v>1276.2899614860271</v>
      </c>
      <c r="G102" s="8">
        <v>16.980880775434404</v>
      </c>
      <c r="H102" s="8">
        <v>-133.4219474554545</v>
      </c>
      <c r="I102" s="14">
        <v>-3.4694768070351016</v>
      </c>
      <c r="J102" s="155">
        <v>725.15311852472382</v>
      </c>
      <c r="K102" s="155">
        <v>-902.25063889238743</v>
      </c>
      <c r="L102" s="155">
        <v>47.290108775016101</v>
      </c>
      <c r="M102" s="155">
        <v>-732.0942535076</v>
      </c>
      <c r="XEB102" s="5" t="s">
        <v>193</v>
      </c>
    </row>
    <row r="103" spans="2:13 16356:16356" ht="16" x14ac:dyDescent="0.4">
      <c r="B103" s="124" t="s">
        <v>100</v>
      </c>
      <c r="C103" s="7">
        <v>214.38568793829518</v>
      </c>
      <c r="D103" s="8">
        <v>-5.1566425002960443</v>
      </c>
      <c r="E103" s="8">
        <v>-54.810704575736921</v>
      </c>
      <c r="F103" s="8">
        <v>1179.6013280401155</v>
      </c>
      <c r="G103" s="8">
        <v>105.88303890152552</v>
      </c>
      <c r="H103" s="8">
        <v>-174.16657190985248</v>
      </c>
      <c r="I103" s="14">
        <v>-3.4694768070351016</v>
      </c>
      <c r="J103" s="155">
        <v>796.12581367604764</v>
      </c>
      <c r="K103" s="155">
        <v>-1024.0022808128772</v>
      </c>
      <c r="L103" s="155">
        <v>126.47543743400421</v>
      </c>
      <c r="M103" s="155">
        <v>-732.0942535076</v>
      </c>
      <c r="XEB103" s="5" t="s">
        <v>40</v>
      </c>
    </row>
    <row r="104" spans="2:13 16356:16356" ht="16" x14ac:dyDescent="0.4">
      <c r="B104" s="124" t="s">
        <v>101</v>
      </c>
      <c r="C104" s="7">
        <v>190.12749369184019</v>
      </c>
      <c r="D104" s="8">
        <v>5.4027633984232564</v>
      </c>
      <c r="E104" s="8">
        <v>50.514472261957835</v>
      </c>
      <c r="F104" s="8">
        <v>1049.0716728881359</v>
      </c>
      <c r="G104" s="8">
        <v>6.3116728507317008</v>
      </c>
      <c r="H104" s="8">
        <v>-137.5722888695546</v>
      </c>
      <c r="I104" s="14">
        <v>-3.4694768070351016</v>
      </c>
      <c r="J104" s="155">
        <v>428.69529360935957</v>
      </c>
      <c r="K104" s="155">
        <v>-494.29899210740126</v>
      </c>
      <c r="L104" s="155">
        <v>17.566629974822902</v>
      </c>
      <c r="M104" s="155">
        <v>-732.0942535076</v>
      </c>
      <c r="XEB104" s="5" t="s">
        <v>194</v>
      </c>
    </row>
    <row r="105" spans="2:13 16356:16356" ht="16" x14ac:dyDescent="0.4">
      <c r="B105" s="124" t="s">
        <v>102</v>
      </c>
      <c r="C105" s="7">
        <v>219.85762758630688</v>
      </c>
      <c r="D105" s="8">
        <v>-9.1133175860933786</v>
      </c>
      <c r="E105" s="8">
        <v>106.26628772189257</v>
      </c>
      <c r="F105" s="8">
        <v>1218.2767814184806</v>
      </c>
      <c r="G105" s="8">
        <v>34.75100880400548</v>
      </c>
      <c r="H105" s="8">
        <v>-211.6850746656547</v>
      </c>
      <c r="I105" s="14">
        <v>-3.4694768070351016</v>
      </c>
      <c r="J105" s="155">
        <v>661.65610467283852</v>
      </c>
      <c r="K105" s="155">
        <v>-917.23666673904756</v>
      </c>
      <c r="L105" s="155">
        <v>72.506234274520409</v>
      </c>
      <c r="M105" s="155">
        <v>-732.0942535076</v>
      </c>
      <c r="XEB105" s="5" t="s">
        <v>48</v>
      </c>
    </row>
    <row r="106" spans="2:13 16356:16356" ht="16" x14ac:dyDescent="0.4">
      <c r="B106" s="124" t="s">
        <v>103</v>
      </c>
      <c r="C106" s="7">
        <v>55.878008016755643</v>
      </c>
      <c r="D106" s="8">
        <v>11.415225226679171</v>
      </c>
      <c r="E106" s="8">
        <v>-4.2818156731750214</v>
      </c>
      <c r="F106" s="8">
        <v>1092.5815579387961</v>
      </c>
      <c r="G106" s="8">
        <v>53.945063206108941</v>
      </c>
      <c r="H106" s="8">
        <v>-478.95848793244511</v>
      </c>
      <c r="I106" s="14">
        <v>-3.4694768070351016</v>
      </c>
      <c r="J106" s="155">
        <v>775.37252668732606</v>
      </c>
      <c r="K106" s="155">
        <v>-811.54000507285934</v>
      </c>
      <c r="L106" s="155">
        <v>152.90767395096</v>
      </c>
      <c r="M106" s="155">
        <v>-732.0942535076</v>
      </c>
      <c r="XEB106" s="5" t="s">
        <v>286</v>
      </c>
    </row>
    <row r="107" spans="2:13 16356:16356" ht="16" x14ac:dyDescent="0.4">
      <c r="B107" s="124" t="s">
        <v>104</v>
      </c>
      <c r="C107" s="7">
        <v>183.98301430929052</v>
      </c>
      <c r="D107" s="8">
        <v>-9.1133175860933786</v>
      </c>
      <c r="E107" s="8">
        <v>103.18650282613862</v>
      </c>
      <c r="F107" s="8">
        <v>1319.799846536687</v>
      </c>
      <c r="G107" s="8">
        <v>22.529684882246077</v>
      </c>
      <c r="H107" s="8">
        <v>-258.86105930556721</v>
      </c>
      <c r="I107" s="14">
        <v>-3.4694768070351016</v>
      </c>
      <c r="J107" s="155">
        <v>697.50190265999322</v>
      </c>
      <c r="K107" s="155">
        <v>-993.57549258993402</v>
      </c>
      <c r="L107" s="155">
        <v>38.078677200455189</v>
      </c>
      <c r="M107" s="155">
        <v>-732.0942535076</v>
      </c>
      <c r="XEB107" s="5" t="s">
        <v>108</v>
      </c>
    </row>
    <row r="108" spans="2:13 16356:16356" ht="16" x14ac:dyDescent="0.4">
      <c r="B108" s="124" t="s">
        <v>105</v>
      </c>
      <c r="C108" s="7">
        <v>67.419793944354979</v>
      </c>
      <c r="D108" s="8">
        <v>24.102151030421481</v>
      </c>
      <c r="E108" s="8">
        <v>-35.300506372761291</v>
      </c>
      <c r="F108" s="8">
        <v>913.70758606386005</v>
      </c>
      <c r="G108" s="8">
        <v>15.557057977626446</v>
      </c>
      <c r="H108" s="8">
        <v>-199.25063797862018</v>
      </c>
      <c r="I108" s="14">
        <v>-3.4694768070351016</v>
      </c>
      <c r="J108" s="155">
        <v>557.04490837888966</v>
      </c>
      <c r="K108" s="155">
        <v>-504.04758991138868</v>
      </c>
      <c r="L108" s="155">
        <v>31.170555070962671</v>
      </c>
      <c r="M108" s="155">
        <v>-732.0942535076</v>
      </c>
      <c r="XEB108" s="5" t="s">
        <v>32</v>
      </c>
    </row>
    <row r="109" spans="2:13 16356:16356" ht="16" x14ac:dyDescent="0.4">
      <c r="B109" s="124" t="s">
        <v>106</v>
      </c>
      <c r="C109" s="7">
        <v>290.32408254430175</v>
      </c>
      <c r="D109" s="8">
        <v>-9.1133175860933786</v>
      </c>
      <c r="E109" s="8">
        <v>36.199793671410035</v>
      </c>
      <c r="F109" s="8">
        <v>1358.4752999150514</v>
      </c>
      <c r="G109" s="8">
        <v>12.955722395040546</v>
      </c>
      <c r="H109" s="8">
        <v>-122.97338766759471</v>
      </c>
      <c r="I109" s="14">
        <v>-3.4694768070351016</v>
      </c>
      <c r="J109" s="155">
        <v>693.48918562636936</v>
      </c>
      <c r="K109" s="155">
        <v>-984.47936239210321</v>
      </c>
      <c r="L109" s="155">
        <v>41.333878896856838</v>
      </c>
      <c r="M109" s="155">
        <v>-732.0942535076</v>
      </c>
      <c r="XEB109" s="5" t="s">
        <v>250</v>
      </c>
    </row>
    <row r="110" spans="2:13 16356:16356" ht="16" x14ac:dyDescent="0.4">
      <c r="B110" s="124" t="s">
        <v>107</v>
      </c>
      <c r="C110" s="7">
        <v>256.42840269813576</v>
      </c>
      <c r="D110" s="8">
        <v>-9.1133175860933786</v>
      </c>
      <c r="E110" s="8">
        <v>-2.3867282222285966</v>
      </c>
      <c r="F110" s="8">
        <v>1237.6145081076625</v>
      </c>
      <c r="G110" s="8">
        <v>8.8297701019792694</v>
      </c>
      <c r="H110" s="8">
        <v>-145.86224432146864</v>
      </c>
      <c r="I110" s="14">
        <v>-3.4694768070351016</v>
      </c>
      <c r="J110" s="155">
        <v>643.5904208507601</v>
      </c>
      <c r="K110" s="155">
        <v>-789.75060921974091</v>
      </c>
      <c r="L110" s="155">
        <v>49.070333301900781</v>
      </c>
      <c r="M110" s="155">
        <v>-732.0942535076</v>
      </c>
      <c r="XEB110" s="5" t="s">
        <v>109</v>
      </c>
    </row>
    <row r="111" spans="2:13 16356:16356" ht="16" x14ac:dyDescent="0.4">
      <c r="B111" s="124" t="s">
        <v>108</v>
      </c>
      <c r="C111" s="7">
        <v>463.52749305250347</v>
      </c>
      <c r="D111" s="8">
        <v>-9.1133175860933786</v>
      </c>
      <c r="E111" s="8">
        <v>36.239829324821962</v>
      </c>
      <c r="F111" s="8">
        <v>1518.0115451008048</v>
      </c>
      <c r="G111" s="8">
        <v>19.251646624027529</v>
      </c>
      <c r="H111" s="8">
        <v>-145.49095403542856</v>
      </c>
      <c r="I111" s="14">
        <v>-3.4694768070351016</v>
      </c>
      <c r="J111" s="155">
        <v>804.87379604702767</v>
      </c>
      <c r="K111" s="155">
        <v>-1096.9105779536692</v>
      </c>
      <c r="L111" s="155">
        <v>72.229255845647572</v>
      </c>
      <c r="M111" s="155">
        <v>-732.0942535076</v>
      </c>
      <c r="XEB111" s="5" t="s">
        <v>195</v>
      </c>
    </row>
    <row r="112" spans="2:13 16356:16356" ht="16" x14ac:dyDescent="0.4">
      <c r="B112" s="124" t="s">
        <v>109</v>
      </c>
      <c r="C112" s="7">
        <v>408.71222956246731</v>
      </c>
      <c r="D112" s="8">
        <v>-9.1133175860933786</v>
      </c>
      <c r="E112" s="8">
        <v>162.85188414089717</v>
      </c>
      <c r="F112" s="8">
        <v>1252.1178031245493</v>
      </c>
      <c r="G112" s="8">
        <v>37.886387900413389</v>
      </c>
      <c r="H112" s="8">
        <v>-343.23330746590705</v>
      </c>
      <c r="I112" s="14">
        <v>-3.4694768070351016</v>
      </c>
      <c r="J112" s="155">
        <v>723.26422658555532</v>
      </c>
      <c r="K112" s="155">
        <v>-716.23768974946461</v>
      </c>
      <c r="L112" s="155">
        <v>36.739972927152465</v>
      </c>
      <c r="M112" s="155">
        <v>-732.0942535076</v>
      </c>
      <c r="XEB112" s="5" t="s">
        <v>259</v>
      </c>
    </row>
    <row r="113" spans="2:13 16356:16356" ht="16" x14ac:dyDescent="0.4">
      <c r="B113" s="124" t="s">
        <v>110</v>
      </c>
      <c r="C113" s="7">
        <v>57.333960704399715</v>
      </c>
      <c r="D113" s="8">
        <v>-5.5860014017400923</v>
      </c>
      <c r="E113" s="8">
        <v>1.3818767560644893</v>
      </c>
      <c r="F113" s="8">
        <v>947.54860776992916</v>
      </c>
      <c r="G113" s="8">
        <v>25.708670588004416</v>
      </c>
      <c r="H113" s="8">
        <v>-217.1237696154206</v>
      </c>
      <c r="I113" s="14">
        <v>-3.4694768070351016</v>
      </c>
      <c r="J113" s="155">
        <v>589.26518037809694</v>
      </c>
      <c r="K113" s="155">
        <v>-570.47635447009577</v>
      </c>
      <c r="L113" s="155">
        <v>22.179481014196401</v>
      </c>
      <c r="M113" s="155">
        <v>-732.0942535076</v>
      </c>
      <c r="XEB113" s="5" t="s">
        <v>207</v>
      </c>
    </row>
    <row r="114" spans="2:13 16356:16356" ht="16" x14ac:dyDescent="0.4">
      <c r="B114" s="124" t="s">
        <v>111</v>
      </c>
      <c r="C114" s="7">
        <v>512.41585659761847</v>
      </c>
      <c r="D114" s="8">
        <v>-9.1133175860933786</v>
      </c>
      <c r="E114" s="8">
        <v>23.479523212075318</v>
      </c>
      <c r="F114" s="8">
        <v>1290.7932565029139</v>
      </c>
      <c r="G114" s="8">
        <v>49.383893608337608</v>
      </c>
      <c r="H114" s="8">
        <v>-263.62304548161768</v>
      </c>
      <c r="I114" s="14">
        <v>-3.4694768070351016</v>
      </c>
      <c r="J114" s="155">
        <v>894.29811872785069</v>
      </c>
      <c r="K114" s="155">
        <v>-863.83659879673189</v>
      </c>
      <c r="L114" s="155">
        <v>126.59775672551878</v>
      </c>
      <c r="M114" s="155">
        <v>-732.0942535076</v>
      </c>
      <c r="XEB114" s="5" t="s">
        <v>134</v>
      </c>
    </row>
    <row r="115" spans="2:13 16356:16356" ht="16" x14ac:dyDescent="0.4">
      <c r="B115" s="124" t="s">
        <v>112</v>
      </c>
      <c r="C115" s="7">
        <v>-245.64758711389885</v>
      </c>
      <c r="D115" s="8">
        <v>-9.2707407196561178</v>
      </c>
      <c r="E115" s="8">
        <v>-40.521920333987588</v>
      </c>
      <c r="F115" s="8">
        <v>555.95964231398909</v>
      </c>
      <c r="G115" s="8">
        <v>9.322154361059642</v>
      </c>
      <c r="H115" s="8">
        <v>-195.11997391194711</v>
      </c>
      <c r="I115" s="14">
        <v>-3.4694768070351016</v>
      </c>
      <c r="J115" s="155">
        <v>363.53379632650751</v>
      </c>
      <c r="K115" s="155">
        <v>-223.12906701979796</v>
      </c>
      <c r="L115" s="155">
        <v>29.1422521845688</v>
      </c>
      <c r="M115" s="155">
        <v>-732.0942535076</v>
      </c>
      <c r="XEB115" s="5" t="s">
        <v>217</v>
      </c>
    </row>
    <row r="116" spans="2:13 16356:16356" ht="16" x14ac:dyDescent="0.4">
      <c r="B116" s="124" t="s">
        <v>113</v>
      </c>
      <c r="C116" s="7">
        <v>-63.721853952183437</v>
      </c>
      <c r="D116" s="8">
        <v>0.11624473234041371</v>
      </c>
      <c r="E116" s="8">
        <v>62.761208352627939</v>
      </c>
      <c r="F116" s="8">
        <v>792.8467942564713</v>
      </c>
      <c r="G116" s="8">
        <v>55.951622953233006</v>
      </c>
      <c r="H116" s="8">
        <v>-437.35945719697236</v>
      </c>
      <c r="I116" s="14">
        <v>-3.4694768070351016</v>
      </c>
      <c r="J116" s="155">
        <v>546.45398303954005</v>
      </c>
      <c r="K116" s="155">
        <v>-440.44297232949276</v>
      </c>
      <c r="L116" s="155">
        <v>91.514452554704036</v>
      </c>
      <c r="M116" s="155">
        <v>-732.0942535076</v>
      </c>
      <c r="XEB116" s="5" t="s">
        <v>154</v>
      </c>
    </row>
    <row r="117" spans="2:13 16356:16356" ht="16" x14ac:dyDescent="0.4">
      <c r="B117" s="124" t="s">
        <v>114</v>
      </c>
      <c r="C117" s="7">
        <v>-9.2617116466059315</v>
      </c>
      <c r="D117" s="8">
        <v>6.2954417653399313</v>
      </c>
      <c r="E117" s="8">
        <v>-241.26516317847143</v>
      </c>
      <c r="F117" s="8">
        <v>889.53542770238244</v>
      </c>
      <c r="G117" s="8">
        <v>74.200738587746429</v>
      </c>
      <c r="H117" s="8">
        <v>-742.49889273839221</v>
      </c>
      <c r="I117" s="14">
        <v>-3.4694768070351016</v>
      </c>
      <c r="J117" s="155">
        <v>910.80401762476629</v>
      </c>
      <c r="K117" s="155">
        <v>-820.95526373816995</v>
      </c>
      <c r="L117" s="155">
        <v>650.18571264282764</v>
      </c>
      <c r="M117" s="155">
        <v>-732.0942535076</v>
      </c>
      <c r="XEB117" s="5" t="s">
        <v>110</v>
      </c>
    </row>
    <row r="118" spans="2:13 16356:16356" ht="16" x14ac:dyDescent="0.4">
      <c r="B118" s="124" t="s">
        <v>115</v>
      </c>
      <c r="C118" s="7">
        <v>250.77418169913949</v>
      </c>
      <c r="D118" s="8">
        <v>-9.1133175860933786</v>
      </c>
      <c r="E118" s="8">
        <v>152.71114994786976</v>
      </c>
      <c r="F118" s="8">
        <v>1281.1243931583226</v>
      </c>
      <c r="G118" s="8">
        <v>21.489006412698345</v>
      </c>
      <c r="H118" s="8">
        <v>-128.22345435088994</v>
      </c>
      <c r="I118" s="14">
        <v>0.33376114163719184</v>
      </c>
      <c r="J118" s="155">
        <v>582.51671590843057</v>
      </c>
      <c r="K118" s="155">
        <v>-948.93809254744008</v>
      </c>
      <c r="L118" s="155">
        <v>30.968273122204476</v>
      </c>
      <c r="M118" s="155">
        <v>-732.0942535076</v>
      </c>
      <c r="XEB118" s="5" t="s">
        <v>218</v>
      </c>
    </row>
    <row r="119" spans="2:13 16356:16356" ht="16" x14ac:dyDescent="0.4">
      <c r="B119" s="124" t="s">
        <v>116</v>
      </c>
      <c r="C119" s="7">
        <v>877.48306380945621</v>
      </c>
      <c r="D119" s="8">
        <v>-9.1133175860933786</v>
      </c>
      <c r="E119" s="8">
        <v>204.29234702496851</v>
      </c>
      <c r="F119" s="8">
        <v>1682.3822219588535</v>
      </c>
      <c r="G119" s="8">
        <v>35.300809248813586</v>
      </c>
      <c r="H119" s="8">
        <v>-98.436583486997534</v>
      </c>
      <c r="I119" s="14">
        <v>23.32141463764912</v>
      </c>
      <c r="J119" s="155">
        <v>1005.0303406900672</v>
      </c>
      <c r="K119" s="155">
        <v>-1380.0871433876569</v>
      </c>
      <c r="L119" s="155">
        <v>146.8872282174523</v>
      </c>
      <c r="M119" s="155">
        <v>-732.0942535076</v>
      </c>
      <c r="XEB119" s="5" t="s">
        <v>135</v>
      </c>
    </row>
    <row r="120" spans="2:13 16356:16356" ht="16" x14ac:dyDescent="0.4">
      <c r="B120" s="124" t="s">
        <v>117</v>
      </c>
      <c r="C120" s="7">
        <v>536.12337819546849</v>
      </c>
      <c r="D120" s="8">
        <v>-9.1133175860933786</v>
      </c>
      <c r="E120" s="8">
        <v>92.96002323023373</v>
      </c>
      <c r="F120" s="8">
        <v>1464.8327967055538</v>
      </c>
      <c r="G120" s="8">
        <v>18.805615570638459</v>
      </c>
      <c r="H120" s="8">
        <v>-150.52121763584569</v>
      </c>
      <c r="I120" s="14">
        <v>-3.4694768070351016</v>
      </c>
      <c r="J120" s="155">
        <v>565.39282661136156</v>
      </c>
      <c r="K120" s="155">
        <v>-739.26542022130411</v>
      </c>
      <c r="L120" s="155">
        <v>28.595801835558802</v>
      </c>
      <c r="M120" s="155">
        <v>-732.0942535076</v>
      </c>
      <c r="XEB120" s="5" t="s">
        <v>111</v>
      </c>
    </row>
    <row r="121" spans="2:13 16356:16356" ht="16" x14ac:dyDescent="0.4">
      <c r="B121" s="124" t="s">
        <v>118</v>
      </c>
      <c r="C121" s="7">
        <v>344.89585725122345</v>
      </c>
      <c r="D121" s="8">
        <v>-9.1133175860933786</v>
      </c>
      <c r="E121" s="8">
        <v>75.581726464347938</v>
      </c>
      <c r="F121" s="8">
        <v>1348.8064365704602</v>
      </c>
      <c r="G121" s="8">
        <v>11.352293910273467</v>
      </c>
      <c r="H121" s="8">
        <v>-144.28868764060954</v>
      </c>
      <c r="I121" s="14">
        <v>-3.4694768070351016</v>
      </c>
      <c r="J121" s="155">
        <v>705.9532993262053</v>
      </c>
      <c r="K121" s="155">
        <v>-956.83426687534893</v>
      </c>
      <c r="L121" s="155">
        <v>49.00210339662366</v>
      </c>
      <c r="M121" s="155">
        <v>-732.0942535076</v>
      </c>
      <c r="XEB121" s="5" t="s">
        <v>208</v>
      </c>
    </row>
    <row r="122" spans="2:13 16356:16356" ht="16" x14ac:dyDescent="0.4">
      <c r="B122" s="124" t="s">
        <v>119</v>
      </c>
      <c r="C122" s="7">
        <v>85.683188387473251</v>
      </c>
      <c r="D122" s="8">
        <v>-9.1133175860933786</v>
      </c>
      <c r="E122" s="8">
        <v>-113.06289628447738</v>
      </c>
      <c r="F122" s="8">
        <v>1121.5881479725692</v>
      </c>
      <c r="G122" s="8">
        <v>9.61625725461999</v>
      </c>
      <c r="H122" s="8">
        <v>-140.25207410597321</v>
      </c>
      <c r="I122" s="14">
        <v>-3.4694768070351016</v>
      </c>
      <c r="J122" s="155">
        <v>786.6527879405561</v>
      </c>
      <c r="K122" s="155">
        <v>-931.94242079564458</v>
      </c>
      <c r="L122" s="155">
        <v>97.76043430655173</v>
      </c>
      <c r="M122" s="155">
        <v>-732.0942535076</v>
      </c>
      <c r="XEB122" s="5" t="s">
        <v>209</v>
      </c>
    </row>
    <row r="123" spans="2:13 16356:16356" ht="16" x14ac:dyDescent="0.4">
      <c r="B123" s="124" t="s">
        <v>120</v>
      </c>
      <c r="C123" s="7">
        <v>-47.488590278081801</v>
      </c>
      <c r="D123" s="8">
        <v>-8.1261821046955802</v>
      </c>
      <c r="E123" s="8">
        <v>-62.524674199232521</v>
      </c>
      <c r="F123" s="8">
        <v>792.8467942564713</v>
      </c>
      <c r="G123" s="8">
        <v>22.755980466264337</v>
      </c>
      <c r="H123" s="8">
        <v>-193.4619265976205</v>
      </c>
      <c r="I123" s="14">
        <v>-3.4694768070351016</v>
      </c>
      <c r="J123" s="155">
        <v>610.59057918862163</v>
      </c>
      <c r="K123" s="155">
        <v>-505.3269796623556</v>
      </c>
      <c r="L123" s="155">
        <v>31.321548689100261</v>
      </c>
      <c r="M123" s="155">
        <v>-732.0942535076</v>
      </c>
      <c r="XEB123" s="5" t="s">
        <v>229</v>
      </c>
    </row>
    <row r="124" spans="2:13 16356:16356" ht="16" x14ac:dyDescent="0.4">
      <c r="B124" s="124" t="s">
        <v>121</v>
      </c>
      <c r="C124" s="7">
        <v>135.30312139667842</v>
      </c>
      <c r="D124" s="8">
        <v>-9.1133175860933786</v>
      </c>
      <c r="E124" s="8">
        <v>15.321113351666549</v>
      </c>
      <c r="F124" s="8">
        <v>1169.9324646955249</v>
      </c>
      <c r="G124" s="8">
        <v>20.443903729064303</v>
      </c>
      <c r="H124" s="8">
        <v>-126.6003072139403</v>
      </c>
      <c r="I124" s="14">
        <v>-3.4694768070351016</v>
      </c>
      <c r="J124" s="155">
        <v>637.27633546024595</v>
      </c>
      <c r="K124" s="155">
        <v>-883.2164591711595</v>
      </c>
      <c r="L124" s="155">
        <v>46.823118446005154</v>
      </c>
      <c r="M124" s="155">
        <v>-732.0942535076</v>
      </c>
      <c r="XEB124" s="5" t="s">
        <v>155</v>
      </c>
    </row>
    <row r="125" spans="2:13 16356:16356" ht="16" x14ac:dyDescent="0.4">
      <c r="B125" s="124" t="s">
        <v>122</v>
      </c>
      <c r="C125" s="7">
        <v>-40.981103164479805</v>
      </c>
      <c r="D125" s="8">
        <v>-9.1133175860933786</v>
      </c>
      <c r="E125" s="8">
        <v>-91.934716260665624</v>
      </c>
      <c r="F125" s="8">
        <v>778.34349923958462</v>
      </c>
      <c r="G125" s="8">
        <v>20.125317776111878</v>
      </c>
      <c r="H125" s="8">
        <v>-177.31670596689622</v>
      </c>
      <c r="I125" s="14">
        <v>-3.4694768070351016</v>
      </c>
      <c r="J125" s="155">
        <v>712.05406300640823</v>
      </c>
      <c r="K125" s="155">
        <v>-603.38898925392812</v>
      </c>
      <c r="L125" s="155">
        <v>65.813476195633882</v>
      </c>
      <c r="M125" s="155">
        <v>-732.0942535076</v>
      </c>
      <c r="XEB125" s="5" t="s">
        <v>73</v>
      </c>
    </row>
    <row r="126" spans="2:13 16356:16356" ht="16" x14ac:dyDescent="0.4">
      <c r="B126" s="124" t="s">
        <v>123</v>
      </c>
      <c r="C126" s="7">
        <v>555.91693221394951</v>
      </c>
      <c r="D126" s="8">
        <v>-9.1133175860933786</v>
      </c>
      <c r="E126" s="8">
        <v>89.16855230412493</v>
      </c>
      <c r="F126" s="8">
        <v>1464.8327967055538</v>
      </c>
      <c r="G126" s="8">
        <v>16.853801860333778</v>
      </c>
      <c r="H126" s="8">
        <v>-123.90772692600616</v>
      </c>
      <c r="I126" s="14">
        <v>-3.4694768070351016</v>
      </c>
      <c r="J126" s="155">
        <v>805.97911305065145</v>
      </c>
      <c r="K126" s="155">
        <v>-971.61239211411396</v>
      </c>
      <c r="L126" s="155">
        <v>19.279835234134509</v>
      </c>
      <c r="M126" s="155">
        <v>-732.0942535076</v>
      </c>
      <c r="XEB126" s="5" t="s">
        <v>9</v>
      </c>
    </row>
    <row r="127" spans="2:13 16356:16356" ht="16" x14ac:dyDescent="0.4">
      <c r="B127" s="124" t="s">
        <v>124</v>
      </c>
      <c r="C127" s="7">
        <v>102.66204206243697</v>
      </c>
      <c r="D127" s="8">
        <v>-9.1133175860933786</v>
      </c>
      <c r="E127" s="8">
        <v>-31.325050950955188</v>
      </c>
      <c r="F127" s="8">
        <v>1165.0980330232294</v>
      </c>
      <c r="G127" s="8">
        <v>40.054355847282999</v>
      </c>
      <c r="H127" s="8">
        <v>-249.73704074727772</v>
      </c>
      <c r="I127" s="14">
        <v>-3.4694768070351016</v>
      </c>
      <c r="J127" s="155">
        <v>789.24259368103469</v>
      </c>
      <c r="K127" s="155">
        <v>-954.64543789651304</v>
      </c>
      <c r="L127" s="155">
        <v>88.65163700636414</v>
      </c>
      <c r="M127" s="155">
        <v>-732.0942535076</v>
      </c>
      <c r="XEB127" s="5" t="s">
        <v>156</v>
      </c>
    </row>
    <row r="128" spans="2:13 16356:16356" ht="16" x14ac:dyDescent="0.4">
      <c r="B128" s="124" t="s">
        <v>125</v>
      </c>
      <c r="C128" s="7">
        <v>-470.40078152915919</v>
      </c>
      <c r="D128" s="8">
        <v>-2.7397686822780218</v>
      </c>
      <c r="E128" s="8">
        <v>-195.61558902660389</v>
      </c>
      <c r="F128" s="8">
        <v>570.46293733087589</v>
      </c>
      <c r="G128" s="8">
        <v>9.2991489222610308</v>
      </c>
      <c r="H128" s="8">
        <v>-233.42239462396179</v>
      </c>
      <c r="I128" s="14">
        <v>-3.4694768070351016</v>
      </c>
      <c r="J128" s="155">
        <v>381.72048567793632</v>
      </c>
      <c r="K128" s="155">
        <v>-348.19185973786864</v>
      </c>
      <c r="L128" s="155">
        <v>83.649988925115039</v>
      </c>
      <c r="M128" s="155">
        <v>-732.0942535076</v>
      </c>
      <c r="XEB128" s="5" t="s">
        <v>157</v>
      </c>
    </row>
    <row r="129" spans="2:13 16356:16356" ht="16" x14ac:dyDescent="0.4">
      <c r="B129" s="124" t="s">
        <v>126</v>
      </c>
      <c r="C129" s="7">
        <v>336.55342576536157</v>
      </c>
      <c r="D129" s="8">
        <v>-9.1133175860933786</v>
      </c>
      <c r="E129" s="8">
        <v>36.387588888693742</v>
      </c>
      <c r="F129" s="8">
        <v>1160.2636013509336</v>
      </c>
      <c r="G129" s="8">
        <v>19.189708030540736</v>
      </c>
      <c r="H129" s="8">
        <v>-203.97314352353112</v>
      </c>
      <c r="I129" s="14">
        <v>-3.4694768070351016</v>
      </c>
      <c r="J129" s="155">
        <v>581.3734923861964</v>
      </c>
      <c r="K129" s="155">
        <v>-536.44759997971266</v>
      </c>
      <c r="L129" s="155">
        <v>24.436826512969461</v>
      </c>
      <c r="M129" s="155">
        <v>-732.0942535076</v>
      </c>
      <c r="XEB129" s="5" t="s">
        <v>210</v>
      </c>
    </row>
    <row r="130" spans="2:13 16356:16356" ht="16" x14ac:dyDescent="0.4">
      <c r="B130" s="124" t="s">
        <v>127</v>
      </c>
      <c r="C130" s="7">
        <v>131.29303775660969</v>
      </c>
      <c r="D130" s="8">
        <v>-9.1133175860933786</v>
      </c>
      <c r="E130" s="8">
        <v>78.698982717190916</v>
      </c>
      <c r="F130" s="8">
        <v>1305.2965515198005</v>
      </c>
      <c r="G130" s="8">
        <v>20.238511191008087</v>
      </c>
      <c r="H130" s="8">
        <v>-154.28939707121685</v>
      </c>
      <c r="I130" s="14">
        <v>-3.4694768070351016</v>
      </c>
      <c r="J130" s="155">
        <v>823.16800729813644</v>
      </c>
      <c r="K130" s="155">
        <v>-1287.424484601642</v>
      </c>
      <c r="L130" s="155">
        <v>90.281914604060958</v>
      </c>
      <c r="M130" s="155">
        <v>-732.0942535076</v>
      </c>
      <c r="XEB130" s="5" t="s">
        <v>49</v>
      </c>
    </row>
    <row r="131" spans="2:13 16356:16356" ht="16" x14ac:dyDescent="0.4">
      <c r="B131" s="124" t="s">
        <v>128</v>
      </c>
      <c r="C131" s="7">
        <v>144.88191511227558</v>
      </c>
      <c r="D131" s="8">
        <v>-9.1133175860933786</v>
      </c>
      <c r="E131" s="8">
        <v>50.108827507227467</v>
      </c>
      <c r="F131" s="8">
        <v>1073.2438312496138</v>
      </c>
      <c r="G131" s="8">
        <v>20.665417724620443</v>
      </c>
      <c r="H131" s="8">
        <v>-242.1366000107474</v>
      </c>
      <c r="I131" s="14">
        <v>-3.4694768070351016</v>
      </c>
      <c r="J131" s="155">
        <v>620.82267188417154</v>
      </c>
      <c r="K131" s="155">
        <v>-655.39135899009295</v>
      </c>
      <c r="L131" s="155">
        <v>22.246173648211069</v>
      </c>
      <c r="M131" s="155">
        <v>-732.0942535076</v>
      </c>
      <c r="XEB131" s="5" t="s">
        <v>74</v>
      </c>
    </row>
    <row r="132" spans="2:13 16356:16356" ht="16" x14ac:dyDescent="0.4">
      <c r="B132" s="124" t="s">
        <v>129</v>
      </c>
      <c r="C132" s="7">
        <v>478.69199420449388</v>
      </c>
      <c r="D132" s="8">
        <v>-9.1133175860933786</v>
      </c>
      <c r="E132" s="8">
        <v>77.758983405755146</v>
      </c>
      <c r="F132" s="8">
        <v>1474.5016600501451</v>
      </c>
      <c r="G132" s="8">
        <v>28.733139934480448</v>
      </c>
      <c r="H132" s="8">
        <v>-110.88527702251531</v>
      </c>
      <c r="I132" s="14">
        <v>-3.4694768070351016</v>
      </c>
      <c r="J132" s="155">
        <v>737.57592397855638</v>
      </c>
      <c r="K132" s="155">
        <v>-1082.0756929874065</v>
      </c>
      <c r="L132" s="155">
        <v>97.760304746207154</v>
      </c>
      <c r="M132" s="155">
        <v>-732.0942535076</v>
      </c>
      <c r="XEB132" s="5" t="s">
        <v>243</v>
      </c>
    </row>
    <row r="133" spans="2:13 16356:16356" ht="16" x14ac:dyDescent="0.4">
      <c r="B133" s="124" t="s">
        <v>130</v>
      </c>
      <c r="C133" s="7">
        <v>308.97585442312459</v>
      </c>
      <c r="D133" s="8">
        <v>-9.1133175860933786</v>
      </c>
      <c r="E133" s="8">
        <v>202.01911467570665</v>
      </c>
      <c r="F133" s="8">
        <v>1397.1507532934158</v>
      </c>
      <c r="G133" s="8">
        <v>31.272131921975216</v>
      </c>
      <c r="H133" s="8">
        <v>-137.58963319382809</v>
      </c>
      <c r="I133" s="14">
        <v>-3.4694768070351016</v>
      </c>
      <c r="J133" s="155">
        <v>704.01877428684782</v>
      </c>
      <c r="K133" s="155">
        <v>-1182.9101427401226</v>
      </c>
      <c r="L133" s="155">
        <v>39.691904079858119</v>
      </c>
      <c r="M133" s="155">
        <v>-732.0942535076</v>
      </c>
      <c r="XEB133" s="5" t="s">
        <v>211</v>
      </c>
    </row>
    <row r="134" spans="2:13 16356:16356" ht="16" x14ac:dyDescent="0.4">
      <c r="B134" s="124" t="s">
        <v>131</v>
      </c>
      <c r="C134" s="7">
        <v>205.21620215720611</v>
      </c>
      <c r="D134" s="8">
        <v>14.324845984857772</v>
      </c>
      <c r="E134" s="8">
        <v>74.883234536571862</v>
      </c>
      <c r="F134" s="8">
        <v>1155.4291696786381</v>
      </c>
      <c r="G134" s="8">
        <v>23.54860395145165</v>
      </c>
      <c r="H134" s="8">
        <v>-243.10046859262465</v>
      </c>
      <c r="I134" s="14">
        <v>-3.4694768070351016</v>
      </c>
      <c r="J134" s="155">
        <v>603.02188305601635</v>
      </c>
      <c r="K134" s="155">
        <v>-704.27786850620316</v>
      </c>
      <c r="L134" s="155">
        <v>16.950532363133199</v>
      </c>
      <c r="M134" s="155">
        <v>-732.0942535076</v>
      </c>
      <c r="XEB134" s="5" t="s">
        <v>112</v>
      </c>
    </row>
    <row r="135" spans="2:13 16356:16356" ht="16" x14ac:dyDescent="0.4">
      <c r="B135" s="124" t="s">
        <v>132</v>
      </c>
      <c r="C135" s="7">
        <v>48.210393285063219</v>
      </c>
      <c r="D135" s="8">
        <v>-4.3002755104059389</v>
      </c>
      <c r="E135" s="8">
        <v>89.351385685221217</v>
      </c>
      <c r="F135" s="8">
        <v>1078.0782629219093</v>
      </c>
      <c r="G135" s="8">
        <v>41.476001266990735</v>
      </c>
      <c r="H135" s="8">
        <v>-390.75732666374751</v>
      </c>
      <c r="I135" s="14">
        <v>-3.4694768070351016</v>
      </c>
      <c r="J135" s="155">
        <v>607.6586804739942</v>
      </c>
      <c r="K135" s="155">
        <v>-668.97163829241174</v>
      </c>
      <c r="L135" s="155">
        <v>31.239033718148196</v>
      </c>
      <c r="M135" s="155">
        <v>-732.0942535076</v>
      </c>
      <c r="XEB135" s="5" t="s">
        <v>230</v>
      </c>
    </row>
    <row r="136" spans="2:13 16356:16356" ht="16" x14ac:dyDescent="0.4">
      <c r="B136" s="124" t="s">
        <v>133</v>
      </c>
      <c r="C136" s="7">
        <v>-24.327885341675369</v>
      </c>
      <c r="D136" s="8">
        <v>-9.1133175860933786</v>
      </c>
      <c r="E136" s="8">
        <v>180.42891534200658</v>
      </c>
      <c r="F136" s="8">
        <v>952.38303944222469</v>
      </c>
      <c r="G136" s="8">
        <v>19.200849488488519</v>
      </c>
      <c r="H136" s="8">
        <v>-107.37207913911107</v>
      </c>
      <c r="I136" s="14">
        <v>26.198242054478392</v>
      </c>
      <c r="J136" s="155">
        <v>598.41869496070092</v>
      </c>
      <c r="K136" s="155">
        <v>-971.40232647654955</v>
      </c>
      <c r="L136" s="155">
        <v>19.024350079779492</v>
      </c>
      <c r="M136" s="155">
        <v>-732.0942535076</v>
      </c>
      <c r="XEB136" s="5" t="s">
        <v>287</v>
      </c>
    </row>
    <row r="137" spans="2:13 16356:16356" ht="16" x14ac:dyDescent="0.4">
      <c r="B137" s="124" t="s">
        <v>134</v>
      </c>
      <c r="C137" s="7">
        <v>-275.09730609536354</v>
      </c>
      <c r="D137" s="8">
        <v>1.4178623916705926</v>
      </c>
      <c r="E137" s="8">
        <v>8.9524065587452011</v>
      </c>
      <c r="F137" s="8">
        <v>783.17793091188014</v>
      </c>
      <c r="G137" s="8">
        <v>13.511032386619052</v>
      </c>
      <c r="H137" s="8">
        <v>-342.83679935292764</v>
      </c>
      <c r="I137" s="14">
        <v>-3.4694768070351016</v>
      </c>
      <c r="J137" s="155">
        <v>473.0257888784148</v>
      </c>
      <c r="K137" s="155">
        <v>-485.85523995284763</v>
      </c>
      <c r="L137" s="155">
        <v>9.0734423977170078</v>
      </c>
      <c r="M137" s="155">
        <v>-732.0942535076</v>
      </c>
      <c r="XEB137" s="5" t="s">
        <v>113</v>
      </c>
    </row>
    <row r="138" spans="2:13 16356:16356" ht="16" x14ac:dyDescent="0.4">
      <c r="B138" s="124" t="s">
        <v>135</v>
      </c>
      <c r="C138" s="7">
        <v>88.800470735091494</v>
      </c>
      <c r="D138" s="8">
        <v>-9.1133175860933786</v>
      </c>
      <c r="E138" s="8">
        <v>87.167463544879524</v>
      </c>
      <c r="F138" s="8">
        <v>1131.2570113171603</v>
      </c>
      <c r="G138" s="8">
        <v>6.3612668598366087</v>
      </c>
      <c r="H138" s="8">
        <v>-174.62267328241055</v>
      </c>
      <c r="I138" s="14">
        <v>-3.4694768070351016</v>
      </c>
      <c r="J138" s="155">
        <v>519.25754061822522</v>
      </c>
      <c r="K138" s="155">
        <v>-767.03377542191163</v>
      </c>
      <c r="L138" s="155">
        <v>31.090685000040349</v>
      </c>
      <c r="M138" s="155">
        <v>-732.0942535076</v>
      </c>
      <c r="XEB138" s="5" t="s">
        <v>266</v>
      </c>
    </row>
    <row r="139" spans="2:13 16356:16356" ht="16" x14ac:dyDescent="0.4">
      <c r="B139" s="124" t="s">
        <v>136</v>
      </c>
      <c r="C139" s="7">
        <v>5.0050230013000601</v>
      </c>
      <c r="D139" s="8">
        <v>3.3732320275494887</v>
      </c>
      <c r="E139" s="8">
        <v>26.191774975129945</v>
      </c>
      <c r="F139" s="8">
        <v>986.22406114829346</v>
      </c>
      <c r="G139" s="8">
        <v>31.198683734894995</v>
      </c>
      <c r="H139" s="8">
        <v>-290.5195692654795</v>
      </c>
      <c r="I139" s="14">
        <v>-3.4694768070351016</v>
      </c>
      <c r="J139" s="155">
        <v>519.93974110043348</v>
      </c>
      <c r="K139" s="155">
        <v>-547.73315096308443</v>
      </c>
      <c r="L139" s="155">
        <v>11.893980558197773</v>
      </c>
      <c r="M139" s="155">
        <v>-732.0942535076</v>
      </c>
      <c r="XEB139" s="5" t="s">
        <v>158</v>
      </c>
    </row>
    <row r="140" spans="2:13 16356:16356" ht="16" x14ac:dyDescent="0.4">
      <c r="B140" s="124" t="s">
        <v>137</v>
      </c>
      <c r="C140" s="7">
        <v>38.421797199707385</v>
      </c>
      <c r="D140" s="8">
        <v>6.0798360913367073</v>
      </c>
      <c r="E140" s="8">
        <v>47.49715254863942</v>
      </c>
      <c r="F140" s="8">
        <v>1165.0980330232294</v>
      </c>
      <c r="G140" s="8">
        <v>34.418631735382647</v>
      </c>
      <c r="H140" s="8">
        <v>-205.58898222737542</v>
      </c>
      <c r="I140" s="14">
        <v>-3.4694768070351016</v>
      </c>
      <c r="J140" s="155">
        <v>676.56005075756957</v>
      </c>
      <c r="K140" s="155">
        <v>-962.2712754614131</v>
      </c>
      <c r="L140" s="155">
        <v>12.192081046973314</v>
      </c>
      <c r="M140" s="155">
        <v>-732.0942535076</v>
      </c>
      <c r="XEB140" s="5" t="s">
        <v>114</v>
      </c>
    </row>
    <row r="141" spans="2:13 16356:16356" ht="16" x14ac:dyDescent="0.4">
      <c r="B141" s="124" t="s">
        <v>138</v>
      </c>
      <c r="C141" s="7">
        <v>299.7397272659108</v>
      </c>
      <c r="D141" s="8">
        <v>-9.1133175860933786</v>
      </c>
      <c r="E141" s="8">
        <v>54.459130059680241</v>
      </c>
      <c r="F141" s="8">
        <v>1242.4489397799582</v>
      </c>
      <c r="G141" s="8">
        <v>23.078444741769278</v>
      </c>
      <c r="H141" s="8">
        <v>-234.8323014703619</v>
      </c>
      <c r="I141" s="14">
        <v>-3.4694768070351016</v>
      </c>
      <c r="J141" s="155">
        <v>702.09821487325576</v>
      </c>
      <c r="K141" s="155">
        <v>-755.47730275041533</v>
      </c>
      <c r="L141" s="155">
        <v>12.641649932752967</v>
      </c>
      <c r="M141" s="155">
        <v>-732.0942535076</v>
      </c>
      <c r="XEB141" s="5" t="s">
        <v>231</v>
      </c>
    </row>
    <row r="142" spans="2:13 16356:16356" ht="16" x14ac:dyDescent="0.4">
      <c r="B142" s="124" t="s">
        <v>139</v>
      </c>
      <c r="C142" s="7">
        <v>622.09871405669389</v>
      </c>
      <c r="D142" s="8">
        <v>-9.1133175860933786</v>
      </c>
      <c r="E142" s="8">
        <v>6.4314364204759915</v>
      </c>
      <c r="F142" s="8">
        <v>1397.1507532934158</v>
      </c>
      <c r="G142" s="8">
        <v>22.50691639930815</v>
      </c>
      <c r="H142" s="8">
        <v>-103.28660599228915</v>
      </c>
      <c r="I142" s="14">
        <v>40.504777971351331</v>
      </c>
      <c r="J142" s="155">
        <v>507.44353517575161</v>
      </c>
      <c r="K142" s="155">
        <v>-877.33093944973848</v>
      </c>
      <c r="L142" s="155">
        <v>369.886411332112</v>
      </c>
      <c r="M142" s="155">
        <v>-732.0942535076</v>
      </c>
      <c r="XEB142" s="5" t="s">
        <v>267</v>
      </c>
    </row>
    <row r="143" spans="2:13 16356:16356" ht="16" x14ac:dyDescent="0.4">
      <c r="B143" s="124" t="s">
        <v>140</v>
      </c>
      <c r="C143" s="7">
        <v>332.80666449185685</v>
      </c>
      <c r="D143" s="8">
        <v>0.11554920242730991</v>
      </c>
      <c r="E143" s="8">
        <v>52.775332408279098</v>
      </c>
      <c r="F143" s="8">
        <v>1024.8995145266581</v>
      </c>
      <c r="G143" s="8">
        <v>12.656356005276237</v>
      </c>
      <c r="H143" s="8">
        <v>-100.4205528623869</v>
      </c>
      <c r="I143" s="14">
        <v>-3.4694768070351016</v>
      </c>
      <c r="J143" s="155">
        <v>812.66584072256501</v>
      </c>
      <c r="K143" s="155">
        <v>-745.9584001700216</v>
      </c>
      <c r="L143" s="155">
        <v>11.63675497369489</v>
      </c>
      <c r="M143" s="155">
        <v>-732.0942535076</v>
      </c>
      <c r="XEB143" s="5" t="s">
        <v>159</v>
      </c>
    </row>
    <row r="144" spans="2:13 16356:16356" ht="16" x14ac:dyDescent="0.4">
      <c r="B144" s="124" t="s">
        <v>141</v>
      </c>
      <c r="C144" s="7">
        <v>116.28844476878135</v>
      </c>
      <c r="D144" s="8">
        <v>-9.1133175860933786</v>
      </c>
      <c r="E144" s="8">
        <v>105.30078774781903</v>
      </c>
      <c r="F144" s="8">
        <v>1213.4423497461851</v>
      </c>
      <c r="G144" s="8">
        <v>51.020567901609503</v>
      </c>
      <c r="H144" s="8">
        <v>-406.54587218189187</v>
      </c>
      <c r="I144" s="14">
        <v>-3.4694768070351016</v>
      </c>
      <c r="J144" s="155">
        <v>740.17177589465416</v>
      </c>
      <c r="K144" s="155">
        <v>-866.25981103294532</v>
      </c>
      <c r="L144" s="155">
        <v>23.835694594079062</v>
      </c>
      <c r="M144" s="155">
        <v>-732.0942535076</v>
      </c>
      <c r="XEB144" s="5" t="s">
        <v>160</v>
      </c>
    </row>
    <row r="145" spans="2:13 16356:16356" ht="16" x14ac:dyDescent="0.4">
      <c r="B145" s="124" t="s">
        <v>142</v>
      </c>
      <c r="C145" s="7">
        <v>719.31170682055006</v>
      </c>
      <c r="D145" s="8">
        <v>-9.1133175860933786</v>
      </c>
      <c r="E145" s="8">
        <v>-90.679649498492793</v>
      </c>
      <c r="F145" s="8">
        <v>1368.1441632596427</v>
      </c>
      <c r="G145" s="8">
        <v>22.732310651164472</v>
      </c>
      <c r="H145" s="8">
        <v>-69.18681302662641</v>
      </c>
      <c r="I145" s="14">
        <v>113.66636651254763</v>
      </c>
      <c r="J145" s="155">
        <v>822.94367341405632</v>
      </c>
      <c r="K145" s="155">
        <v>-1162.4123682592804</v>
      </c>
      <c r="L145" s="155">
        <v>455.31159486123198</v>
      </c>
      <c r="M145" s="155">
        <v>-732.0942535076</v>
      </c>
      <c r="XEB145" s="5" t="s">
        <v>75</v>
      </c>
    </row>
    <row r="146" spans="2:13 16356:16356" ht="16" x14ac:dyDescent="0.4">
      <c r="B146" s="124" t="s">
        <v>143</v>
      </c>
      <c r="C146" s="7">
        <v>345.34200132840886</v>
      </c>
      <c r="D146" s="8">
        <v>-9.1133175860933786</v>
      </c>
      <c r="E146" s="8">
        <v>-61.215684464470826</v>
      </c>
      <c r="F146" s="8">
        <v>1551.8525668068737</v>
      </c>
      <c r="G146" s="8">
        <v>7.4774260063321307</v>
      </c>
      <c r="H146" s="8">
        <v>-64.572223698232975</v>
      </c>
      <c r="I146" s="14">
        <v>32.480818695090761</v>
      </c>
      <c r="J146" s="155">
        <v>801.19462535620403</v>
      </c>
      <c r="K146" s="155">
        <v>-1204.9187182147357</v>
      </c>
      <c r="L146" s="155">
        <v>24.250761935041123</v>
      </c>
      <c r="M146" s="155">
        <v>-732.0942535076</v>
      </c>
      <c r="XEB146" s="5" t="s">
        <v>161</v>
      </c>
    </row>
    <row r="147" spans="2:13 16356:16356" ht="16" x14ac:dyDescent="0.4">
      <c r="B147" s="124" t="s">
        <v>144</v>
      </c>
      <c r="C147" s="7">
        <v>499.27697745982812</v>
      </c>
      <c r="D147" s="8">
        <v>-9.1133175860933786</v>
      </c>
      <c r="E147" s="8">
        <v>140.60600162080149</v>
      </c>
      <c r="F147" s="8">
        <v>1343.9720048981649</v>
      </c>
      <c r="G147" s="8">
        <v>25.407936718942</v>
      </c>
      <c r="H147" s="8">
        <v>-198.81903032945385</v>
      </c>
      <c r="I147" s="14">
        <v>-3.4694768070351016</v>
      </c>
      <c r="J147" s="155">
        <v>758.49131672110968</v>
      </c>
      <c r="K147" s="155">
        <v>-868.61078653141783</v>
      </c>
      <c r="L147" s="155">
        <v>42.906582262410488</v>
      </c>
      <c r="M147" s="155">
        <v>-732.0942535076</v>
      </c>
      <c r="XEB147" s="5" t="s">
        <v>50</v>
      </c>
    </row>
    <row r="148" spans="2:13 16356:16356" ht="16" x14ac:dyDescent="0.4">
      <c r="B148" s="124" t="s">
        <v>145</v>
      </c>
      <c r="C148" s="7">
        <v>803.96624613710981</v>
      </c>
      <c r="D148" s="8">
        <v>-9.1133175860933786</v>
      </c>
      <c r="E148" s="8">
        <v>130.30303885505549</v>
      </c>
      <c r="F148" s="8">
        <v>1638.8723369081936</v>
      </c>
      <c r="G148" s="8">
        <v>8.3549003614978261</v>
      </c>
      <c r="H148" s="8">
        <v>-77.21683974297639</v>
      </c>
      <c r="I148" s="14">
        <v>54.77707997800028</v>
      </c>
      <c r="J148" s="155">
        <v>703.38293506778541</v>
      </c>
      <c r="K148" s="155">
        <v>-1038.0918644341366</v>
      </c>
      <c r="L148" s="155">
        <v>124.79223023738366</v>
      </c>
      <c r="M148" s="155">
        <v>-732.0942535076</v>
      </c>
      <c r="XEB148" s="5" t="s">
        <v>232</v>
      </c>
    </row>
    <row r="149" spans="2:13 16356:16356" ht="16" x14ac:dyDescent="0.4">
      <c r="B149" s="124" t="s">
        <v>146</v>
      </c>
      <c r="C149" s="7">
        <v>387.23930969909691</v>
      </c>
      <c r="D149" s="8">
        <v>-9.1133175860933786</v>
      </c>
      <c r="E149" s="8">
        <v>29.235525239646545</v>
      </c>
      <c r="F149" s="8">
        <v>1348.8064365704602</v>
      </c>
      <c r="G149" s="8">
        <v>5.6441768061257704</v>
      </c>
      <c r="H149" s="8">
        <v>-70.043754445921849</v>
      </c>
      <c r="I149" s="14">
        <v>22.270097551834564</v>
      </c>
      <c r="J149" s="155">
        <v>636.6928075797091</v>
      </c>
      <c r="K149" s="155">
        <v>-878.87532080926906</v>
      </c>
      <c r="L149" s="155">
        <v>34.716912300204875</v>
      </c>
      <c r="M149" s="155">
        <v>-732.0942535076</v>
      </c>
      <c r="XEB149" s="5" t="s">
        <v>51</v>
      </c>
    </row>
    <row r="150" spans="2:13 16356:16356" ht="16" x14ac:dyDescent="0.4">
      <c r="B150" s="124" t="s">
        <v>147</v>
      </c>
      <c r="C150" s="7">
        <v>942.04113785917059</v>
      </c>
      <c r="D150" s="8">
        <v>-9.1133175860933786</v>
      </c>
      <c r="E150" s="8">
        <v>142.64334870679889</v>
      </c>
      <c r="F150" s="8">
        <v>1663.0444952696714</v>
      </c>
      <c r="G150" s="8">
        <v>28.806229432749859</v>
      </c>
      <c r="H150" s="8">
        <v>-74.12648362564822</v>
      </c>
      <c r="I150" s="14">
        <v>115.43459829730909</v>
      </c>
      <c r="J150" s="155">
        <v>580.47099868005864</v>
      </c>
      <c r="K150" s="155">
        <v>-889.13147050418229</v>
      </c>
      <c r="L150" s="155">
        <v>116.10699269610656</v>
      </c>
      <c r="M150" s="155">
        <v>-732.0942535076</v>
      </c>
      <c r="XEB150" s="5" t="s">
        <v>65</v>
      </c>
    </row>
    <row r="151" spans="2:13 16356:16356" ht="16" x14ac:dyDescent="0.4">
      <c r="B151" s="124" t="s">
        <v>148</v>
      </c>
      <c r="C151" s="7">
        <v>-428.76684874750458</v>
      </c>
      <c r="D151" s="8">
        <v>36.44713850485963</v>
      </c>
      <c r="E151" s="8">
        <v>124.68509409416549</v>
      </c>
      <c r="F151" s="8">
        <v>1039.4028095435449</v>
      </c>
      <c r="G151" s="8">
        <v>80.811330682483089</v>
      </c>
      <c r="H151" s="8">
        <v>-959.77766697572793</v>
      </c>
      <c r="I151" s="14">
        <v>-3.4694768070351016</v>
      </c>
      <c r="J151" s="155">
        <v>742.67356983291381</v>
      </c>
      <c r="K151" s="155">
        <v>-799.13220150253528</v>
      </c>
      <c r="L151" s="155">
        <v>41.68680738742674</v>
      </c>
      <c r="M151" s="155">
        <v>-732.0942535076</v>
      </c>
      <c r="XEB151" s="5" t="s">
        <v>162</v>
      </c>
    </row>
    <row r="152" spans="2:13 16356:16356" ht="16" x14ac:dyDescent="0.4">
      <c r="B152" s="124" t="s">
        <v>149</v>
      </c>
      <c r="C152" s="7">
        <v>352.68754797801319</v>
      </c>
      <c r="D152" s="8">
        <v>-9.1133175860933786</v>
      </c>
      <c r="E152" s="8">
        <v>67.209667341840145</v>
      </c>
      <c r="F152" s="8">
        <v>1319.799846536687</v>
      </c>
      <c r="G152" s="8">
        <v>20.96071648443197</v>
      </c>
      <c r="H152" s="8">
        <v>-115.66032502084011</v>
      </c>
      <c r="I152" s="14">
        <v>-3.4694768070351016</v>
      </c>
      <c r="J152" s="155">
        <v>646.40739147811848</v>
      </c>
      <c r="K152" s="155">
        <v>-857.84862115766464</v>
      </c>
      <c r="L152" s="155">
        <v>16.495920216168745</v>
      </c>
      <c r="M152" s="155">
        <v>-732.0942535076</v>
      </c>
      <c r="XEB152" s="5" t="s">
        <v>196</v>
      </c>
    </row>
    <row r="153" spans="2:13 16356:16356" ht="16" x14ac:dyDescent="0.4">
      <c r="B153" s="124" t="s">
        <v>150</v>
      </c>
      <c r="C153" s="7">
        <v>550.51755345022332</v>
      </c>
      <c r="D153" s="8">
        <v>-9.1133175860933786</v>
      </c>
      <c r="E153" s="8">
        <v>84.52247753938191</v>
      </c>
      <c r="F153" s="8">
        <v>1653.3756319250806</v>
      </c>
      <c r="G153" s="8">
        <v>10.98448858467243</v>
      </c>
      <c r="H153" s="8">
        <v>-92.116777732710972</v>
      </c>
      <c r="I153" s="14">
        <v>17.697713616473273</v>
      </c>
      <c r="J153" s="155">
        <v>627.50368938146141</v>
      </c>
      <c r="K153" s="155">
        <v>-1023.1019075526457</v>
      </c>
      <c r="L153" s="155">
        <v>12.859808782203842</v>
      </c>
      <c r="M153" s="155">
        <v>-732.0942535076</v>
      </c>
      <c r="XEB153" s="5" t="s">
        <v>163</v>
      </c>
    </row>
    <row r="154" spans="2:13 16356:16356" ht="16" x14ac:dyDescent="0.4">
      <c r="B154" s="124" t="s">
        <v>151</v>
      </c>
      <c r="C154" s="7">
        <v>501.26754395844671</v>
      </c>
      <c r="D154" s="8">
        <v>-9.1133175860933786</v>
      </c>
      <c r="E154" s="8">
        <v>83.22063588945673</v>
      </c>
      <c r="F154" s="8">
        <v>1285.9588248306184</v>
      </c>
      <c r="G154" s="8">
        <v>24.217937918074337</v>
      </c>
      <c r="H154" s="8">
        <v>-102.21055354066483</v>
      </c>
      <c r="I154" s="14">
        <v>15.312486225352419</v>
      </c>
      <c r="J154" s="155">
        <v>602.19536457078868</v>
      </c>
      <c r="K154" s="155">
        <v>-685.57650351906909</v>
      </c>
      <c r="L154" s="155">
        <v>19.356922677583459</v>
      </c>
      <c r="M154" s="155">
        <v>-732.0942535076</v>
      </c>
      <c r="XEB154" s="5" t="s">
        <v>85</v>
      </c>
    </row>
    <row r="155" spans="2:13 16356:16356" ht="16" x14ac:dyDescent="0.4">
      <c r="B155" s="124" t="s">
        <v>152</v>
      </c>
      <c r="C155" s="7">
        <v>-26.100613903807812</v>
      </c>
      <c r="D155" s="8">
        <v>0.75075643608539155</v>
      </c>
      <c r="E155" s="8">
        <v>29.998964796824502</v>
      </c>
      <c r="F155" s="8">
        <v>962.05190278681584</v>
      </c>
      <c r="G155" s="8">
        <v>23.926039956522132</v>
      </c>
      <c r="H155" s="8">
        <v>-235.52564718830857</v>
      </c>
      <c r="I155" s="14">
        <v>-3.4694768070351016</v>
      </c>
      <c r="J155" s="155">
        <v>551.19174800665735</v>
      </c>
      <c r="K155" s="155">
        <v>-630.08566906382998</v>
      </c>
      <c r="L155" s="155">
        <v>7.155020680060673</v>
      </c>
      <c r="M155" s="155">
        <v>-732.0942535076</v>
      </c>
      <c r="XEB155" s="5" t="s">
        <v>86</v>
      </c>
    </row>
    <row r="156" spans="2:13 16356:16356" ht="16" x14ac:dyDescent="0.4">
      <c r="B156" s="124" t="s">
        <v>153</v>
      </c>
      <c r="C156" s="7">
        <v>495.4372994481929</v>
      </c>
      <c r="D156" s="8">
        <v>-9.1133175860933786</v>
      </c>
      <c r="E156" s="8">
        <v>90.587819658899775</v>
      </c>
      <c r="F156" s="8">
        <v>1372.9785949319382</v>
      </c>
      <c r="G156" s="8">
        <v>11.509429574689195</v>
      </c>
      <c r="H156" s="8">
        <v>-92.427110260492896</v>
      </c>
      <c r="I156" s="14">
        <v>46.310560030063641</v>
      </c>
      <c r="J156" s="155">
        <v>451.87852266961431</v>
      </c>
      <c r="K156" s="155">
        <v>-672.05347801767891</v>
      </c>
      <c r="L156" s="155">
        <v>27.860531954852849</v>
      </c>
      <c r="M156" s="155">
        <v>-732.0942535076</v>
      </c>
      <c r="XEB156" s="5" t="s">
        <v>10</v>
      </c>
    </row>
    <row r="157" spans="2:13 16356:16356" ht="16" x14ac:dyDescent="0.4">
      <c r="B157" s="124" t="s">
        <v>154</v>
      </c>
      <c r="C157" s="7">
        <v>59.654136674271626</v>
      </c>
      <c r="D157" s="8">
        <v>8.9449931419590332</v>
      </c>
      <c r="E157" s="8">
        <v>41.953153413310332</v>
      </c>
      <c r="F157" s="8">
        <v>1165.0980330232294</v>
      </c>
      <c r="G157" s="8">
        <v>31.949581105453344</v>
      </c>
      <c r="H157" s="8">
        <v>-243.70176654331104</v>
      </c>
      <c r="I157" s="14">
        <v>-3.4694768070351016</v>
      </c>
      <c r="J157" s="155">
        <v>545.91213356214917</v>
      </c>
      <c r="K157" s="155">
        <v>-764.86459720612515</v>
      </c>
      <c r="L157" s="155">
        <v>9.9263364922416795</v>
      </c>
      <c r="M157" s="155">
        <v>-732.0942535076</v>
      </c>
      <c r="XEB157" s="5" t="s">
        <v>212</v>
      </c>
    </row>
    <row r="158" spans="2:13 16356:16356" ht="16" x14ac:dyDescent="0.4">
      <c r="B158" s="124" t="s">
        <v>155</v>
      </c>
      <c r="C158" s="7">
        <v>-33.138068356370468</v>
      </c>
      <c r="D158" s="8">
        <v>2.5826881113412732</v>
      </c>
      <c r="E158" s="8">
        <v>26.490725220247477</v>
      </c>
      <c r="F158" s="8">
        <v>947.54860776992916</v>
      </c>
      <c r="G158" s="8">
        <v>14.710800779308064</v>
      </c>
      <c r="H158" s="8">
        <v>-251.83037742512457</v>
      </c>
      <c r="I158" s="14">
        <v>-3.4694768070351016</v>
      </c>
      <c r="J158" s="155">
        <v>538.03678490933532</v>
      </c>
      <c r="K158" s="155">
        <v>-582.72810066657246</v>
      </c>
      <c r="L158" s="155">
        <v>7.6145332598002655</v>
      </c>
      <c r="M158" s="155">
        <v>-732.0942535076</v>
      </c>
      <c r="XEB158" s="5" t="s">
        <v>219</v>
      </c>
    </row>
    <row r="159" spans="2:13 16356:16356" ht="16" x14ac:dyDescent="0.4">
      <c r="B159" s="124" t="s">
        <v>156</v>
      </c>
      <c r="C159" s="7">
        <v>414.59322020957677</v>
      </c>
      <c r="D159" s="8">
        <v>-9.1133175860933786</v>
      </c>
      <c r="E159" s="8">
        <v>70.661011960057238</v>
      </c>
      <c r="F159" s="8">
        <v>1401.9851849657116</v>
      </c>
      <c r="G159" s="8">
        <v>41.50670152379648</v>
      </c>
      <c r="H159" s="8">
        <v>-223.17209725909996</v>
      </c>
      <c r="I159" s="14">
        <v>-3.4694768070351016</v>
      </c>
      <c r="J159" s="155">
        <v>583.28372927177156</v>
      </c>
      <c r="K159" s="155">
        <v>-739.06176097612547</v>
      </c>
      <c r="L159" s="155">
        <v>24.067498624193806</v>
      </c>
      <c r="M159" s="155">
        <v>-732.0942535076</v>
      </c>
      <c r="XEB159" s="5" t="s">
        <v>244</v>
      </c>
    </row>
    <row r="160" spans="2:13 16356:16356" ht="16" x14ac:dyDescent="0.4">
      <c r="B160" s="124" t="s">
        <v>157</v>
      </c>
      <c r="C160" s="7">
        <v>351.19857022208896</v>
      </c>
      <c r="D160" s="8">
        <v>-9.1133175860933786</v>
      </c>
      <c r="E160" s="8">
        <v>56.142401346991448</v>
      </c>
      <c r="F160" s="8">
        <v>1532.5148401176916</v>
      </c>
      <c r="G160" s="8">
        <v>19.204854772889345</v>
      </c>
      <c r="H160" s="8">
        <v>-124.93061273168698</v>
      </c>
      <c r="I160" s="14">
        <v>-3.4694768070351016</v>
      </c>
      <c r="J160" s="155">
        <v>823.80961333806863</v>
      </c>
      <c r="K160" s="155">
        <v>-1246.9740623841913</v>
      </c>
      <c r="L160" s="155">
        <v>36.108583663054738</v>
      </c>
      <c r="M160" s="155">
        <v>-732.0942535076</v>
      </c>
      <c r="XEB160" s="5" t="s">
        <v>268</v>
      </c>
    </row>
    <row r="161" spans="2:13 16356:16356" ht="16" x14ac:dyDescent="0.4">
      <c r="B161" s="124" t="s">
        <v>158</v>
      </c>
      <c r="C161" s="7">
        <v>679.29242093561322</v>
      </c>
      <c r="D161" s="8">
        <v>-9.1133175860933786</v>
      </c>
      <c r="E161" s="8">
        <v>60.674062897214569</v>
      </c>
      <c r="F161" s="8">
        <v>1392.3163216211203</v>
      </c>
      <c r="G161" s="8">
        <v>51.25864036040128</v>
      </c>
      <c r="H161" s="8">
        <v>-131.20365413172686</v>
      </c>
      <c r="I161" s="14">
        <v>4.5264359445315439</v>
      </c>
      <c r="J161" s="155">
        <v>642.40502638516273</v>
      </c>
      <c r="K161" s="155">
        <v>-697.50767909140643</v>
      </c>
      <c r="L161" s="155">
        <v>98.030838044009542</v>
      </c>
      <c r="M161" s="155">
        <v>-732.0942535076</v>
      </c>
      <c r="XEB161" s="5" t="s">
        <v>52</v>
      </c>
    </row>
    <row r="162" spans="2:13 16356:16356" ht="16" x14ac:dyDescent="0.4">
      <c r="B162" s="124" t="s">
        <v>159</v>
      </c>
      <c r="C162" s="7">
        <v>651.73140132292576</v>
      </c>
      <c r="D162" s="8">
        <v>-9.1133175860933786</v>
      </c>
      <c r="E162" s="8">
        <v>66.860672869058945</v>
      </c>
      <c r="F162" s="8">
        <v>1464.8327967055538</v>
      </c>
      <c r="G162" s="8">
        <v>31.365302924566688</v>
      </c>
      <c r="H162" s="8">
        <v>-173.93349968181036</v>
      </c>
      <c r="I162" s="14">
        <v>-3.4694768070351016</v>
      </c>
      <c r="J162" s="155">
        <v>671.84654157535203</v>
      </c>
      <c r="K162" s="155">
        <v>-691.25054537867618</v>
      </c>
      <c r="L162" s="155">
        <v>26.687180209609316</v>
      </c>
      <c r="M162" s="155">
        <v>-732.0942535076</v>
      </c>
      <c r="XEB162" s="5" t="s">
        <v>11</v>
      </c>
    </row>
    <row r="163" spans="2:13 16356:16356" ht="16" x14ac:dyDescent="0.4">
      <c r="B163" s="124" t="s">
        <v>160</v>
      </c>
      <c r="C163" s="7">
        <v>350.47085698554963</v>
      </c>
      <c r="D163" s="8">
        <v>-9.1133175860933786</v>
      </c>
      <c r="E163" s="8">
        <v>60.617146341390153</v>
      </c>
      <c r="F163" s="8">
        <v>1426.1573433271894</v>
      </c>
      <c r="G163" s="8">
        <v>21.120175132493674</v>
      </c>
      <c r="H163" s="8">
        <v>-195.33183947119602</v>
      </c>
      <c r="I163" s="14">
        <v>-3.4694768070351016</v>
      </c>
      <c r="J163" s="155">
        <v>712.25829038934751</v>
      </c>
      <c r="K163" s="155">
        <v>-951.78962573398405</v>
      </c>
      <c r="L163" s="155">
        <v>22.116414901037146</v>
      </c>
      <c r="M163" s="155">
        <v>-732.0942535076</v>
      </c>
      <c r="XEB163" s="5" t="s">
        <v>269</v>
      </c>
    </row>
    <row r="164" spans="2:13 16356:16356" ht="16" x14ac:dyDescent="0.4">
      <c r="B164" s="124" t="s">
        <v>161</v>
      </c>
      <c r="C164" s="7">
        <v>585.52361739200217</v>
      </c>
      <c r="D164" s="8">
        <v>-9.1133175860933786</v>
      </c>
      <c r="E164" s="8">
        <v>79.029110319956544</v>
      </c>
      <c r="F164" s="8">
        <v>1397.1507532934158</v>
      </c>
      <c r="G164" s="8">
        <v>16.152386448634672</v>
      </c>
      <c r="H164" s="8">
        <v>-93.403027895546046</v>
      </c>
      <c r="I164" s="14">
        <v>43.311118788625571</v>
      </c>
      <c r="J164" s="155">
        <v>701.04433918267296</v>
      </c>
      <c r="K164" s="155">
        <v>-1025.7818216326493</v>
      </c>
      <c r="L164" s="155">
        <v>209.22832998058558</v>
      </c>
      <c r="M164" s="155">
        <v>-732.0942535076</v>
      </c>
      <c r="XEB164" s="5" t="s">
        <v>87</v>
      </c>
    </row>
    <row r="165" spans="2:13 16356:16356" ht="16" x14ac:dyDescent="0.4">
      <c r="B165" s="124" t="s">
        <v>162</v>
      </c>
      <c r="C165" s="7">
        <v>452.88673362549582</v>
      </c>
      <c r="D165" s="8">
        <v>-9.1133175860933786</v>
      </c>
      <c r="E165" s="8">
        <v>-152.67162503571498</v>
      </c>
      <c r="F165" s="8">
        <v>1571.190293496056</v>
      </c>
      <c r="G165" s="8">
        <v>22.594315263319707</v>
      </c>
      <c r="H165" s="8">
        <v>-102.37384792180524</v>
      </c>
      <c r="I165" s="14">
        <v>8.936795188880911</v>
      </c>
      <c r="J165" s="155">
        <v>690.6310671280238</v>
      </c>
      <c r="K165" s="155">
        <v>-1016.5124208997406</v>
      </c>
      <c r="L165" s="155">
        <v>172.29972750016969</v>
      </c>
      <c r="M165" s="155">
        <v>-732.0942535076</v>
      </c>
      <c r="XEB165" s="5" t="s">
        <v>12</v>
      </c>
    </row>
    <row r="166" spans="2:13 16356:16356" ht="16" x14ac:dyDescent="0.4">
      <c r="B166" s="124" t="s">
        <v>163</v>
      </c>
      <c r="C166" s="7">
        <v>-12.579001065121361</v>
      </c>
      <c r="D166" s="8">
        <v>3.3581030376147982</v>
      </c>
      <c r="E166" s="8">
        <v>55.255516109151145</v>
      </c>
      <c r="F166" s="8">
        <v>976.55519780370253</v>
      </c>
      <c r="G166" s="8">
        <v>51.739431814554543</v>
      </c>
      <c r="H166" s="8">
        <v>-328.79570515004599</v>
      </c>
      <c r="I166" s="14">
        <v>-3.4694768070351016</v>
      </c>
      <c r="J166" s="155">
        <v>583.03479330445839</v>
      </c>
      <c r="K166" s="155">
        <v>-628.6630358449396</v>
      </c>
      <c r="L166" s="155">
        <v>10.500428175017927</v>
      </c>
      <c r="M166" s="155">
        <v>-732.0942535076</v>
      </c>
      <c r="XEB166" s="5" t="s">
        <v>41</v>
      </c>
    </row>
    <row r="167" spans="2:13 16356:16356" ht="16" x14ac:dyDescent="0.4">
      <c r="B167" s="124" t="s">
        <v>164</v>
      </c>
      <c r="C167" s="7">
        <v>416.36614844621079</v>
      </c>
      <c r="D167" s="8">
        <v>2.1209292964015845</v>
      </c>
      <c r="E167" s="8">
        <v>52.543361732445589</v>
      </c>
      <c r="F167" s="8">
        <v>1401.9851849657116</v>
      </c>
      <c r="G167" s="8">
        <v>7.1094042655339544</v>
      </c>
      <c r="H167" s="8">
        <v>-105.99273257985226</v>
      </c>
      <c r="I167" s="14">
        <v>-3.4694768070351016</v>
      </c>
      <c r="J167" s="155">
        <v>534.10167935138088</v>
      </c>
      <c r="K167" s="155">
        <v>-774.97404800526533</v>
      </c>
      <c r="L167" s="155">
        <v>35.036099734489866</v>
      </c>
      <c r="M167" s="155">
        <v>-732.0942535076</v>
      </c>
      <c r="XEB167" s="5" t="s">
        <v>13</v>
      </c>
    </row>
    <row r="168" spans="2:13 16356:16356" ht="16" x14ac:dyDescent="0.4">
      <c r="B168" s="124" t="s">
        <v>165</v>
      </c>
      <c r="C168" s="7">
        <v>113.46293516812193</v>
      </c>
      <c r="D168" s="8">
        <v>2.5033265691930184</v>
      </c>
      <c r="E168" s="8">
        <v>56.780945904167652</v>
      </c>
      <c r="F168" s="8">
        <v>1029.7339461989538</v>
      </c>
      <c r="G168" s="8">
        <v>60.791702681079961</v>
      </c>
      <c r="H168" s="8">
        <v>-249.95989238002446</v>
      </c>
      <c r="I168" s="14">
        <v>-3.4694768070351016</v>
      </c>
      <c r="J168" s="155">
        <v>622.69126785342701</v>
      </c>
      <c r="K168" s="155">
        <v>-685.10902955653205</v>
      </c>
      <c r="L168" s="155">
        <v>11.594398212492134</v>
      </c>
      <c r="M168" s="155">
        <v>-732.0942535076</v>
      </c>
      <c r="XEB168" s="5" t="s">
        <v>66</v>
      </c>
    </row>
    <row r="169" spans="2:13 16356:16356" ht="16" x14ac:dyDescent="0.4">
      <c r="B169" s="124" t="s">
        <v>166</v>
      </c>
      <c r="C169" s="7">
        <v>665.49725181401766</v>
      </c>
      <c r="D169" s="8">
        <v>-9.1133175860933786</v>
      </c>
      <c r="E169" s="8">
        <v>131.48638299747151</v>
      </c>
      <c r="F169" s="8">
        <v>1537.3492717899874</v>
      </c>
      <c r="G169" s="8">
        <v>45.979883326689944</v>
      </c>
      <c r="H169" s="8">
        <v>-150.60046296939956</v>
      </c>
      <c r="I169" s="14">
        <v>-3.4694768070351016</v>
      </c>
      <c r="J169" s="155">
        <v>775.95365149109</v>
      </c>
      <c r="K169" s="155">
        <v>-965.59506764718856</v>
      </c>
      <c r="L169" s="155">
        <v>35.600640726095129</v>
      </c>
      <c r="M169" s="155">
        <v>-732.0942535076</v>
      </c>
      <c r="XEB169" s="5" t="s">
        <v>245</v>
      </c>
    </row>
    <row r="170" spans="2:13 16356:16356" ht="16" x14ac:dyDescent="0.4">
      <c r="B170" s="124" t="s">
        <v>167</v>
      </c>
      <c r="C170" s="7">
        <v>232.82731075962715</v>
      </c>
      <c r="D170" s="8">
        <v>-9.1133175860933786</v>
      </c>
      <c r="E170" s="8">
        <v>62.971706171922477</v>
      </c>
      <c r="F170" s="8">
        <v>1237.6145081076625</v>
      </c>
      <c r="G170" s="8">
        <v>41.261058066060386</v>
      </c>
      <c r="H170" s="8">
        <v>-280.6969073154641</v>
      </c>
      <c r="I170" s="14">
        <v>-3.4694768070351016</v>
      </c>
      <c r="J170" s="155">
        <v>603.38153633048375</v>
      </c>
      <c r="K170" s="155">
        <v>-699.78351752097512</v>
      </c>
      <c r="L170" s="155">
        <v>12.755974820665854</v>
      </c>
      <c r="M170" s="155">
        <v>-732.0942535076</v>
      </c>
      <c r="XEB170" s="5" t="s">
        <v>95</v>
      </c>
    </row>
    <row r="171" spans="2:13 16356:16356" ht="16" x14ac:dyDescent="0.4">
      <c r="B171" s="124" t="s">
        <v>168</v>
      </c>
      <c r="C171" s="7">
        <v>350.86547815461938</v>
      </c>
      <c r="D171" s="8">
        <v>-5.4103590110527326</v>
      </c>
      <c r="E171" s="8">
        <v>-11.31686289359631</v>
      </c>
      <c r="F171" s="8">
        <v>1276.2899614860271</v>
      </c>
      <c r="G171" s="8">
        <v>9.7579815700538113</v>
      </c>
      <c r="H171" s="8">
        <v>-109.01885096816322</v>
      </c>
      <c r="I171" s="14">
        <v>26.832821501198094</v>
      </c>
      <c r="J171" s="155">
        <v>449.40924602628473</v>
      </c>
      <c r="K171" s="155">
        <v>-642.79013467429161</v>
      </c>
      <c r="L171" s="155">
        <v>89.205928625759469</v>
      </c>
      <c r="M171" s="155">
        <v>-732.0942535076</v>
      </c>
      <c r="XEB171" s="5" t="s">
        <v>233</v>
      </c>
    </row>
    <row r="172" spans="2:13 16356:16356" ht="16" x14ac:dyDescent="0.4">
      <c r="B172" s="124" t="s">
        <v>169</v>
      </c>
      <c r="C172" s="7">
        <v>160.29118564823898</v>
      </c>
      <c r="D172" s="8">
        <v>3.6015095220221465</v>
      </c>
      <c r="E172" s="8">
        <v>40.083837913853529</v>
      </c>
      <c r="F172" s="8">
        <v>1034.5683778712491</v>
      </c>
      <c r="G172" s="8">
        <v>27.609329049430073</v>
      </c>
      <c r="H172" s="8">
        <v>-188.30312361975922</v>
      </c>
      <c r="I172" s="14">
        <v>-3.4694768070351016</v>
      </c>
      <c r="J172" s="155">
        <v>682.36383788972535</v>
      </c>
      <c r="K172" s="155">
        <v>-722.94959771652555</v>
      </c>
      <c r="L172" s="155">
        <v>18.880745052878648</v>
      </c>
      <c r="M172" s="155">
        <v>-732.0942535076</v>
      </c>
      <c r="XEB172" s="5" t="s">
        <v>164</v>
      </c>
    </row>
    <row r="173" spans="2:13 16356:16356" ht="16" x14ac:dyDescent="0.4">
      <c r="B173" s="124" t="s">
        <v>170</v>
      </c>
      <c r="C173" s="7">
        <v>448.9923566814108</v>
      </c>
      <c r="D173" s="8">
        <v>-18.20004322078443</v>
      </c>
      <c r="E173" s="8">
        <v>-1025.1690729356421</v>
      </c>
      <c r="F173" s="8">
        <v>1208.6079180738891</v>
      </c>
      <c r="G173" s="8">
        <v>19.504215382009711</v>
      </c>
      <c r="H173" s="8">
        <v>-118.56722611564859</v>
      </c>
      <c r="I173" s="14">
        <v>12.203078196393422</v>
      </c>
      <c r="J173" s="155">
        <v>737.29425833098037</v>
      </c>
      <c r="K173" s="155">
        <v>-939.02193415730767</v>
      </c>
      <c r="L173" s="155">
        <v>1304.4354166351211</v>
      </c>
      <c r="M173" s="155">
        <v>-732.0942535076</v>
      </c>
      <c r="XEB173" s="5" t="s">
        <v>115</v>
      </c>
    </row>
    <row r="174" spans="2:13 16356:16356" ht="16" x14ac:dyDescent="0.4">
      <c r="B174" s="124" t="s">
        <v>171</v>
      </c>
      <c r="C174" s="7">
        <v>351.50642543079528</v>
      </c>
      <c r="D174" s="8">
        <v>-9.1133175860933786</v>
      </c>
      <c r="E174" s="8">
        <v>82.454919205340303</v>
      </c>
      <c r="F174" s="8">
        <v>1469.6672283778489</v>
      </c>
      <c r="G174" s="8">
        <v>13.905029596778986</v>
      </c>
      <c r="H174" s="8">
        <v>-103.82428066128045</v>
      </c>
      <c r="I174" s="14">
        <v>-1.605757916989047</v>
      </c>
      <c r="J174" s="155">
        <v>745.12176589000478</v>
      </c>
      <c r="K174" s="155">
        <v>-1132.8117672719056</v>
      </c>
      <c r="L174" s="155">
        <v>19.806859304691052</v>
      </c>
      <c r="M174" s="155">
        <v>-732.0942535076</v>
      </c>
      <c r="XEB174" s="5" t="s">
        <v>88</v>
      </c>
    </row>
    <row r="175" spans="2:13 16356:16356" ht="16" x14ac:dyDescent="0.4">
      <c r="B175" s="124" t="s">
        <v>172</v>
      </c>
      <c r="C175" s="7">
        <v>193.26797098450106</v>
      </c>
      <c r="D175" s="8">
        <v>-9.1133175860933786</v>
      </c>
      <c r="E175" s="8">
        <v>-238.26383064134328</v>
      </c>
      <c r="F175" s="8">
        <v>1261.7866664691408</v>
      </c>
      <c r="G175" s="8">
        <v>14.872348176399845</v>
      </c>
      <c r="H175" s="8">
        <v>-97.62518996205327</v>
      </c>
      <c r="I175" s="14">
        <v>9.0004342081806694</v>
      </c>
      <c r="J175" s="155">
        <v>521.29980220352775</v>
      </c>
      <c r="K175" s="155">
        <v>-716.64116081956695</v>
      </c>
      <c r="L175" s="155">
        <v>180.04647244390904</v>
      </c>
      <c r="M175" s="155">
        <v>-732.0942535076</v>
      </c>
      <c r="XEB175" s="5" t="s">
        <v>246</v>
      </c>
    </row>
    <row r="176" spans="2:13 16356:16356" ht="16" x14ac:dyDescent="0.4">
      <c r="B176" s="124" t="s">
        <v>173</v>
      </c>
      <c r="C176" s="7">
        <v>506.24901631681053</v>
      </c>
      <c r="D176" s="8">
        <v>-9.1133175860933786</v>
      </c>
      <c r="E176" s="8">
        <v>104.08445427386839</v>
      </c>
      <c r="F176" s="8">
        <v>1445.4950700163713</v>
      </c>
      <c r="G176" s="8">
        <v>41.558951597769259</v>
      </c>
      <c r="H176" s="8">
        <v>-123.08976017552533</v>
      </c>
      <c r="I176" s="14">
        <v>4.9065724747037658</v>
      </c>
      <c r="J176" s="155">
        <v>579.85208866911671</v>
      </c>
      <c r="K176" s="155">
        <v>-830.29964321330306</v>
      </c>
      <c r="L176" s="155">
        <v>24.948853767502989</v>
      </c>
      <c r="M176" s="155">
        <v>-732.0942535076</v>
      </c>
      <c r="XEB176" s="5" t="s">
        <v>42</v>
      </c>
    </row>
    <row r="177" spans="2:13 16356:16356" ht="16" x14ac:dyDescent="0.4">
      <c r="B177" s="124" t="s">
        <v>174</v>
      </c>
      <c r="C177" s="7">
        <v>767.63551018603414</v>
      </c>
      <c r="D177" s="8">
        <v>-9.1133175860933786</v>
      </c>
      <c r="E177" s="8">
        <v>82.271286804584207</v>
      </c>
      <c r="F177" s="8">
        <v>1658.2100635973761</v>
      </c>
      <c r="G177" s="8">
        <v>28.271139173002354</v>
      </c>
      <c r="H177" s="8">
        <v>-119.8284376006356</v>
      </c>
      <c r="I177" s="14">
        <v>-2.9900170933284467</v>
      </c>
      <c r="J177" s="155">
        <v>776.74126182366024</v>
      </c>
      <c r="K177" s="155">
        <v>-926.55230352440776</v>
      </c>
      <c r="L177" s="155">
        <v>12.72008809947649</v>
      </c>
      <c r="M177" s="155">
        <v>-732.0942535076</v>
      </c>
      <c r="XEB177" s="5" t="s">
        <v>288</v>
      </c>
    </row>
    <row r="178" spans="2:13 16356:16356" ht="16" x14ac:dyDescent="0.4">
      <c r="B178" s="124" t="s">
        <v>175</v>
      </c>
      <c r="C178" s="7">
        <v>-36.078062441273573</v>
      </c>
      <c r="D178" s="8">
        <v>-0.59720513963225497</v>
      </c>
      <c r="E178" s="8">
        <v>-36.726325632993763</v>
      </c>
      <c r="F178" s="8">
        <v>991.05849282058921</v>
      </c>
      <c r="G178" s="8">
        <v>1.4804656096346649</v>
      </c>
      <c r="H178" s="8">
        <v>-136.38770042690157</v>
      </c>
      <c r="I178" s="14">
        <v>-2.3635608482160952</v>
      </c>
      <c r="J178" s="155">
        <v>473.81605438991124</v>
      </c>
      <c r="K178" s="155">
        <v>-619.01163755936955</v>
      </c>
      <c r="L178" s="155">
        <v>24.747607853304505</v>
      </c>
      <c r="M178" s="155">
        <v>-732.0942535076</v>
      </c>
      <c r="XEB178" s="5" t="s">
        <v>165</v>
      </c>
    </row>
    <row r="179" spans="2:13 16356:16356" ht="16" x14ac:dyDescent="0.4">
      <c r="B179" s="124" t="s">
        <v>176</v>
      </c>
      <c r="C179" s="7">
        <v>183.31981712091419</v>
      </c>
      <c r="D179" s="8">
        <v>-9.1133175860933786</v>
      </c>
      <c r="E179" s="8">
        <v>67.333035030307499</v>
      </c>
      <c r="F179" s="8">
        <v>1232.7800764353672</v>
      </c>
      <c r="G179" s="8">
        <v>11.033746519042253</v>
      </c>
      <c r="H179" s="8">
        <v>-117.45509669887052</v>
      </c>
      <c r="I179" s="14">
        <v>8.1605098808118761</v>
      </c>
      <c r="J179" s="155">
        <v>602.13862505779514</v>
      </c>
      <c r="K179" s="155">
        <v>-896.97197708576186</v>
      </c>
      <c r="L179" s="155">
        <v>17.50846907591578</v>
      </c>
      <c r="M179" s="155">
        <v>-732.0942535076</v>
      </c>
      <c r="XEB179" s="5" t="s">
        <v>116</v>
      </c>
    </row>
    <row r="180" spans="2:13 16356:16356" ht="16" x14ac:dyDescent="0.4">
      <c r="B180" s="124" t="s">
        <v>177</v>
      </c>
      <c r="C180" s="7">
        <v>494.4521501413941</v>
      </c>
      <c r="D180" s="8">
        <v>-9.1133175860933786</v>
      </c>
      <c r="E180" s="8">
        <v>160.33936069816482</v>
      </c>
      <c r="F180" s="8">
        <v>1203.7734864015938</v>
      </c>
      <c r="G180" s="8">
        <v>62.429746649830847</v>
      </c>
      <c r="H180" s="8">
        <v>-294.189825139231</v>
      </c>
      <c r="I180" s="14">
        <v>-3.4694768070351016</v>
      </c>
      <c r="J180" s="155">
        <v>774.7116269613042</v>
      </c>
      <c r="K180" s="155">
        <v>-752.99644664933021</v>
      </c>
      <c r="L180" s="155">
        <v>85.061249119790105</v>
      </c>
      <c r="M180" s="155">
        <v>-732.0942535076</v>
      </c>
      <c r="XEB180" s="5" t="s">
        <v>289</v>
      </c>
    </row>
    <row r="181" spans="2:13 16356:16356" ht="16" x14ac:dyDescent="0.4">
      <c r="B181" s="124" t="s">
        <v>178</v>
      </c>
      <c r="C181" s="7">
        <v>843.56835629154455</v>
      </c>
      <c r="D181" s="8">
        <v>-9.1133175860933786</v>
      </c>
      <c r="E181" s="8">
        <v>140.15789906191293</v>
      </c>
      <c r="F181" s="8">
        <v>1725.8921070095139</v>
      </c>
      <c r="G181" s="8">
        <v>20.814514857861607</v>
      </c>
      <c r="H181" s="8">
        <v>-95.166221001988731</v>
      </c>
      <c r="I181" s="14">
        <v>31.190824818486895</v>
      </c>
      <c r="J181" s="155">
        <v>694.29713356835805</v>
      </c>
      <c r="K181" s="155">
        <v>-960.06062148706542</v>
      </c>
      <c r="L181" s="155">
        <v>27.65029055815863</v>
      </c>
      <c r="M181" s="155">
        <v>-732.0942535076</v>
      </c>
      <c r="XEB181" s="5" t="s">
        <v>260</v>
      </c>
    </row>
    <row r="182" spans="2:13 16356:16356" ht="16" x14ac:dyDescent="0.4">
      <c r="B182" s="124" t="s">
        <v>179</v>
      </c>
      <c r="C182" s="7">
        <v>604.03140423272464</v>
      </c>
      <c r="D182" s="8">
        <v>-9.1133175860933786</v>
      </c>
      <c r="E182" s="8">
        <v>115.78751061670062</v>
      </c>
      <c r="F182" s="8">
        <v>1392.3163216211203</v>
      </c>
      <c r="G182" s="8">
        <v>35.828252455852919</v>
      </c>
      <c r="H182" s="8">
        <v>-271.45123350751891</v>
      </c>
      <c r="I182" s="14">
        <v>-3.4694768070351016</v>
      </c>
      <c r="J182" s="155">
        <v>768.25028692812145</v>
      </c>
      <c r="K182" s="155">
        <v>-799.48804228927247</v>
      </c>
      <c r="L182" s="155">
        <v>107.46535630844947</v>
      </c>
      <c r="M182" s="155">
        <v>-732.0942535076</v>
      </c>
      <c r="XEB182" s="5" t="s">
        <v>270</v>
      </c>
    </row>
    <row r="183" spans="2:13 16356:16356" ht="16" x14ac:dyDescent="0.4">
      <c r="B183" s="124" t="s">
        <v>180</v>
      </c>
      <c r="C183" s="7">
        <v>159.34906151076177</v>
      </c>
      <c r="D183" s="8">
        <v>-9.1133175860933786</v>
      </c>
      <c r="E183" s="8">
        <v>72.886316279111057</v>
      </c>
      <c r="F183" s="8">
        <v>1232.7800764353672</v>
      </c>
      <c r="G183" s="8">
        <v>14.440996241024736</v>
      </c>
      <c r="H183" s="8">
        <v>-164.51876715027194</v>
      </c>
      <c r="I183" s="14">
        <v>-3.4694768070351016</v>
      </c>
      <c r="J183" s="155">
        <v>565.76111195813701</v>
      </c>
      <c r="K183" s="155">
        <v>-829.74524138164713</v>
      </c>
      <c r="L183" s="155">
        <v>12.421617029769438</v>
      </c>
      <c r="M183" s="155">
        <v>-732.0942535076</v>
      </c>
      <c r="XEB183" s="5" t="s">
        <v>96</v>
      </c>
    </row>
    <row r="184" spans="2:13 16356:16356" ht="16" x14ac:dyDescent="0.4">
      <c r="B184" s="124" t="s">
        <v>181</v>
      </c>
      <c r="C184" s="7">
        <v>489.57515764114498</v>
      </c>
      <c r="D184" s="8">
        <v>-9.1133175860933786</v>
      </c>
      <c r="E184" s="8">
        <v>84.919721916168612</v>
      </c>
      <c r="F184" s="8">
        <v>1672.7133586142629</v>
      </c>
      <c r="G184" s="8">
        <v>9.7618401501462699</v>
      </c>
      <c r="H184" s="8">
        <v>-122.52626914075702</v>
      </c>
      <c r="I184" s="14">
        <v>-3.4694768070351016</v>
      </c>
      <c r="J184" s="155">
        <v>688.74488086714098</v>
      </c>
      <c r="K184" s="155">
        <v>-1118.9832777623517</v>
      </c>
      <c r="L184" s="155">
        <v>19.621950897263442</v>
      </c>
      <c r="M184" s="155">
        <v>-732.0942535076</v>
      </c>
      <c r="XEB184" s="5" t="s">
        <v>234</v>
      </c>
    </row>
    <row r="185" spans="2:13 16356:16356" ht="16" x14ac:dyDescent="0.4">
      <c r="B185" s="124" t="s">
        <v>182</v>
      </c>
      <c r="C185" s="7">
        <v>309.61868440192177</v>
      </c>
      <c r="D185" s="8">
        <v>-9.1133175860933786</v>
      </c>
      <c r="E185" s="8">
        <v>64.521683672764368</v>
      </c>
      <c r="F185" s="8">
        <v>1285.9588248306184</v>
      </c>
      <c r="G185" s="8">
        <v>16.599123296808575</v>
      </c>
      <c r="H185" s="8">
        <v>-102.11712522722742</v>
      </c>
      <c r="I185" s="14">
        <v>2.3081259533971057</v>
      </c>
      <c r="J185" s="155">
        <v>723.09738621596262</v>
      </c>
      <c r="K185" s="155">
        <v>-955.94977074412554</v>
      </c>
      <c r="L185" s="155">
        <v>16.408007497416985</v>
      </c>
      <c r="M185" s="155">
        <v>-732.0942535076</v>
      </c>
      <c r="XEB185" s="5" t="s">
        <v>220</v>
      </c>
    </row>
    <row r="186" spans="2:13 16356:16356" ht="16" x14ac:dyDescent="0.4">
      <c r="B186" s="124" t="s">
        <v>183</v>
      </c>
      <c r="C186" s="7">
        <v>677.75036301480452</v>
      </c>
      <c r="D186" s="8">
        <v>-9.1133175860933786</v>
      </c>
      <c r="E186" s="8">
        <v>116.79834814011693</v>
      </c>
      <c r="F186" s="8">
        <v>1459.9983650332581</v>
      </c>
      <c r="G186" s="8">
        <v>31.057444558071705</v>
      </c>
      <c r="H186" s="8">
        <v>-226.28328880628419</v>
      </c>
      <c r="I186" s="14">
        <v>-3.4694768070351016</v>
      </c>
      <c r="J186" s="155">
        <v>778.80276740586271</v>
      </c>
      <c r="K186" s="155">
        <v>-812.8227779387845</v>
      </c>
      <c r="L186" s="155">
        <v>74.876552523292077</v>
      </c>
      <c r="M186" s="155">
        <v>-732.0942535076</v>
      </c>
      <c r="XEB186" s="5" t="s">
        <v>14</v>
      </c>
    </row>
    <row r="187" spans="2:13 16356:16356" ht="16" x14ac:dyDescent="0.4">
      <c r="B187" s="124" t="s">
        <v>184</v>
      </c>
      <c r="C187" s="7">
        <v>892.71264989132112</v>
      </c>
      <c r="D187" s="8">
        <v>-9.1133175860933786</v>
      </c>
      <c r="E187" s="8">
        <v>14.760275932985058</v>
      </c>
      <c r="F187" s="8">
        <v>1474.5016600501451</v>
      </c>
      <c r="G187" s="8">
        <v>32.035247060150851</v>
      </c>
      <c r="H187" s="8">
        <v>-125.67965721072055</v>
      </c>
      <c r="I187" s="14">
        <v>20.542759112848582</v>
      </c>
      <c r="J187" s="155">
        <v>797.369070953966</v>
      </c>
      <c r="K187" s="155">
        <v>-812.18325359434141</v>
      </c>
      <c r="L187" s="155">
        <v>232.57411867998024</v>
      </c>
      <c r="M187" s="155">
        <v>-732.0942535076</v>
      </c>
      <c r="XEB187" s="5" t="s">
        <v>247</v>
      </c>
    </row>
    <row r="188" spans="2:13 16356:16356" ht="16" x14ac:dyDescent="0.4">
      <c r="B188" s="124" t="s">
        <v>185</v>
      </c>
      <c r="C188" s="7">
        <v>60.392487207334511</v>
      </c>
      <c r="D188" s="8">
        <v>-15.29945577721371</v>
      </c>
      <c r="E188" s="8">
        <v>-4.0628081544448618</v>
      </c>
      <c r="F188" s="8">
        <v>1126.422579644865</v>
      </c>
      <c r="G188" s="8">
        <v>2.2163611128612666</v>
      </c>
      <c r="H188" s="8">
        <v>-141.63473536536947</v>
      </c>
      <c r="I188" s="14">
        <v>-3.4694768070351016</v>
      </c>
      <c r="J188" s="155">
        <v>439.38061540413128</v>
      </c>
      <c r="K188" s="155">
        <v>-622.22787282094464</v>
      </c>
      <c r="L188" s="155">
        <v>11.16153347808477</v>
      </c>
      <c r="M188" s="155">
        <v>-732.0942535076</v>
      </c>
      <c r="XEB188" s="5" t="s">
        <v>15</v>
      </c>
    </row>
    <row r="189" spans="2:13 16356:16356" ht="16" x14ac:dyDescent="0.4">
      <c r="B189" s="124" t="s">
        <v>186</v>
      </c>
      <c r="C189" s="7">
        <v>658.96919948267657</v>
      </c>
      <c r="D189" s="8">
        <v>-9.1133175860933786</v>
      </c>
      <c r="E189" s="8">
        <v>-132.32417713986337</v>
      </c>
      <c r="F189" s="8">
        <v>1576.0247251683518</v>
      </c>
      <c r="G189" s="8">
        <v>29.922948304830353</v>
      </c>
      <c r="H189" s="8">
        <v>-163.14965513255694</v>
      </c>
      <c r="I189" s="14">
        <v>-3.4694768070351016</v>
      </c>
      <c r="J189" s="155">
        <v>711.50893523888021</v>
      </c>
      <c r="K189" s="155">
        <v>-819.21807085400246</v>
      </c>
      <c r="L189" s="155">
        <v>200.88154179776549</v>
      </c>
      <c r="M189" s="155">
        <v>-732.0942535076</v>
      </c>
      <c r="XEB189" s="5" t="s">
        <v>117</v>
      </c>
    </row>
    <row r="190" spans="2:13 16356:16356" ht="16" x14ac:dyDescent="0.4">
      <c r="B190" s="124" t="s">
        <v>187</v>
      </c>
      <c r="C190" s="7">
        <v>1348.2217452651144</v>
      </c>
      <c r="D190" s="8">
        <v>-9.1133175860933786</v>
      </c>
      <c r="E190" s="8">
        <v>-759.5281292688818</v>
      </c>
      <c r="F190" s="8">
        <v>1595.3624518575339</v>
      </c>
      <c r="G190" s="8">
        <v>14.206225357829965</v>
      </c>
      <c r="H190" s="8">
        <v>-87.23842528265061</v>
      </c>
      <c r="I190" s="14">
        <v>49.776943652013514</v>
      </c>
      <c r="J190" s="155">
        <v>760.84050543047442</v>
      </c>
      <c r="K190" s="155">
        <v>-1142.2728844988064</v>
      </c>
      <c r="L190" s="155">
        <v>1658.2826291112949</v>
      </c>
      <c r="M190" s="155">
        <v>-732.0942535076</v>
      </c>
      <c r="XEB190" s="5" t="s">
        <v>118</v>
      </c>
    </row>
    <row r="191" spans="2:13 16356:16356" ht="16" x14ac:dyDescent="0.4">
      <c r="B191" s="124" t="s">
        <v>188</v>
      </c>
      <c r="C191" s="7">
        <v>1036.0639452939245</v>
      </c>
      <c r="D191" s="8">
        <v>-9.1133175860933786</v>
      </c>
      <c r="E191" s="8">
        <v>210.83127473192735</v>
      </c>
      <c r="F191" s="8">
        <v>1745.2298336986962</v>
      </c>
      <c r="G191" s="8">
        <v>29.311496764676598</v>
      </c>
      <c r="H191" s="8">
        <v>-112.16904437766301</v>
      </c>
      <c r="I191" s="14">
        <v>46.470898153566772</v>
      </c>
      <c r="J191" s="155">
        <v>904.9733120366534</v>
      </c>
      <c r="K191" s="155">
        <v>-1192.3941926401658</v>
      </c>
      <c r="L191" s="155">
        <v>145.0179380199265</v>
      </c>
      <c r="M191" s="155">
        <v>-732.0942535076</v>
      </c>
      <c r="XEB191" s="5" t="s">
        <v>166</v>
      </c>
    </row>
    <row r="192" spans="2:13 16356:16356" ht="16" x14ac:dyDescent="0.4">
      <c r="B192" s="124" t="s">
        <v>189</v>
      </c>
      <c r="C192" s="7">
        <v>641.57492182662429</v>
      </c>
      <c r="D192" s="8">
        <v>-9.1133175860933786</v>
      </c>
      <c r="E192" s="8">
        <v>-49.408876580731672</v>
      </c>
      <c r="F192" s="8">
        <v>1445.4950700163713</v>
      </c>
      <c r="G192" s="8">
        <v>17.420533208896369</v>
      </c>
      <c r="H192" s="8">
        <v>-122.31185206638627</v>
      </c>
      <c r="I192" s="14">
        <v>-3.2266621674812499</v>
      </c>
      <c r="J192" s="155">
        <v>771.19872659721113</v>
      </c>
      <c r="K192" s="155">
        <v>-794.37965408966375</v>
      </c>
      <c r="L192" s="155">
        <v>117.99520800210159</v>
      </c>
      <c r="M192" s="155">
        <v>-732.0942535076</v>
      </c>
      <c r="XEB192" s="5" t="s">
        <v>271</v>
      </c>
    </row>
    <row r="193" spans="2:13 16356:16356" ht="16" x14ac:dyDescent="0.4">
      <c r="B193" s="124" t="s">
        <v>190</v>
      </c>
      <c r="C193" s="7">
        <v>533.88324480144377</v>
      </c>
      <c r="D193" s="8">
        <v>-9.1133175860933786</v>
      </c>
      <c r="E193" s="8">
        <v>-49.391318567021678</v>
      </c>
      <c r="F193" s="8">
        <v>1629.203473563603</v>
      </c>
      <c r="G193" s="8">
        <v>27.658121932878199</v>
      </c>
      <c r="H193" s="8">
        <v>-101.98462193676109</v>
      </c>
      <c r="I193" s="14">
        <v>7.112265565331394</v>
      </c>
      <c r="J193" s="155">
        <v>834.20055357557862</v>
      </c>
      <c r="K193" s="155">
        <v>-1217.7516534409424</v>
      </c>
      <c r="L193" s="155">
        <v>146.04399520247125</v>
      </c>
      <c r="M193" s="155">
        <v>-732.0942535076</v>
      </c>
      <c r="XEB193" s="5" t="s">
        <v>221</v>
      </c>
    </row>
    <row r="194" spans="2:13 16356:16356" ht="16" x14ac:dyDescent="0.4">
      <c r="B194" s="124" t="s">
        <v>191</v>
      </c>
      <c r="C194" s="7">
        <v>981.35872168632648</v>
      </c>
      <c r="D194" s="8">
        <v>-9.1133175860933786</v>
      </c>
      <c r="E194" s="8">
        <v>54.395298627200553</v>
      </c>
      <c r="F194" s="8">
        <v>1827.4151721277201</v>
      </c>
      <c r="G194" s="8">
        <v>18.644745510930932</v>
      </c>
      <c r="H194" s="8">
        <v>-108.61682225609658</v>
      </c>
      <c r="I194" s="14">
        <v>25.339673847254122</v>
      </c>
      <c r="J194" s="155">
        <v>660.4000485590409</v>
      </c>
      <c r="K194" s="155">
        <v>-873.02667871750191</v>
      </c>
      <c r="L194" s="155">
        <v>118.01485508147168</v>
      </c>
      <c r="M194" s="155">
        <v>-732.0942535076</v>
      </c>
      <c r="XEB194" s="5" t="s">
        <v>119</v>
      </c>
    </row>
    <row r="195" spans="2:13 16356:16356" ht="16" x14ac:dyDescent="0.4">
      <c r="B195" s="124" t="s">
        <v>192</v>
      </c>
      <c r="C195" s="7">
        <v>258.27230447757995</v>
      </c>
      <c r="D195" s="8">
        <v>-9.1133175860933786</v>
      </c>
      <c r="E195" s="8">
        <v>-11.389115144307507</v>
      </c>
      <c r="F195" s="8">
        <v>884.70099603008691</v>
      </c>
      <c r="G195" s="8">
        <v>16.519910172907597</v>
      </c>
      <c r="H195" s="8">
        <v>-158.5657851184981</v>
      </c>
      <c r="I195" s="14">
        <v>-3.4694768070351016</v>
      </c>
      <c r="J195" s="155">
        <v>637.71240501427053</v>
      </c>
      <c r="K195" s="155">
        <v>-407.41619126367971</v>
      </c>
      <c r="L195" s="155">
        <v>41.387132687528847</v>
      </c>
      <c r="M195" s="155">
        <v>-732.0942535076</v>
      </c>
      <c r="XEB195" s="5" t="s">
        <v>167</v>
      </c>
    </row>
    <row r="196" spans="2:13 16356:16356" ht="16" x14ac:dyDescent="0.4">
      <c r="B196" s="124" t="s">
        <v>193</v>
      </c>
      <c r="C196" s="7">
        <v>167.85841930777133</v>
      </c>
      <c r="D196" s="8">
        <v>-9.1133175860933786</v>
      </c>
      <c r="E196" s="8">
        <v>58.69633707898295</v>
      </c>
      <c r="F196" s="8">
        <v>1039.4028095435449</v>
      </c>
      <c r="G196" s="8">
        <v>52.75442128852179</v>
      </c>
      <c r="H196" s="8">
        <v>-369.03226141057507</v>
      </c>
      <c r="I196" s="14">
        <v>-3.4694768070351016</v>
      </c>
      <c r="J196" s="155">
        <v>667.15667607281512</v>
      </c>
      <c r="K196" s="155">
        <v>-644.06329802467246</v>
      </c>
      <c r="L196" s="155">
        <v>107.62078265988248</v>
      </c>
      <c r="M196" s="155">
        <v>-732.0942535076</v>
      </c>
      <c r="XEB196" s="5" t="s">
        <v>235</v>
      </c>
    </row>
    <row r="197" spans="2:13 16356:16356" ht="16" x14ac:dyDescent="0.4">
      <c r="B197" s="124" t="s">
        <v>194</v>
      </c>
      <c r="C197" s="7">
        <v>362.22740739657763</v>
      </c>
      <c r="D197" s="8">
        <v>-9.1133175860933786</v>
      </c>
      <c r="E197" s="8">
        <v>-95.174965978822087</v>
      </c>
      <c r="F197" s="8">
        <v>1227.9456447630714</v>
      </c>
      <c r="G197" s="8">
        <v>24.218718779155495</v>
      </c>
      <c r="H197" s="8">
        <v>-119.84834982348893</v>
      </c>
      <c r="I197" s="14">
        <v>-3.4694768070351016</v>
      </c>
      <c r="J197" s="155">
        <v>875.80374803548227</v>
      </c>
      <c r="K197" s="155">
        <v>-930.36886665264092</v>
      </c>
      <c r="L197" s="155">
        <v>124.32852617454886</v>
      </c>
      <c r="M197" s="155">
        <v>-732.0942535076</v>
      </c>
      <c r="XEB197" s="5" t="s">
        <v>251</v>
      </c>
    </row>
    <row r="198" spans="2:13 16356:16356" ht="16" x14ac:dyDescent="0.4">
      <c r="B198" s="124" t="s">
        <v>195</v>
      </c>
      <c r="C198" s="7">
        <v>670.33254319219407</v>
      </c>
      <c r="D198" s="8">
        <v>-9.1133175860933786</v>
      </c>
      <c r="E198" s="8">
        <v>74.682673667197122</v>
      </c>
      <c r="F198" s="8">
        <v>1590.5280201852381</v>
      </c>
      <c r="G198" s="8">
        <v>30.197269941665692</v>
      </c>
      <c r="H198" s="8">
        <v>-179.32841294139877</v>
      </c>
      <c r="I198" s="14">
        <v>-3.4694768070351016</v>
      </c>
      <c r="J198" s="155">
        <v>778.59641415878434</v>
      </c>
      <c r="K198" s="155">
        <v>-994.98045508801351</v>
      </c>
      <c r="L198" s="155">
        <v>115.31408116944969</v>
      </c>
      <c r="M198" s="155">
        <v>-732.0942535076</v>
      </c>
      <c r="XEB198" s="5" t="s">
        <v>16</v>
      </c>
    </row>
    <row r="199" spans="2:13 16356:16356" ht="16" x14ac:dyDescent="0.4">
      <c r="B199" s="124" t="s">
        <v>196</v>
      </c>
      <c r="C199" s="7">
        <v>905.58957171606914</v>
      </c>
      <c r="D199" s="8">
        <v>-9.1133175860933786</v>
      </c>
      <c r="E199" s="8">
        <v>6.4985880912298626</v>
      </c>
      <c r="F199" s="8">
        <v>1667.8789269419672</v>
      </c>
      <c r="G199" s="8">
        <v>8.6103815853515542</v>
      </c>
      <c r="H199" s="8">
        <v>-68.015740904448379</v>
      </c>
      <c r="I199" s="14">
        <v>175.53231315373708</v>
      </c>
      <c r="J199" s="155">
        <v>783.30346453770937</v>
      </c>
      <c r="K199" s="155">
        <v>-1251.2963818829412</v>
      </c>
      <c r="L199" s="155">
        <v>324.28559128715705</v>
      </c>
      <c r="M199" s="155">
        <v>-732.0942535076</v>
      </c>
      <c r="XEB199" s="5" t="s">
        <v>17</v>
      </c>
    </row>
    <row r="200" spans="2:13 16356:16356" ht="16" x14ac:dyDescent="0.4">
      <c r="B200" s="124" t="s">
        <v>197</v>
      </c>
      <c r="C200" s="7">
        <v>623.44770811128672</v>
      </c>
      <c r="D200" s="8">
        <v>-9.1133175860933786</v>
      </c>
      <c r="E200" s="8">
        <v>53.836644464546247</v>
      </c>
      <c r="F200" s="8">
        <v>1648.5412002527848</v>
      </c>
      <c r="G200" s="8">
        <v>5.606090793825226</v>
      </c>
      <c r="H200" s="8">
        <v>-60.869113458427769</v>
      </c>
      <c r="I200" s="14">
        <v>121.38508278104425</v>
      </c>
      <c r="J200" s="155">
        <v>537.68274292192802</v>
      </c>
      <c r="K200" s="155">
        <v>-1033.8343103459868</v>
      </c>
      <c r="L200" s="155">
        <v>92.306941795266155</v>
      </c>
      <c r="M200" s="155">
        <v>-732.0942535076</v>
      </c>
      <c r="XEB200" s="5" t="s">
        <v>272</v>
      </c>
    </row>
    <row r="201" spans="2:13 16356:16356" ht="16" x14ac:dyDescent="0.4">
      <c r="B201" s="124" t="s">
        <v>198</v>
      </c>
      <c r="C201" s="7">
        <v>464.41956101700191</v>
      </c>
      <c r="D201" s="8">
        <v>-9.1133175860933786</v>
      </c>
      <c r="E201" s="8">
        <v>-121.85733782446434</v>
      </c>
      <c r="F201" s="8">
        <v>1368.1441632596427</v>
      </c>
      <c r="G201" s="8">
        <v>13.235978215516312</v>
      </c>
      <c r="H201" s="8">
        <v>-101.72691697844981</v>
      </c>
      <c r="I201" s="14">
        <v>10.481129073690298</v>
      </c>
      <c r="J201" s="155">
        <v>708.65554337407389</v>
      </c>
      <c r="K201" s="155">
        <v>-886.28097823884696</v>
      </c>
      <c r="L201" s="155">
        <v>214.97555122953318</v>
      </c>
      <c r="M201" s="155">
        <v>-732.0942535076</v>
      </c>
      <c r="XEB201" s="5" t="s">
        <v>168</v>
      </c>
    </row>
    <row r="202" spans="2:13 16356:16356" ht="16" x14ac:dyDescent="0.4">
      <c r="B202" s="124" t="s">
        <v>199</v>
      </c>
      <c r="C202" s="7">
        <v>912.98974807925458</v>
      </c>
      <c r="D202" s="8">
        <v>-9.1133175860933786</v>
      </c>
      <c r="E202" s="8">
        <v>-47.70169266694041</v>
      </c>
      <c r="F202" s="8">
        <v>1532.5148401176916</v>
      </c>
      <c r="G202" s="8">
        <v>24.323947007791645</v>
      </c>
      <c r="H202" s="8">
        <v>-126.11559650374538</v>
      </c>
      <c r="I202" s="14">
        <v>6.8415249214521161</v>
      </c>
      <c r="J202" s="155">
        <v>722.75444591034216</v>
      </c>
      <c r="K202" s="155">
        <v>-802.07308983958626</v>
      </c>
      <c r="L202" s="155">
        <v>343.6529402259423</v>
      </c>
      <c r="M202" s="155">
        <v>-732.0942535076</v>
      </c>
      <c r="XEB202" s="5" t="s">
        <v>120</v>
      </c>
    </row>
    <row r="203" spans="2:13 16356:16356" ht="16" x14ac:dyDescent="0.4">
      <c r="B203" s="124" t="s">
        <v>200</v>
      </c>
      <c r="C203" s="7">
        <v>441.64441218434615</v>
      </c>
      <c r="D203" s="8">
        <v>-9.1133175860933786</v>
      </c>
      <c r="E203" s="8">
        <v>-312.94076215230916</v>
      </c>
      <c r="F203" s="8">
        <v>1281.1243931583226</v>
      </c>
      <c r="G203" s="8">
        <v>21.966640393591131</v>
      </c>
      <c r="H203" s="8">
        <v>-93.044670205233032</v>
      </c>
      <c r="I203" s="14">
        <v>20.365233929028708</v>
      </c>
      <c r="J203" s="155">
        <v>630.05303507055248</v>
      </c>
      <c r="K203" s="155">
        <v>-819.819891472481</v>
      </c>
      <c r="L203" s="155">
        <v>455.14800455656803</v>
      </c>
      <c r="M203" s="155">
        <v>-732.0942535076</v>
      </c>
      <c r="XEB203" s="5" t="s">
        <v>169</v>
      </c>
    </row>
    <row r="204" spans="2:13 16356:16356" ht="16" x14ac:dyDescent="0.4">
      <c r="B204" s="124" t="s">
        <v>201</v>
      </c>
      <c r="C204" s="7">
        <v>752.01120830680577</v>
      </c>
      <c r="D204" s="8">
        <v>-9.1133175860933786</v>
      </c>
      <c r="E204" s="8">
        <v>-1613.9680598209313</v>
      </c>
      <c r="F204" s="8">
        <v>1160.2636013509336</v>
      </c>
      <c r="G204" s="8">
        <v>24.068392639990581</v>
      </c>
      <c r="H204" s="8">
        <v>-86.478342638027769</v>
      </c>
      <c r="I204" s="14">
        <v>33.373978425527881</v>
      </c>
      <c r="J204" s="155">
        <v>655.01046135254182</v>
      </c>
      <c r="K204" s="155">
        <v>-865.90874525956826</v>
      </c>
      <c r="L204" s="155">
        <v>2186.8574933500327</v>
      </c>
      <c r="M204" s="155">
        <v>-732.0942535076</v>
      </c>
      <c r="XEB204" s="5" t="s">
        <v>18</v>
      </c>
    </row>
    <row r="205" spans="2:13 16356:16356" ht="16" x14ac:dyDescent="0.4">
      <c r="B205" s="124" t="s">
        <v>202</v>
      </c>
      <c r="C205" s="7">
        <v>299.36839767115032</v>
      </c>
      <c r="D205" s="8">
        <v>-9.1133175860933786</v>
      </c>
      <c r="E205" s="8">
        <v>69.443610916475976</v>
      </c>
      <c r="F205" s="8">
        <v>1179.6013280401155</v>
      </c>
      <c r="G205" s="8">
        <v>17.306651990510424</v>
      </c>
      <c r="H205" s="8">
        <v>-107.19413882215655</v>
      </c>
      <c r="I205" s="14">
        <v>11.116891473525939</v>
      </c>
      <c r="J205" s="155">
        <v>706.02915041414064</v>
      </c>
      <c r="K205" s="155">
        <v>-851.71871740178199</v>
      </c>
      <c r="L205" s="155">
        <v>15.991192154013804</v>
      </c>
      <c r="M205" s="155">
        <v>-732.0942535076</v>
      </c>
      <c r="XEB205" s="5" t="s">
        <v>197</v>
      </c>
    </row>
    <row r="206" spans="2:13 16356:16356" ht="16" x14ac:dyDescent="0.4">
      <c r="B206" s="124" t="s">
        <v>203</v>
      </c>
      <c r="C206" s="7">
        <v>973.35202807817711</v>
      </c>
      <c r="D206" s="8">
        <v>-9.1133175860933786</v>
      </c>
      <c r="E206" s="8">
        <v>146.44588100617858</v>
      </c>
      <c r="F206" s="8">
        <v>1667.8789269419672</v>
      </c>
      <c r="G206" s="8">
        <v>10.887946843155227</v>
      </c>
      <c r="H206" s="8">
        <v>-111.02865085667342</v>
      </c>
      <c r="I206" s="14">
        <v>30.611218097902317</v>
      </c>
      <c r="J206" s="155">
        <v>930.84561742890139</v>
      </c>
      <c r="K206" s="155">
        <v>-1032.6874255334831</v>
      </c>
      <c r="L206" s="155">
        <v>71.606085243922251</v>
      </c>
      <c r="M206" s="155">
        <v>-732.0942535076</v>
      </c>
      <c r="XEB206" s="5" t="s">
        <v>273</v>
      </c>
    </row>
    <row r="207" spans="2:13 16356:16356" ht="16" x14ac:dyDescent="0.4">
      <c r="B207" s="124" t="s">
        <v>204</v>
      </c>
      <c r="C207" s="7">
        <v>285.12283439443274</v>
      </c>
      <c r="D207" s="8">
        <v>-9.1133175860933786</v>
      </c>
      <c r="E207" s="8">
        <v>130.9874515580205</v>
      </c>
      <c r="F207" s="8">
        <v>1237.6145081076625</v>
      </c>
      <c r="G207" s="8">
        <v>31.132719484375272</v>
      </c>
      <c r="H207" s="8">
        <v>-142.03850958283641</v>
      </c>
      <c r="I207" s="14">
        <v>-3.4694768070351016</v>
      </c>
      <c r="J207" s="155">
        <v>733.20474055781074</v>
      </c>
      <c r="K207" s="155">
        <v>-975.77420639223772</v>
      </c>
      <c r="L207" s="155">
        <v>14.673178562366395</v>
      </c>
      <c r="M207" s="155">
        <v>-732.0942535076</v>
      </c>
      <c r="XEB207" s="5" t="s">
        <v>43</v>
      </c>
    </row>
    <row r="208" spans="2:13 16356:16356" ht="16" x14ac:dyDescent="0.4">
      <c r="B208" s="124" t="s">
        <v>205</v>
      </c>
      <c r="C208" s="7">
        <v>983.96803281022869</v>
      </c>
      <c r="D208" s="8">
        <v>-9.1133175860933786</v>
      </c>
      <c r="E208" s="8">
        <v>257.82688504101981</v>
      </c>
      <c r="F208" s="8">
        <v>1455.1639333609628</v>
      </c>
      <c r="G208" s="8">
        <v>25.047916686445852</v>
      </c>
      <c r="H208" s="8">
        <v>-91.510340740441634</v>
      </c>
      <c r="I208" s="14">
        <v>106.69607545550809</v>
      </c>
      <c r="J208" s="155">
        <v>653.32169221470747</v>
      </c>
      <c r="K208" s="155">
        <v>-777.37177382414541</v>
      </c>
      <c r="L208" s="155">
        <v>96.001215709864951</v>
      </c>
      <c r="M208" s="155">
        <v>-732.0942535076</v>
      </c>
      <c r="XEB208" s="5" t="s">
        <v>170</v>
      </c>
    </row>
    <row r="209" spans="2:13 16356:16356" ht="16" x14ac:dyDescent="0.4">
      <c r="B209" s="124" t="s">
        <v>206</v>
      </c>
      <c r="C209" s="7">
        <v>510.38501305823058</v>
      </c>
      <c r="D209" s="8">
        <v>-9.1133175860933786</v>
      </c>
      <c r="E209" s="8">
        <v>166.44223517872268</v>
      </c>
      <c r="F209" s="8">
        <v>1363.309731587347</v>
      </c>
      <c r="G209" s="8">
        <v>26.055324385166465</v>
      </c>
      <c r="H209" s="8">
        <v>-209.97221927071644</v>
      </c>
      <c r="I209" s="14">
        <v>-3.4694768070351016</v>
      </c>
      <c r="J209" s="155">
        <v>792.77926852049791</v>
      </c>
      <c r="K209" s="155">
        <v>-937.90937934709973</v>
      </c>
      <c r="L209" s="155">
        <v>54.357099905041096</v>
      </c>
      <c r="M209" s="155">
        <v>-732.0942535076</v>
      </c>
      <c r="XEB209" s="5" t="s">
        <v>261</v>
      </c>
    </row>
    <row r="210" spans="2:13 16356:16356" ht="16" x14ac:dyDescent="0.4">
      <c r="B210" s="124" t="s">
        <v>207</v>
      </c>
      <c r="C210" s="7">
        <v>315.77959757397423</v>
      </c>
      <c r="D210" s="8">
        <v>-9.1133175860933786</v>
      </c>
      <c r="E210" s="8">
        <v>62.451875127805941</v>
      </c>
      <c r="F210" s="8">
        <v>1223.1112130907757</v>
      </c>
      <c r="G210" s="8">
        <v>29.701186810133475</v>
      </c>
      <c r="H210" s="8">
        <v>-175.09121558594848</v>
      </c>
      <c r="I210" s="14">
        <v>-3.4694768070351016</v>
      </c>
      <c r="J210" s="155">
        <v>807.32142556654776</v>
      </c>
      <c r="K210" s="155">
        <v>-900.25901595330015</v>
      </c>
      <c r="L210" s="155">
        <v>13.221176418688467</v>
      </c>
      <c r="M210" s="155">
        <v>-732.0942535076</v>
      </c>
      <c r="XEB210" s="5" t="s">
        <v>19</v>
      </c>
    </row>
    <row r="211" spans="2:13 16356:16356" ht="16" x14ac:dyDescent="0.4">
      <c r="B211" s="124" t="s">
        <v>208</v>
      </c>
      <c r="C211" s="7">
        <v>1010.3679456668029</v>
      </c>
      <c r="D211" s="8">
        <v>-9.1133175860933786</v>
      </c>
      <c r="E211" s="8">
        <v>179.39106818483972</v>
      </c>
      <c r="F211" s="8">
        <v>1498.6738184116225</v>
      </c>
      <c r="G211" s="8">
        <v>8.433157985297866</v>
      </c>
      <c r="H211" s="8">
        <v>-80.968023782968544</v>
      </c>
      <c r="I211" s="14">
        <v>80.1213193805131</v>
      </c>
      <c r="J211" s="155">
        <v>769.46360490244115</v>
      </c>
      <c r="K211" s="155">
        <v>-744.0342216761137</v>
      </c>
      <c r="L211" s="155">
        <v>40.494793354864257</v>
      </c>
      <c r="M211" s="155">
        <v>-732.0942535076</v>
      </c>
      <c r="XEB211" s="5" t="s">
        <v>252</v>
      </c>
    </row>
    <row r="212" spans="2:13 16356:16356" ht="16" x14ac:dyDescent="0.4">
      <c r="B212" s="124" t="s">
        <v>209</v>
      </c>
      <c r="C212" s="7">
        <v>-11.678955298478627</v>
      </c>
      <c r="D212" s="8">
        <v>-9.1133175860933786</v>
      </c>
      <c r="E212" s="8">
        <v>65.346570922898835</v>
      </c>
      <c r="F212" s="8">
        <v>1010.3962195097714</v>
      </c>
      <c r="G212" s="8">
        <v>11.584102338978397</v>
      </c>
      <c r="H212" s="8">
        <v>-87.092419447631102</v>
      </c>
      <c r="I212" s="14">
        <v>-3.4694768070351016</v>
      </c>
      <c r="J212" s="155">
        <v>529.74072585729778</v>
      </c>
      <c r="K212" s="155">
        <v>-810.61745785736866</v>
      </c>
      <c r="L212" s="155">
        <v>13.640351278303115</v>
      </c>
      <c r="M212" s="155">
        <v>-732.0942535076</v>
      </c>
      <c r="XEB212" s="5" t="s">
        <v>198</v>
      </c>
    </row>
    <row r="213" spans="2:13 16356:16356" ht="16" x14ac:dyDescent="0.4">
      <c r="B213" s="124" t="s">
        <v>210</v>
      </c>
      <c r="C213" s="7">
        <v>509.64257422662615</v>
      </c>
      <c r="D213" s="8">
        <v>-9.1133175860933786</v>
      </c>
      <c r="E213" s="8">
        <v>155.44233297314446</v>
      </c>
      <c r="F213" s="8">
        <v>1392.3163216211203</v>
      </c>
      <c r="G213" s="8">
        <v>29.517710949511233</v>
      </c>
      <c r="H213" s="8">
        <v>-166.10180206291375</v>
      </c>
      <c r="I213" s="14">
        <v>-3.4694768070351016</v>
      </c>
      <c r="J213" s="155">
        <v>804.07679943039909</v>
      </c>
      <c r="K213" s="155">
        <v>-994.46297589570145</v>
      </c>
      <c r="L213" s="155">
        <v>33.531235111794807</v>
      </c>
      <c r="M213" s="155">
        <v>-732.0942535076</v>
      </c>
      <c r="XEB213" s="5" t="s">
        <v>222</v>
      </c>
    </row>
    <row r="214" spans="2:13 16356:16356" ht="16" x14ac:dyDescent="0.4">
      <c r="B214" s="124" t="s">
        <v>211</v>
      </c>
      <c r="C214" s="7">
        <v>771.32137385313047</v>
      </c>
      <c r="D214" s="8">
        <v>-9.1133175860933786</v>
      </c>
      <c r="E214" s="8">
        <v>116.24026495530558</v>
      </c>
      <c r="F214" s="8">
        <v>2015.9580073472478</v>
      </c>
      <c r="G214" s="8">
        <v>3.6134897822054732</v>
      </c>
      <c r="H214" s="8">
        <v>-73.110856351473416</v>
      </c>
      <c r="I214" s="14">
        <v>152.41147332335595</v>
      </c>
      <c r="J214" s="155">
        <v>705.97890955932439</v>
      </c>
      <c r="K214" s="155">
        <v>-1490.2956254985602</v>
      </c>
      <c r="L214" s="155">
        <v>81.733281829418871</v>
      </c>
      <c r="M214" s="155">
        <v>-732.0942535076</v>
      </c>
      <c r="XEB214" s="5" t="s">
        <v>121</v>
      </c>
    </row>
    <row r="215" spans="2:13 16356:16356" ht="16" x14ac:dyDescent="0.4">
      <c r="B215" s="124" t="s">
        <v>212</v>
      </c>
      <c r="C215" s="7">
        <v>363.02385480585542</v>
      </c>
      <c r="D215" s="8">
        <v>-9.1133175860933786</v>
      </c>
      <c r="E215" s="8">
        <v>119.60751481301392</v>
      </c>
      <c r="F215" s="8">
        <v>1266.6210981414358</v>
      </c>
      <c r="G215" s="8">
        <v>18.485067869106739</v>
      </c>
      <c r="H215" s="8">
        <v>-113.73240232797271</v>
      </c>
      <c r="I215" s="14">
        <v>-3.4694768070351016</v>
      </c>
      <c r="J215" s="155">
        <v>671.85638568265335</v>
      </c>
      <c r="K215" s="155">
        <v>-879.61021408666875</v>
      </c>
      <c r="L215" s="155">
        <v>24.473452615015461</v>
      </c>
      <c r="M215" s="155">
        <v>-732.0942535076</v>
      </c>
      <c r="XEB215" s="5" t="s">
        <v>122</v>
      </c>
    </row>
    <row r="216" spans="2:13 16356:16356" ht="16" x14ac:dyDescent="0.4">
      <c r="B216" s="124" t="s">
        <v>213</v>
      </c>
      <c r="C216" s="7">
        <v>142.36182231987846</v>
      </c>
      <c r="D216" s="8">
        <v>-9.1133175860933786</v>
      </c>
      <c r="E216" s="8">
        <v>133.901393418661</v>
      </c>
      <c r="F216" s="8">
        <v>1024.8995145266581</v>
      </c>
      <c r="G216" s="8">
        <v>62.643963795316814</v>
      </c>
      <c r="H216" s="8">
        <v>-473.79067790298745</v>
      </c>
      <c r="I216" s="14">
        <v>-3.4694768070351016</v>
      </c>
      <c r="J216" s="155">
        <v>833.8056417474055</v>
      </c>
      <c r="K216" s="155">
        <v>-721.31718748067192</v>
      </c>
      <c r="L216" s="155">
        <v>26.896222116224962</v>
      </c>
      <c r="M216" s="155">
        <v>-732.0942535076</v>
      </c>
      <c r="XEB216" s="5" t="s">
        <v>171</v>
      </c>
    </row>
    <row r="217" spans="2:13 16356:16356" ht="16" x14ac:dyDescent="0.4">
      <c r="B217" s="124" t="s">
        <v>214</v>
      </c>
      <c r="C217" s="7">
        <v>239.53989981544908</v>
      </c>
      <c r="D217" s="8">
        <v>-9.1133175860933786</v>
      </c>
      <c r="E217" s="8">
        <v>147.42228633009989</v>
      </c>
      <c r="F217" s="8">
        <v>1140.9258746617518</v>
      </c>
      <c r="G217" s="8">
        <v>33.307322487582375</v>
      </c>
      <c r="H217" s="8">
        <v>-135.05734279324187</v>
      </c>
      <c r="I217" s="14">
        <v>1.6074016315315922</v>
      </c>
      <c r="J217" s="155">
        <v>798.70366785100907</v>
      </c>
      <c r="K217" s="155">
        <v>-1029.898229651312</v>
      </c>
      <c r="L217" s="155">
        <v>23.736490391721865</v>
      </c>
      <c r="M217" s="155">
        <v>-732.0942535076</v>
      </c>
      <c r="XEB217" s="5" t="s">
        <v>199</v>
      </c>
    </row>
    <row r="218" spans="2:13 16356:16356" ht="16" x14ac:dyDescent="0.4">
      <c r="B218" s="124" t="s">
        <v>215</v>
      </c>
      <c r="C218" s="7">
        <v>472.2253315724173</v>
      </c>
      <c r="D218" s="8">
        <v>-9.1133175860933786</v>
      </c>
      <c r="E218" s="8">
        <v>202.44272193331173</v>
      </c>
      <c r="F218" s="8">
        <v>1343.9720048981649</v>
      </c>
      <c r="G218" s="8">
        <v>30.091204247999286</v>
      </c>
      <c r="H218" s="8">
        <v>-137.16116635129481</v>
      </c>
      <c r="I218" s="14">
        <v>11.213230456549065</v>
      </c>
      <c r="J218" s="155">
        <v>960.46826027756208</v>
      </c>
      <c r="K218" s="155">
        <v>-1218.4394225427684</v>
      </c>
      <c r="L218" s="155">
        <v>20.846069746586732</v>
      </c>
      <c r="M218" s="155">
        <v>-732.0942535076</v>
      </c>
      <c r="XEB218" s="5" t="s">
        <v>236</v>
      </c>
    </row>
    <row r="219" spans="2:13 16356:16356" ht="16" x14ac:dyDescent="0.4">
      <c r="B219" s="124" t="s">
        <v>216</v>
      </c>
      <c r="C219" s="7">
        <v>15.390136211659296</v>
      </c>
      <c r="D219" s="8">
        <v>-9.1133175860933786</v>
      </c>
      <c r="E219" s="8">
        <v>120.46854521340013</v>
      </c>
      <c r="F219" s="8">
        <v>1271.4555298137316</v>
      </c>
      <c r="G219" s="8">
        <v>28.97632034415993</v>
      </c>
      <c r="H219" s="8">
        <v>-151.700307996855</v>
      </c>
      <c r="I219" s="14">
        <v>-3.4694768070351016</v>
      </c>
      <c r="J219" s="155">
        <v>711.26354504468043</v>
      </c>
      <c r="K219" s="155">
        <v>-1241.9961340492855</v>
      </c>
      <c r="L219" s="155">
        <v>21.599685742556421</v>
      </c>
      <c r="M219" s="155">
        <v>-732.0942535076</v>
      </c>
      <c r="XEB219" s="5" t="s">
        <v>67</v>
      </c>
    </row>
    <row r="220" spans="2:13 16356:16356" ht="16" x14ac:dyDescent="0.4">
      <c r="B220" s="124" t="s">
        <v>217</v>
      </c>
      <c r="C220" s="7">
        <v>531.26300575392099</v>
      </c>
      <c r="D220" s="8">
        <v>-9.1133175860933786</v>
      </c>
      <c r="E220" s="8">
        <v>185.78127891037974</v>
      </c>
      <c r="F220" s="8">
        <v>1411.6540483103026</v>
      </c>
      <c r="G220" s="8">
        <v>28.075538331536151</v>
      </c>
      <c r="H220" s="8">
        <v>-104.70920603677823</v>
      </c>
      <c r="I220" s="14">
        <v>0.3818733049937143</v>
      </c>
      <c r="J220" s="155">
        <v>754.36361090381899</v>
      </c>
      <c r="K220" s="155">
        <v>-1018.3908509485252</v>
      </c>
      <c r="L220" s="155">
        <v>15.314284071886631</v>
      </c>
      <c r="M220" s="155">
        <v>-732.0942535076</v>
      </c>
      <c r="XEB220" s="5" t="s">
        <v>248</v>
      </c>
    </row>
    <row r="221" spans="2:13 16356:16356" ht="16" x14ac:dyDescent="0.4">
      <c r="B221" s="124" t="s">
        <v>218</v>
      </c>
      <c r="C221" s="7">
        <v>511.54633054014164</v>
      </c>
      <c r="D221" s="8">
        <v>-9.1133175860933786</v>
      </c>
      <c r="E221" s="8">
        <v>164.3378518806631</v>
      </c>
      <c r="F221" s="8">
        <v>1319.799846536687</v>
      </c>
      <c r="G221" s="8">
        <v>49.306816441861969</v>
      </c>
      <c r="H221" s="8">
        <v>-185.84554113544647</v>
      </c>
      <c r="I221" s="14">
        <v>-3.4694768070351016</v>
      </c>
      <c r="J221" s="155">
        <v>859.04699028508571</v>
      </c>
      <c r="K221" s="155">
        <v>-972.35670281767364</v>
      </c>
      <c r="L221" s="155">
        <v>21.934117249692626</v>
      </c>
      <c r="M221" s="155">
        <v>-732.0942535076</v>
      </c>
      <c r="XEB221" s="5" t="s">
        <v>53</v>
      </c>
    </row>
    <row r="222" spans="2:13 16356:16356" ht="16" x14ac:dyDescent="0.4">
      <c r="B222" s="124" t="s">
        <v>219</v>
      </c>
      <c r="C222" s="7">
        <v>1165.2533765427179</v>
      </c>
      <c r="D222" s="8">
        <v>-9.1133175860933786</v>
      </c>
      <c r="E222" s="8">
        <v>200.49425189727108</v>
      </c>
      <c r="F222" s="8">
        <v>1484.1705233947362</v>
      </c>
      <c r="G222" s="8">
        <v>31.285919105328219</v>
      </c>
      <c r="H222" s="8">
        <v>-84.797187787374767</v>
      </c>
      <c r="I222" s="14">
        <v>96.967608937974063</v>
      </c>
      <c r="J222" s="155">
        <v>1195.2539903375555</v>
      </c>
      <c r="K222" s="155">
        <v>-1050.5429351467933</v>
      </c>
      <c r="L222" s="155">
        <v>33.628776897713877</v>
      </c>
      <c r="M222" s="155">
        <v>-732.0942535076</v>
      </c>
      <c r="XEB222" s="5" t="s">
        <v>20</v>
      </c>
    </row>
    <row r="223" spans="2:13 16356:16356" ht="16" x14ac:dyDescent="0.4">
      <c r="B223" s="124" t="s">
        <v>220</v>
      </c>
      <c r="C223" s="7">
        <v>418.75445282988983</v>
      </c>
      <c r="D223" s="8">
        <v>-9.1133175860933786</v>
      </c>
      <c r="E223" s="8">
        <v>119.09019123526691</v>
      </c>
      <c r="F223" s="8">
        <v>1300.4621198475047</v>
      </c>
      <c r="G223" s="8">
        <v>39.1311006019031</v>
      </c>
      <c r="H223" s="8">
        <v>-159.65559715462791</v>
      </c>
      <c r="I223" s="14">
        <v>-3.4694768070351016</v>
      </c>
      <c r="J223" s="155">
        <v>840.14537114190216</v>
      </c>
      <c r="K223" s="155">
        <v>-988.49983901471046</v>
      </c>
      <c r="L223" s="155">
        <v>12.758154073379574</v>
      </c>
      <c r="M223" s="155">
        <v>-732.0942535076</v>
      </c>
      <c r="XEB223" s="5" t="s">
        <v>97</v>
      </c>
    </row>
    <row r="224" spans="2:13 16356:16356" ht="16" x14ac:dyDescent="0.4">
      <c r="B224" s="124" t="s">
        <v>221</v>
      </c>
      <c r="C224" s="7">
        <v>318.00686895003753</v>
      </c>
      <c r="D224" s="8">
        <v>-9.1133175860933786</v>
      </c>
      <c r="E224" s="8">
        <v>112.35941624104782</v>
      </c>
      <c r="F224" s="8">
        <v>1435.8262066717803</v>
      </c>
      <c r="G224" s="8">
        <v>21.452794201401844</v>
      </c>
      <c r="H224" s="8">
        <v>-63.741558605925647</v>
      </c>
      <c r="I224" s="14">
        <v>118.58246683749257</v>
      </c>
      <c r="J224" s="155">
        <v>777.10750210354229</v>
      </c>
      <c r="K224" s="155">
        <v>-1365.0865014331907</v>
      </c>
      <c r="L224" s="155">
        <v>22.714114027582244</v>
      </c>
      <c r="M224" s="155">
        <v>-732.0942535076</v>
      </c>
      <c r="XEB224" s="5" t="s">
        <v>172</v>
      </c>
    </row>
    <row r="225" spans="2:13 16356:16356" ht="16" x14ac:dyDescent="0.4">
      <c r="B225" s="124" t="s">
        <v>222</v>
      </c>
      <c r="C225" s="7">
        <v>-50.16685744025574</v>
      </c>
      <c r="D225" s="8">
        <v>-9.1133175860933786</v>
      </c>
      <c r="E225" s="8">
        <v>88.837609066635466</v>
      </c>
      <c r="F225" s="8">
        <v>1189.270191384707</v>
      </c>
      <c r="G225" s="8">
        <v>9.0638493044761255</v>
      </c>
      <c r="H225" s="8">
        <v>-119.3628760560982</v>
      </c>
      <c r="I225" s="14">
        <v>-3.4694768070351016</v>
      </c>
      <c r="J225" s="155">
        <v>803.27290141196966</v>
      </c>
      <c r="K225" s="155">
        <v>-1285.417828280787</v>
      </c>
      <c r="L225" s="155">
        <v>8.8463436295694002</v>
      </c>
      <c r="M225" s="155">
        <v>-732.0942535076</v>
      </c>
      <c r="XEB225" s="5" t="s">
        <v>173</v>
      </c>
    </row>
    <row r="226" spans="2:13 16356:16356" ht="16" x14ac:dyDescent="0.4">
      <c r="B226" s="124" t="s">
        <v>223</v>
      </c>
      <c r="C226" s="7">
        <v>33.209629527202765</v>
      </c>
      <c r="D226" s="8">
        <v>-11.217346034467626</v>
      </c>
      <c r="E226" s="8">
        <v>131.08932895158125</v>
      </c>
      <c r="F226" s="8">
        <v>1068.4093995773183</v>
      </c>
      <c r="G226" s="8">
        <v>50.481966203615414</v>
      </c>
      <c r="H226" s="8">
        <v>-482.20416398346828</v>
      </c>
      <c r="I226" s="14">
        <v>-3.4694768070351016</v>
      </c>
      <c r="J226" s="155">
        <v>866.8531350792781</v>
      </c>
      <c r="K226" s="155">
        <v>-870.64197241047361</v>
      </c>
      <c r="L226" s="155">
        <v>16.003012458454279</v>
      </c>
      <c r="M226" s="155">
        <v>-732.0942535076</v>
      </c>
      <c r="XEB226" s="5" t="s">
        <v>174</v>
      </c>
    </row>
    <row r="227" spans="2:13 16356:16356" ht="16" x14ac:dyDescent="0.4">
      <c r="B227" s="124" t="s">
        <v>224</v>
      </c>
      <c r="C227" s="7">
        <v>595.93412088896309</v>
      </c>
      <c r="D227" s="8">
        <v>-9.1133175860933786</v>
      </c>
      <c r="E227" s="8">
        <v>183.53174023262594</v>
      </c>
      <c r="F227" s="8">
        <v>1324.6342782089828</v>
      </c>
      <c r="G227" s="8">
        <v>24.21686534075015</v>
      </c>
      <c r="H227" s="8">
        <v>-173.09000296142338</v>
      </c>
      <c r="I227" s="14">
        <v>-3.4694768070351016</v>
      </c>
      <c r="J227" s="155">
        <v>857.11065362299587</v>
      </c>
      <c r="K227" s="155">
        <v>-898.90660749989047</v>
      </c>
      <c r="L227" s="155">
        <v>23.114241845651005</v>
      </c>
      <c r="M227" s="155">
        <v>-732.0942535076</v>
      </c>
      <c r="XEB227" s="5" t="s">
        <v>33</v>
      </c>
    </row>
    <row r="228" spans="2:13 16356:16356" ht="16" x14ac:dyDescent="0.4">
      <c r="B228" s="124" t="s">
        <v>225</v>
      </c>
      <c r="C228" s="7">
        <v>452.00917010894852</v>
      </c>
      <c r="D228" s="8">
        <v>-9.1133175860933786</v>
      </c>
      <c r="E228" s="8">
        <v>222.41685589805311</v>
      </c>
      <c r="F228" s="8">
        <v>1165.0980330232294</v>
      </c>
      <c r="G228" s="8">
        <v>67.404482998358262</v>
      </c>
      <c r="H228" s="8">
        <v>-275.13590489361565</v>
      </c>
      <c r="I228" s="14">
        <v>-3.4694768070351016</v>
      </c>
      <c r="J228" s="155">
        <v>957.85322449423188</v>
      </c>
      <c r="K228" s="155">
        <v>-979.57977158524272</v>
      </c>
      <c r="L228" s="155">
        <v>38.629298074662792</v>
      </c>
      <c r="M228" s="155">
        <v>-732.0942535076</v>
      </c>
      <c r="XEB228" s="5" t="s">
        <v>253</v>
      </c>
    </row>
    <row r="229" spans="2:13 16356:16356" ht="16" x14ac:dyDescent="0.4">
      <c r="B229" s="124" t="s">
        <v>226</v>
      </c>
      <c r="C229" s="7">
        <v>196.62101976989254</v>
      </c>
      <c r="D229" s="8">
        <v>-9.1133175860933786</v>
      </c>
      <c r="E229" s="8">
        <v>64.481686598479072</v>
      </c>
      <c r="F229" s="8">
        <v>1000.7273561651805</v>
      </c>
      <c r="G229" s="8">
        <v>50.096391686814641</v>
      </c>
      <c r="H229" s="8">
        <v>-287.49762782177334</v>
      </c>
      <c r="I229" s="14">
        <v>-3.4694768070351016</v>
      </c>
      <c r="J229" s="155">
        <v>738.58793846587832</v>
      </c>
      <c r="K229" s="155">
        <v>-646.48717361396587</v>
      </c>
      <c r="L229" s="155">
        <v>21.389496190007414</v>
      </c>
      <c r="M229" s="155">
        <v>-732.0942535076</v>
      </c>
      <c r="XEB229" s="5" t="s">
        <v>76</v>
      </c>
    </row>
    <row r="230" spans="2:13 16356:16356" ht="16" x14ac:dyDescent="0.4">
      <c r="B230" s="124" t="s">
        <v>227</v>
      </c>
      <c r="C230" s="7">
        <v>163.03027842453423</v>
      </c>
      <c r="D230" s="8">
        <v>-9.1133175860933786</v>
      </c>
      <c r="E230" s="8">
        <v>28.785270855659686</v>
      </c>
      <c r="F230" s="8">
        <v>1150.5947380063426</v>
      </c>
      <c r="G230" s="8">
        <v>3.2203193980409175</v>
      </c>
      <c r="H230" s="8">
        <v>-111.66443214666667</v>
      </c>
      <c r="I230" s="14">
        <v>7.6595368522343161</v>
      </c>
      <c r="J230" s="155">
        <v>535.67690991264692</v>
      </c>
      <c r="K230" s="155">
        <v>-724.47918515103584</v>
      </c>
      <c r="L230" s="155">
        <v>14.44469179100588</v>
      </c>
      <c r="M230" s="155">
        <v>-732.0942535076</v>
      </c>
      <c r="XEB230" s="5" t="s">
        <v>175</v>
      </c>
    </row>
    <row r="231" spans="2:13 16356:16356" ht="16" x14ac:dyDescent="0.4">
      <c r="B231" s="124" t="s">
        <v>228</v>
      </c>
      <c r="C231" s="7">
        <v>695.28677992830092</v>
      </c>
      <c r="D231" s="8">
        <v>-9.1133175860933786</v>
      </c>
      <c r="E231" s="8">
        <v>164.88610274879838</v>
      </c>
      <c r="F231" s="8">
        <v>1527.6804084453959</v>
      </c>
      <c r="G231" s="8">
        <v>23.47889228904031</v>
      </c>
      <c r="H231" s="8">
        <v>-132.60268475999305</v>
      </c>
      <c r="I231" s="14">
        <v>0.77104216848567075</v>
      </c>
      <c r="J231" s="155">
        <v>863.52575033145672</v>
      </c>
      <c r="K231" s="155">
        <v>-1041.5511223889307</v>
      </c>
      <c r="L231" s="155">
        <v>30.305962187741418</v>
      </c>
      <c r="M231" s="155">
        <v>-732.0942535076</v>
      </c>
      <c r="XEB231" s="5" t="s">
        <v>123</v>
      </c>
    </row>
    <row r="232" spans="2:13 16356:16356" ht="16" x14ac:dyDescent="0.4">
      <c r="B232" s="124" t="s">
        <v>229</v>
      </c>
      <c r="C232" s="7">
        <v>248.33178364932917</v>
      </c>
      <c r="D232" s="8">
        <v>-9.1133175860933786</v>
      </c>
      <c r="E232" s="8">
        <v>52.274839603846367</v>
      </c>
      <c r="F232" s="8">
        <v>1020.0650828543627</v>
      </c>
      <c r="G232" s="8">
        <v>9.7921319646753577</v>
      </c>
      <c r="H232" s="8">
        <v>-142.88160804402585</v>
      </c>
      <c r="I232" s="14">
        <v>-0.30586935994647757</v>
      </c>
      <c r="J232" s="155">
        <v>564.94006230234925</v>
      </c>
      <c r="K232" s="155">
        <v>-532.0123113327503</v>
      </c>
      <c r="L232" s="155">
        <v>17.667026754511532</v>
      </c>
      <c r="M232" s="155">
        <v>-732.0942535076</v>
      </c>
      <c r="XEB232" s="5" t="s">
        <v>200</v>
      </c>
    </row>
    <row r="233" spans="2:13 16356:16356" ht="16" x14ac:dyDescent="0.4">
      <c r="B233" s="124" t="s">
        <v>230</v>
      </c>
      <c r="C233" s="7">
        <v>521.19709171335455</v>
      </c>
      <c r="D233" s="8">
        <v>-9.1133175860933786</v>
      </c>
      <c r="E233" s="8">
        <v>213.61937755586814</v>
      </c>
      <c r="F233" s="8">
        <v>1242.4489397799582</v>
      </c>
      <c r="G233" s="8">
        <v>27.900931393960981</v>
      </c>
      <c r="H233" s="8">
        <v>-191.8268681888413</v>
      </c>
      <c r="I233" s="14">
        <v>-3.4694768070351016</v>
      </c>
      <c r="J233" s="155">
        <v>882.25359922883831</v>
      </c>
      <c r="K233" s="155">
        <v>-944.61439796850323</v>
      </c>
      <c r="L233" s="155">
        <v>36.092557812801864</v>
      </c>
      <c r="M233" s="155">
        <v>-732.0942535076</v>
      </c>
      <c r="XEB233" s="5" t="s">
        <v>89</v>
      </c>
    </row>
    <row r="234" spans="2:13 16356:16356" ht="16" x14ac:dyDescent="0.4">
      <c r="B234" s="124" t="s">
        <v>231</v>
      </c>
      <c r="C234" s="7">
        <v>236.64790803493827</v>
      </c>
      <c r="D234" s="8">
        <v>-9.1133175860933786</v>
      </c>
      <c r="E234" s="8">
        <v>-161.36224554287196</v>
      </c>
      <c r="F234" s="8">
        <v>1252.1178031245493</v>
      </c>
      <c r="G234" s="8">
        <v>15.911613712441167</v>
      </c>
      <c r="H234" s="8">
        <v>-108.29412470437906</v>
      </c>
      <c r="I234" s="14">
        <v>25.964807409271657</v>
      </c>
      <c r="J234" s="155">
        <v>542.60984156051859</v>
      </c>
      <c r="K234" s="155">
        <v>-780.92609712730052</v>
      </c>
      <c r="L234" s="155">
        <v>191.83388069640287</v>
      </c>
      <c r="M234" s="155">
        <v>-732.0942535076</v>
      </c>
      <c r="XEB234" s="5" t="s">
        <v>176</v>
      </c>
    </row>
    <row r="235" spans="2:13 16356:16356" ht="16" x14ac:dyDescent="0.4">
      <c r="B235" s="124" t="s">
        <v>232</v>
      </c>
      <c r="C235" s="7">
        <v>115.53638984618851</v>
      </c>
      <c r="D235" s="8">
        <v>-9.1133175860933786</v>
      </c>
      <c r="E235" s="8">
        <v>20.18443230755334</v>
      </c>
      <c r="F235" s="8">
        <v>1377.8130266042338</v>
      </c>
      <c r="G235" s="8">
        <v>25.521010599860507</v>
      </c>
      <c r="H235" s="8">
        <v>-168.41304361714512</v>
      </c>
      <c r="I235" s="14">
        <v>-3.4694768070351016</v>
      </c>
      <c r="J235" s="155">
        <v>639.27017348413972</v>
      </c>
      <c r="K235" s="155">
        <v>-1081.6701821270619</v>
      </c>
      <c r="L235" s="155">
        <v>47.508020495336794</v>
      </c>
      <c r="M235" s="155">
        <v>-732.0942535076</v>
      </c>
      <c r="XEB235" s="5" t="s">
        <v>68</v>
      </c>
    </row>
    <row r="236" spans="2:13 16356:16356" ht="16" x14ac:dyDescent="0.4">
      <c r="B236" s="124" t="s">
        <v>233</v>
      </c>
      <c r="C236" s="7">
        <v>234.33252295035777</v>
      </c>
      <c r="D236" s="8">
        <v>-9.1133175860933786</v>
      </c>
      <c r="E236" s="8">
        <v>14.562297543316095</v>
      </c>
      <c r="F236" s="8">
        <v>1339.1375732258696</v>
      </c>
      <c r="G236" s="8">
        <v>29.536185646500602</v>
      </c>
      <c r="H236" s="8">
        <v>-97.877441342228266</v>
      </c>
      <c r="I236" s="14">
        <v>60.204863818843144</v>
      </c>
      <c r="J236" s="155">
        <v>827.80965129262233</v>
      </c>
      <c r="K236" s="155">
        <v>-1276.6023782037796</v>
      </c>
      <c r="L236" s="155">
        <v>78.769342062907171</v>
      </c>
      <c r="M236" s="155">
        <v>-732.0942535076</v>
      </c>
      <c r="XEB236" s="5" t="s">
        <v>124</v>
      </c>
    </row>
    <row r="237" spans="2:13 16356:16356" ht="16" x14ac:dyDescent="0.4">
      <c r="B237" s="124" t="s">
        <v>234</v>
      </c>
      <c r="C237" s="7">
        <v>384.6147238891748</v>
      </c>
      <c r="D237" s="8">
        <v>-9.1133175860933786</v>
      </c>
      <c r="E237" s="8">
        <v>24.789571925423839</v>
      </c>
      <c r="F237" s="8">
        <v>1435.8262066717803</v>
      </c>
      <c r="G237" s="8">
        <v>20.776503602574437</v>
      </c>
      <c r="H237" s="8">
        <v>-118.71472286334915</v>
      </c>
      <c r="I237" s="14">
        <v>16.686171116037169</v>
      </c>
      <c r="J237" s="155">
        <v>653.40022589570458</v>
      </c>
      <c r="K237" s="155">
        <v>-931.20827827492224</v>
      </c>
      <c r="L237" s="155">
        <v>24.266616909619493</v>
      </c>
      <c r="M237" s="155">
        <v>-732.0942535076</v>
      </c>
      <c r="XEB237" s="5" t="s">
        <v>177</v>
      </c>
    </row>
    <row r="238" spans="2:13 16356:16356" ht="16" x14ac:dyDescent="0.4">
      <c r="B238" s="124" t="s">
        <v>235</v>
      </c>
      <c r="C238" s="7">
        <v>660.08824188968526</v>
      </c>
      <c r="D238" s="8">
        <v>-9.1133175860933786</v>
      </c>
      <c r="E238" s="8">
        <v>111.25704325980185</v>
      </c>
      <c r="F238" s="8">
        <v>1324.6342782089828</v>
      </c>
      <c r="G238" s="8">
        <v>17.18591223965894</v>
      </c>
      <c r="H238" s="8">
        <v>-108.9750653645624</v>
      </c>
      <c r="I238" s="14">
        <v>15.743747628015232</v>
      </c>
      <c r="J238" s="155">
        <v>790.97585097208446</v>
      </c>
      <c r="K238" s="155">
        <v>-765.02580519833782</v>
      </c>
      <c r="L238" s="155">
        <v>15.499851237735427</v>
      </c>
      <c r="M238" s="155">
        <v>-732.0942535076</v>
      </c>
      <c r="XEB238" s="5" t="s">
        <v>44</v>
      </c>
    </row>
    <row r="239" spans="2:13 16356:16356" ht="16" x14ac:dyDescent="0.4">
      <c r="B239" s="124" t="s">
        <v>236</v>
      </c>
      <c r="C239" s="7">
        <v>284.23193206939152</v>
      </c>
      <c r="D239" s="8">
        <v>-9.1133175860933786</v>
      </c>
      <c r="E239" s="8">
        <v>70.84388930814626</v>
      </c>
      <c r="F239" s="8">
        <v>1213.4423497461851</v>
      </c>
      <c r="G239" s="8">
        <v>17.377836940348303</v>
      </c>
      <c r="H239" s="8">
        <v>-108.29412470437906</v>
      </c>
      <c r="I239" s="14">
        <v>1.7426971331392527</v>
      </c>
      <c r="J239" s="155">
        <v>709.89769296612644</v>
      </c>
      <c r="K239" s="155">
        <v>-891.75770620536161</v>
      </c>
      <c r="L239" s="155">
        <v>12.18686797888032</v>
      </c>
      <c r="M239" s="155">
        <v>-732.0942535076</v>
      </c>
      <c r="XEB239" s="5" t="s">
        <v>21</v>
      </c>
    </row>
    <row r="240" spans="2:13 16356:16356" ht="16" x14ac:dyDescent="0.4">
      <c r="B240" s="124" t="s">
        <v>237</v>
      </c>
      <c r="C240" s="7">
        <v>527.81213727823535</v>
      </c>
      <c r="D240" s="8">
        <v>-9.1133175860933786</v>
      </c>
      <c r="E240" s="8">
        <v>1.5564092387407513</v>
      </c>
      <c r="F240" s="8">
        <v>1411.6540483103026</v>
      </c>
      <c r="G240" s="8">
        <v>20.402666682777706</v>
      </c>
      <c r="H240" s="8">
        <v>-87.502439904848686</v>
      </c>
      <c r="I240" s="14">
        <v>64.677180892604653</v>
      </c>
      <c r="J240" s="155">
        <v>724.75153056351553</v>
      </c>
      <c r="K240" s="155">
        <v>-1002.0992571853916</v>
      </c>
      <c r="L240" s="155">
        <v>135.57956977422785</v>
      </c>
      <c r="M240" s="155">
        <v>-732.0942535076</v>
      </c>
      <c r="XEB240" s="5" t="s">
        <v>22</v>
      </c>
    </row>
    <row r="241" spans="2:13 16356:16356" ht="16" x14ac:dyDescent="0.4">
      <c r="B241" s="124" t="s">
        <v>238</v>
      </c>
      <c r="C241" s="7">
        <v>339.91128086902916</v>
      </c>
      <c r="D241" s="8">
        <v>-9.1133175860933786</v>
      </c>
      <c r="E241" s="8">
        <v>3.2488082949285855</v>
      </c>
      <c r="F241" s="8">
        <v>1116.7537163002739</v>
      </c>
      <c r="G241" s="8">
        <v>0.38762547131714004</v>
      </c>
      <c r="H241" s="8">
        <v>-87.311336641205273</v>
      </c>
      <c r="I241" s="14">
        <v>46.49570546243887</v>
      </c>
      <c r="J241" s="155">
        <v>727.023478935188</v>
      </c>
      <c r="K241" s="155">
        <v>-848.41056680223289</v>
      </c>
      <c r="L241" s="155">
        <v>122.93142094201414</v>
      </c>
      <c r="M241" s="155">
        <v>-732.0942535076</v>
      </c>
      <c r="XEB241" s="5" t="s">
        <v>178</v>
      </c>
    </row>
    <row r="242" spans="2:13 16356:16356" ht="16" x14ac:dyDescent="0.4">
      <c r="B242" s="124" t="s">
        <v>239</v>
      </c>
      <c r="C242" s="7">
        <v>775.08768474704095</v>
      </c>
      <c r="D242" s="8">
        <v>-9.1133175860933786</v>
      </c>
      <c r="E242" s="8">
        <v>96.935327758966537</v>
      </c>
      <c r="F242" s="8">
        <v>1532.5148401176916</v>
      </c>
      <c r="G242" s="8">
        <v>36.039222784868663</v>
      </c>
      <c r="H242" s="8">
        <v>-173.31503085244427</v>
      </c>
      <c r="I242" s="14">
        <v>-3.4694768070351016</v>
      </c>
      <c r="J242" s="155">
        <v>884.16202346390412</v>
      </c>
      <c r="K242" s="155">
        <v>-892.38594121663198</v>
      </c>
      <c r="L242" s="155">
        <v>35.814290591415201</v>
      </c>
      <c r="M242" s="155">
        <v>-732.0942535076</v>
      </c>
      <c r="XEB242" s="5" t="s">
        <v>179</v>
      </c>
    </row>
    <row r="243" spans="2:13 16356:16356" ht="16" x14ac:dyDescent="0.4">
      <c r="B243" s="124" t="s">
        <v>240</v>
      </c>
      <c r="C243" s="7">
        <v>165.59282335720241</v>
      </c>
      <c r="D243" s="8">
        <v>-9.1133175860933786</v>
      </c>
      <c r="E243" s="8">
        <v>135.70694754585512</v>
      </c>
      <c r="F243" s="8">
        <v>1092.5815579387961</v>
      </c>
      <c r="G243" s="8">
        <v>58.736617981894085</v>
      </c>
      <c r="H243" s="8">
        <v>-392.5141506797894</v>
      </c>
      <c r="I243" s="14">
        <v>-3.4694768070351016</v>
      </c>
      <c r="J243" s="155">
        <v>877.88402956182836</v>
      </c>
      <c r="K243" s="155">
        <v>-893.82445137408035</v>
      </c>
      <c r="L243" s="155">
        <v>31.699320283426793</v>
      </c>
      <c r="M243" s="155">
        <v>-732.0942535076</v>
      </c>
      <c r="XEB243" s="5" t="s">
        <v>180</v>
      </c>
    </row>
    <row r="244" spans="2:13 16356:16356" ht="16" x14ac:dyDescent="0.4">
      <c r="B244" s="124" t="s">
        <v>241</v>
      </c>
      <c r="C244" s="7">
        <v>409.82816385070976</v>
      </c>
      <c r="D244" s="8">
        <v>-9.1133175860933786</v>
      </c>
      <c r="E244" s="8">
        <v>56.774714363561202</v>
      </c>
      <c r="F244" s="8">
        <v>1285.9588248306184</v>
      </c>
      <c r="G244" s="8">
        <v>24.329917436629604</v>
      </c>
      <c r="H244" s="8">
        <v>-108.99696036502401</v>
      </c>
      <c r="I244" s="14">
        <v>22.310193785899134</v>
      </c>
      <c r="J244" s="155">
        <v>759.0303191712494</v>
      </c>
      <c r="K244" s="155">
        <v>-901.15863492916162</v>
      </c>
      <c r="L244" s="155">
        <v>12.787360650630859</v>
      </c>
      <c r="M244" s="155">
        <v>-732.0942535076</v>
      </c>
      <c r="XEB244" s="5" t="s">
        <v>274</v>
      </c>
    </row>
    <row r="245" spans="2:13 16356:16356" ht="16" x14ac:dyDescent="0.4">
      <c r="B245" s="124" t="s">
        <v>242</v>
      </c>
      <c r="C245" s="7">
        <v>444.30775142144273</v>
      </c>
      <c r="D245" s="8">
        <v>-9.1133175860933786</v>
      </c>
      <c r="E245" s="8">
        <v>63.59280056310741</v>
      </c>
      <c r="F245" s="8">
        <v>1358.4752999150514</v>
      </c>
      <c r="G245" s="8">
        <v>36.997891488919741</v>
      </c>
      <c r="H245" s="8">
        <v>-207.64473069836043</v>
      </c>
      <c r="I245" s="14">
        <v>-3.4694768070351016</v>
      </c>
      <c r="J245" s="155">
        <v>767.6735592256299</v>
      </c>
      <c r="K245" s="155">
        <v>-852.69753358647392</v>
      </c>
      <c r="L245" s="155">
        <v>22.587512414297482</v>
      </c>
      <c r="M245" s="155">
        <v>-732.0942535076</v>
      </c>
      <c r="XEB245" s="5" t="s">
        <v>23</v>
      </c>
    </row>
    <row r="246" spans="2:13 16356:16356" ht="16" x14ac:dyDescent="0.4">
      <c r="B246" s="124" t="s">
        <v>243</v>
      </c>
      <c r="C246" s="7">
        <v>644.28727441132958</v>
      </c>
      <c r="D246" s="8">
        <v>-9.1133175860933786</v>
      </c>
      <c r="E246" s="8">
        <v>93.206028263140411</v>
      </c>
      <c r="F246" s="8">
        <v>1522.8459767731001</v>
      </c>
      <c r="G246" s="8">
        <v>31.903832769556328</v>
      </c>
      <c r="H246" s="8">
        <v>-135.67432792724711</v>
      </c>
      <c r="I246" s="14">
        <v>-2.4007739910142938</v>
      </c>
      <c r="J246" s="155">
        <v>688.8054608307026</v>
      </c>
      <c r="K246" s="155">
        <v>-856.12176764408446</v>
      </c>
      <c r="L246" s="155">
        <v>42.930416430869258</v>
      </c>
      <c r="M246" s="155">
        <v>-732.0942535076</v>
      </c>
      <c r="XEB246" s="5" t="s">
        <v>24</v>
      </c>
    </row>
    <row r="247" spans="2:13 16356:16356" ht="16" x14ac:dyDescent="0.4">
      <c r="B247" s="124" t="s">
        <v>244</v>
      </c>
      <c r="C247" s="7">
        <v>643.69176485991568</v>
      </c>
      <c r="D247" s="8">
        <v>-9.1133175860933786</v>
      </c>
      <c r="E247" s="8">
        <v>70.905962126600272</v>
      </c>
      <c r="F247" s="8">
        <v>1585.6935885129426</v>
      </c>
      <c r="G247" s="8">
        <v>27.404687137342364</v>
      </c>
      <c r="H247" s="8">
        <v>-88.289746968811514</v>
      </c>
      <c r="I247" s="14">
        <v>30.345141518978259</v>
      </c>
      <c r="J247" s="155">
        <v>708.93793650568398</v>
      </c>
      <c r="K247" s="155">
        <v>-971.35910823820814</v>
      </c>
      <c r="L247" s="155">
        <v>21.260875359081293</v>
      </c>
      <c r="M247" s="155">
        <v>-732.0942535076</v>
      </c>
      <c r="XEB247" s="5" t="s">
        <v>34</v>
      </c>
    </row>
    <row r="248" spans="2:13 16356:16356" ht="16" x14ac:dyDescent="0.4">
      <c r="B248" s="124" t="s">
        <v>245</v>
      </c>
      <c r="C248" s="7">
        <v>677.24559181288726</v>
      </c>
      <c r="D248" s="8">
        <v>-9.1133175860933786</v>
      </c>
      <c r="E248" s="8">
        <v>123.15161174503046</v>
      </c>
      <c r="F248" s="8">
        <v>1445.4950700163713</v>
      </c>
      <c r="G248" s="8">
        <v>13.419183426962499</v>
      </c>
      <c r="H248" s="8">
        <v>-74.426331937519763</v>
      </c>
      <c r="I248" s="14">
        <v>77.007369984278682</v>
      </c>
      <c r="J248" s="155">
        <v>697.23562466168823</v>
      </c>
      <c r="K248" s="155">
        <v>-896.67540365960474</v>
      </c>
      <c r="L248" s="155">
        <v>33.246038669373668</v>
      </c>
      <c r="M248" s="155">
        <v>-732.0942535076</v>
      </c>
      <c r="XEB248" s="5" t="s">
        <v>77</v>
      </c>
    </row>
    <row r="249" spans="2:13 16356:16356" ht="16" x14ac:dyDescent="0.4">
      <c r="B249" s="124" t="s">
        <v>246</v>
      </c>
      <c r="C249" s="7">
        <v>487.67958689877776</v>
      </c>
      <c r="D249" s="8">
        <v>-9.1133175860933786</v>
      </c>
      <c r="E249" s="8">
        <v>90.497428585621279</v>
      </c>
      <c r="F249" s="8">
        <v>1266.6210981414358</v>
      </c>
      <c r="G249" s="8">
        <v>35.411369270204375</v>
      </c>
      <c r="H249" s="8">
        <v>-110.59077957243562</v>
      </c>
      <c r="I249" s="14">
        <v>19.517201398420308</v>
      </c>
      <c r="J249" s="155">
        <v>678.48018004913524</v>
      </c>
      <c r="K249" s="155">
        <v>-782.95064585536693</v>
      </c>
      <c r="L249" s="155">
        <v>31.901305975456612</v>
      </c>
      <c r="M249" s="155">
        <v>-732.0942535076</v>
      </c>
      <c r="XEB249" s="5" t="s">
        <v>54</v>
      </c>
    </row>
    <row r="250" spans="2:13 16356:16356" ht="16" x14ac:dyDescent="0.4">
      <c r="B250" s="124" t="s">
        <v>247</v>
      </c>
      <c r="C250" s="7">
        <v>388.20571048668296</v>
      </c>
      <c r="D250" s="8">
        <v>-9.1133175860933786</v>
      </c>
      <c r="E250" s="8">
        <v>161.44311902191259</v>
      </c>
      <c r="F250" s="8">
        <v>1179.6013280401155</v>
      </c>
      <c r="G250" s="8">
        <v>45.712660530240036</v>
      </c>
      <c r="H250" s="8">
        <v>-232.15814927363988</v>
      </c>
      <c r="I250" s="14">
        <v>-3.4694768070351016</v>
      </c>
      <c r="J250" s="155">
        <v>880.86840074628515</v>
      </c>
      <c r="K250" s="155">
        <v>-923.64399974200535</v>
      </c>
      <c r="L250" s="155">
        <v>21.059399064503236</v>
      </c>
      <c r="M250" s="155">
        <v>-732.0942535076</v>
      </c>
      <c r="XEB250" s="5" t="s">
        <v>69</v>
      </c>
    </row>
    <row r="251" spans="2:13 16356:16356" ht="16" x14ac:dyDescent="0.4">
      <c r="B251" s="124" t="s">
        <v>248</v>
      </c>
      <c r="C251" s="7">
        <v>860.2972389471164</v>
      </c>
      <c r="D251" s="8">
        <v>-9.1133175860933786</v>
      </c>
      <c r="E251" s="8">
        <v>165.69603190096817</v>
      </c>
      <c r="F251" s="8">
        <v>1585.6935885129426</v>
      </c>
      <c r="G251" s="8">
        <v>33.341688028369546</v>
      </c>
      <c r="H251" s="8">
        <v>-176.79558150850536</v>
      </c>
      <c r="I251" s="14">
        <v>-3.4694768070351016</v>
      </c>
      <c r="J251" s="155">
        <v>892.95540546110567</v>
      </c>
      <c r="K251" s="155">
        <v>-943.18466475616913</v>
      </c>
      <c r="L251" s="155">
        <v>47.267819209133641</v>
      </c>
      <c r="M251" s="155">
        <v>-732.0942535076</v>
      </c>
      <c r="XEB251" s="5" t="s">
        <v>55</v>
      </c>
    </row>
    <row r="252" spans="2:13 16356:16356" ht="16" x14ac:dyDescent="0.4">
      <c r="B252" s="124" t="s">
        <v>249</v>
      </c>
      <c r="C252" s="7">
        <v>578.67867633612502</v>
      </c>
      <c r="D252" s="8">
        <v>-9.1133175860933786</v>
      </c>
      <c r="E252" s="8">
        <v>92.724559583620589</v>
      </c>
      <c r="F252" s="8">
        <v>1392.3163216211203</v>
      </c>
      <c r="G252" s="8">
        <v>37.739108872153324</v>
      </c>
      <c r="H252" s="8">
        <v>-177.65730350195187</v>
      </c>
      <c r="I252" s="14">
        <v>-3.4694768070351016</v>
      </c>
      <c r="J252" s="155">
        <v>778.38180379666119</v>
      </c>
      <c r="K252" s="155">
        <v>-839.84961533585886</v>
      </c>
      <c r="L252" s="155">
        <v>39.700849201108404</v>
      </c>
      <c r="M252" s="155">
        <v>-732.0942535076</v>
      </c>
      <c r="XEB252" s="5" t="s">
        <v>25</v>
      </c>
    </row>
    <row r="253" spans="2:13 16356:16356" ht="16" x14ac:dyDescent="0.4">
      <c r="B253" s="124" t="s">
        <v>250</v>
      </c>
      <c r="C253" s="7">
        <v>527.45138470189647</v>
      </c>
      <c r="D253" s="8">
        <v>-9.1133175860933786</v>
      </c>
      <c r="E253" s="8">
        <v>153.20477067252133</v>
      </c>
      <c r="F253" s="8">
        <v>1614.700178546716</v>
      </c>
      <c r="G253" s="8">
        <v>26.806771940540539</v>
      </c>
      <c r="H253" s="8">
        <v>-140.85759962542195</v>
      </c>
      <c r="I253" s="14">
        <v>0.34720134287616755</v>
      </c>
      <c r="J253" s="155">
        <v>676.82336857808195</v>
      </c>
      <c r="K253" s="155">
        <v>-1091.4977474713576</v>
      </c>
      <c r="L253" s="155">
        <v>29.132011811633678</v>
      </c>
      <c r="M253" s="155">
        <v>-732.0942535076</v>
      </c>
      <c r="XEB253" s="5" t="s">
        <v>237</v>
      </c>
    </row>
    <row r="254" spans="2:13 16356:16356" ht="16" x14ac:dyDescent="0.4">
      <c r="B254" s="124" t="s">
        <v>251</v>
      </c>
      <c r="C254" s="7">
        <v>673.60649612663553</v>
      </c>
      <c r="D254" s="8">
        <v>-9.1133175860933786</v>
      </c>
      <c r="E254" s="8">
        <v>118.05281762774405</v>
      </c>
      <c r="F254" s="8">
        <v>1435.8262066717803</v>
      </c>
      <c r="G254" s="8">
        <v>29.062871519291889</v>
      </c>
      <c r="H254" s="8">
        <v>-139.15891794769524</v>
      </c>
      <c r="I254" s="14">
        <v>-1.4221358809839282</v>
      </c>
      <c r="J254" s="155">
        <v>767.18756329003406</v>
      </c>
      <c r="K254" s="155">
        <v>-830.52408390134804</v>
      </c>
      <c r="L254" s="155">
        <v>35.789745841505685</v>
      </c>
      <c r="M254" s="155">
        <v>-732.0942535076</v>
      </c>
      <c r="XEB254" s="5" t="s">
        <v>181</v>
      </c>
    </row>
    <row r="255" spans="2:13 16356:16356" ht="16" x14ac:dyDescent="0.4">
      <c r="B255" s="124" t="s">
        <v>252</v>
      </c>
      <c r="C255" s="7">
        <v>85.345002883669054</v>
      </c>
      <c r="D255" s="8">
        <v>-9.1133175860933786</v>
      </c>
      <c r="E255" s="8">
        <v>76.96352826308258</v>
      </c>
      <c r="F255" s="8">
        <v>1136.091442989456</v>
      </c>
      <c r="G255" s="8">
        <v>60.866326093717213</v>
      </c>
      <c r="H255" s="8">
        <v>-372.19791502696677</v>
      </c>
      <c r="I255" s="14">
        <v>-3.4694768070351016</v>
      </c>
      <c r="J255" s="155">
        <v>759.7560353005282</v>
      </c>
      <c r="K255" s="155">
        <v>-848.87875391903526</v>
      </c>
      <c r="L255" s="155">
        <v>17.421387083615357</v>
      </c>
      <c r="M255" s="155">
        <v>-732.0942535076</v>
      </c>
      <c r="XEB255" s="5" t="s">
        <v>136</v>
      </c>
    </row>
    <row r="256" spans="2:13 16356:16356" ht="16" x14ac:dyDescent="0.4">
      <c r="B256" s="124" t="s">
        <v>253</v>
      </c>
      <c r="C256" s="7">
        <v>281.74052468188052</v>
      </c>
      <c r="D256" s="8">
        <v>-9.1133175860933786</v>
      </c>
      <c r="E256" s="8">
        <v>82.930006359065871</v>
      </c>
      <c r="F256" s="8">
        <v>1290.7932565029139</v>
      </c>
      <c r="G256" s="8">
        <v>43.29698975794507</v>
      </c>
      <c r="H256" s="8">
        <v>-154.80407391947173</v>
      </c>
      <c r="I256" s="14">
        <v>-3.4694768070351016</v>
      </c>
      <c r="J256" s="155">
        <v>698.87046317716488</v>
      </c>
      <c r="K256" s="155">
        <v>-953.58191834100535</v>
      </c>
      <c r="L256" s="155">
        <v>18.912849045996278</v>
      </c>
      <c r="M256" s="155">
        <v>-732.0942535076</v>
      </c>
      <c r="XEB256" s="5" t="s">
        <v>26</v>
      </c>
    </row>
    <row r="257" spans="2:13 16356:16356" ht="16" x14ac:dyDescent="0.4">
      <c r="B257" s="124" t="s">
        <v>254</v>
      </c>
      <c r="C257" s="7">
        <v>312.36649487401758</v>
      </c>
      <c r="D257" s="8">
        <v>-9.1133175860933786</v>
      </c>
      <c r="E257" s="8">
        <v>-0.19552716409185639</v>
      </c>
      <c r="F257" s="8">
        <v>1450.3295016886671</v>
      </c>
      <c r="G257" s="8">
        <v>11.34880601720106</v>
      </c>
      <c r="H257" s="8">
        <v>-93.709100899025771</v>
      </c>
      <c r="I257" s="14">
        <v>34.87503554166571</v>
      </c>
      <c r="J257" s="155">
        <v>640.48915749242099</v>
      </c>
      <c r="K257" s="155">
        <v>-1021.1469597007306</v>
      </c>
      <c r="L257" s="155">
        <v>31.583152991604283</v>
      </c>
      <c r="M257" s="155">
        <v>-732.0942535076</v>
      </c>
      <c r="XEB257" s="5" t="s">
        <v>125</v>
      </c>
    </row>
    <row r="258" spans="2:13 16356:16356" ht="16" x14ac:dyDescent="0.4">
      <c r="B258" s="124" t="s">
        <v>255</v>
      </c>
      <c r="C258" s="7">
        <v>357.46267684146267</v>
      </c>
      <c r="D258" s="8">
        <v>-9.1133175860933786</v>
      </c>
      <c r="E258" s="8">
        <v>78.03474154904896</v>
      </c>
      <c r="F258" s="8">
        <v>1300.4621198475047</v>
      </c>
      <c r="G258" s="8">
        <v>25.231030413133542</v>
      </c>
      <c r="H258" s="8">
        <v>-259.26020954690614</v>
      </c>
      <c r="I258" s="14">
        <v>-3.4694768070351016</v>
      </c>
      <c r="J258" s="155">
        <v>561.4649076705673</v>
      </c>
      <c r="K258" s="155">
        <v>-620.82336912869096</v>
      </c>
      <c r="L258" s="155">
        <v>17.030503937533961</v>
      </c>
      <c r="M258" s="155">
        <v>-732.0942535076</v>
      </c>
      <c r="XEB258" s="5" t="s">
        <v>70</v>
      </c>
    </row>
    <row r="259" spans="2:13 16356:16356" ht="16" x14ac:dyDescent="0.4">
      <c r="B259" s="124" t="s">
        <v>256</v>
      </c>
      <c r="C259" s="7">
        <v>608.35063415303841</v>
      </c>
      <c r="D259" s="8">
        <v>-9.1133175860933786</v>
      </c>
      <c r="E259" s="8">
        <v>39.311176426651095</v>
      </c>
      <c r="F259" s="8">
        <v>1034.5683778712491</v>
      </c>
      <c r="G259" s="8">
        <v>9.3689582633130115</v>
      </c>
      <c r="H259" s="8">
        <v>-64.891707630757494</v>
      </c>
      <c r="I259" s="14">
        <v>52.568143022383225</v>
      </c>
      <c r="J259" s="155">
        <v>783.73353918239695</v>
      </c>
      <c r="K259" s="155">
        <v>-561.96306139640171</v>
      </c>
      <c r="L259" s="155">
        <v>56.862779507897265</v>
      </c>
      <c r="M259" s="155">
        <v>-732.0942535076</v>
      </c>
      <c r="XEB259" s="5" t="s">
        <v>275</v>
      </c>
    </row>
    <row r="260" spans="2:13 16356:16356" ht="16" x14ac:dyDescent="0.4">
      <c r="B260" s="124" t="s">
        <v>257</v>
      </c>
      <c r="C260" s="7">
        <v>737.76906910031937</v>
      </c>
      <c r="D260" s="8">
        <v>-9.1133175860933786</v>
      </c>
      <c r="E260" s="8">
        <v>56.10819470008969</v>
      </c>
      <c r="F260" s="8">
        <v>1416.4884799825984</v>
      </c>
      <c r="G260" s="8">
        <v>26.046896771262194</v>
      </c>
      <c r="H260" s="8">
        <v>-68.027434490179843</v>
      </c>
      <c r="I260" s="14">
        <v>88.640896653478904</v>
      </c>
      <c r="J260" s="155">
        <v>649.24187742788149</v>
      </c>
      <c r="K260" s="155">
        <v>-749.21654958828572</v>
      </c>
      <c r="L260" s="155">
        <v>59.694278737167636</v>
      </c>
      <c r="M260" s="155">
        <v>-732.0942535076</v>
      </c>
      <c r="XEB260" s="5" t="s">
        <v>90</v>
      </c>
    </row>
    <row r="261" spans="2:13 16356:16356" ht="16" x14ac:dyDescent="0.4">
      <c r="B261" s="124" t="s">
        <v>258</v>
      </c>
      <c r="C261" s="7">
        <v>294.68050035270892</v>
      </c>
      <c r="D261" s="8">
        <v>-9.1133175860933786</v>
      </c>
      <c r="E261" s="8">
        <v>37.106037766485088</v>
      </c>
      <c r="F261" s="8">
        <v>995.89292449288473</v>
      </c>
      <c r="G261" s="8">
        <v>14.423092794894378</v>
      </c>
      <c r="H261" s="8">
        <v>-102.44375154751418</v>
      </c>
      <c r="I261" s="14">
        <v>23.155382210037533</v>
      </c>
      <c r="J261" s="155">
        <v>546.49894499045649</v>
      </c>
      <c r="K261" s="155">
        <v>-586.21658226868874</v>
      </c>
      <c r="L261" s="155">
        <v>107.47202300784704</v>
      </c>
      <c r="M261" s="155">
        <v>-732.0942535076</v>
      </c>
      <c r="XEB261" s="5" t="s">
        <v>276</v>
      </c>
    </row>
    <row r="262" spans="2:13 16356:16356" ht="16" x14ac:dyDescent="0.4">
      <c r="B262" s="124" t="s">
        <v>259</v>
      </c>
      <c r="C262" s="7">
        <v>325.68165565294055</v>
      </c>
      <c r="D262" s="8">
        <v>-9.1133175860933786</v>
      </c>
      <c r="E262" s="8">
        <v>33.826137997077012</v>
      </c>
      <c r="F262" s="8">
        <v>1010.3962195097714</v>
      </c>
      <c r="G262" s="8">
        <v>15.187592652276747</v>
      </c>
      <c r="H262" s="8">
        <v>-117.9146994776209</v>
      </c>
      <c r="I262" s="14">
        <v>-2.5964497057617737</v>
      </c>
      <c r="J262" s="155">
        <v>597.27141328953121</v>
      </c>
      <c r="K262" s="155">
        <v>-512.69498087737111</v>
      </c>
      <c r="L262" s="155">
        <v>43.413993358731531</v>
      </c>
      <c r="M262" s="155">
        <v>-732.0942535076</v>
      </c>
      <c r="XEB262" s="5" t="s">
        <v>45</v>
      </c>
    </row>
    <row r="263" spans="2:13 16356:16356" ht="16" x14ac:dyDescent="0.4">
      <c r="B263" s="124" t="s">
        <v>260</v>
      </c>
      <c r="C263" s="7">
        <v>665.14284407493153</v>
      </c>
      <c r="D263" s="8">
        <v>-9.1133175860933786</v>
      </c>
      <c r="E263" s="8">
        <v>111.77938069759567</v>
      </c>
      <c r="F263" s="8">
        <v>1459.9983650332581</v>
      </c>
      <c r="G263" s="8">
        <v>14.346123792628095</v>
      </c>
      <c r="H263" s="8">
        <v>-61.751320516824492</v>
      </c>
      <c r="I263" s="14">
        <v>102.99240026655899</v>
      </c>
      <c r="J263" s="155">
        <v>694.77533660514825</v>
      </c>
      <c r="K263" s="155">
        <v>-962.02282478494794</v>
      </c>
      <c r="L263" s="155">
        <v>46.232954075208113</v>
      </c>
      <c r="M263" s="155">
        <v>-732.0942535076</v>
      </c>
      <c r="XEB263" s="5" t="s">
        <v>182</v>
      </c>
    </row>
    <row r="264" spans="2:13 16356:16356" ht="16" x14ac:dyDescent="0.4">
      <c r="B264" s="124" t="s">
        <v>261</v>
      </c>
      <c r="C264" s="7">
        <v>649.76303740601736</v>
      </c>
      <c r="D264" s="8">
        <v>-9.1133175860933786</v>
      </c>
      <c r="E264" s="8">
        <v>108.2355010145688</v>
      </c>
      <c r="F264" s="8">
        <v>1247.283371452254</v>
      </c>
      <c r="G264" s="8">
        <v>29.324832093974251</v>
      </c>
      <c r="H264" s="8">
        <v>-103.40205735586798</v>
      </c>
      <c r="I264" s="14">
        <v>28.314908438286441</v>
      </c>
      <c r="J264" s="155">
        <v>600.303101563533</v>
      </c>
      <c r="K264" s="155">
        <v>-644.10152306721284</v>
      </c>
      <c r="L264" s="155">
        <v>125.01247436017496</v>
      </c>
      <c r="M264" s="155">
        <v>-732.0942535076</v>
      </c>
      <c r="XEB264" s="5" t="s">
        <v>183</v>
      </c>
    </row>
    <row r="265" spans="2:13 16356:16356" ht="16" x14ac:dyDescent="0.4">
      <c r="B265" s="124" t="s">
        <v>262</v>
      </c>
      <c r="C265" s="7">
        <v>102.88077521376226</v>
      </c>
      <c r="D265" s="8">
        <v>-9.1133175860933786</v>
      </c>
      <c r="E265" s="8">
        <v>4.4222662613568202</v>
      </c>
      <c r="F265" s="8">
        <v>783.17793091188014</v>
      </c>
      <c r="G265" s="8">
        <v>4.9799116917759667</v>
      </c>
      <c r="H265" s="8">
        <v>-110.2810714830465</v>
      </c>
      <c r="I265" s="14">
        <v>10.983072101599843</v>
      </c>
      <c r="J265" s="155">
        <v>554.87870628707105</v>
      </c>
      <c r="K265" s="155">
        <v>-542.59943750134141</v>
      </c>
      <c r="L265" s="155">
        <v>138.52696803815959</v>
      </c>
      <c r="M265" s="155">
        <v>-732.0942535076</v>
      </c>
      <c r="XEB265" s="5" t="s">
        <v>277</v>
      </c>
    </row>
    <row r="266" spans="2:13 16356:16356" ht="16" x14ac:dyDescent="0.4">
      <c r="B266" s="124" t="s">
        <v>263</v>
      </c>
      <c r="C266" s="7">
        <v>398.92234561615817</v>
      </c>
      <c r="D266" s="8">
        <v>-9.1133175860933786</v>
      </c>
      <c r="E266" s="8">
        <v>41.83128845241923</v>
      </c>
      <c r="F266" s="8">
        <v>1223.1112130907757</v>
      </c>
      <c r="G266" s="8">
        <v>51.614921077936849</v>
      </c>
      <c r="H266" s="8">
        <v>-301.64953061007975</v>
      </c>
      <c r="I266" s="14">
        <v>-3.4694768070351016</v>
      </c>
      <c r="J266" s="155">
        <v>750.80110345486412</v>
      </c>
      <c r="K266" s="155">
        <v>-656.77153385721613</v>
      </c>
      <c r="L266" s="155">
        <v>34.661931908186659</v>
      </c>
      <c r="M266" s="155">
        <v>-732.0942535076</v>
      </c>
      <c r="XEB266" s="5" t="s">
        <v>27</v>
      </c>
    </row>
    <row r="267" spans="2:13 16356:16356" ht="16" x14ac:dyDescent="0.4">
      <c r="B267" s="124" t="s">
        <v>264</v>
      </c>
      <c r="C267" s="7">
        <v>583.97437447167079</v>
      </c>
      <c r="D267" s="8">
        <v>-9.1133175860933786</v>
      </c>
      <c r="E267" s="8">
        <v>108.22239359023301</v>
      </c>
      <c r="F267" s="8">
        <v>1165.0980330232294</v>
      </c>
      <c r="G267" s="8">
        <v>5.8981450299525866</v>
      </c>
      <c r="H267" s="8">
        <v>-40.143658996247673</v>
      </c>
      <c r="I267" s="14">
        <v>210.0773015546217</v>
      </c>
      <c r="J267" s="155">
        <v>562.20186181992767</v>
      </c>
      <c r="K267" s="155">
        <v>-700.34231765812956</v>
      </c>
      <c r="L267" s="155">
        <v>14.170187201777365</v>
      </c>
      <c r="M267" s="155">
        <v>-732.0942535076</v>
      </c>
      <c r="XEB267" s="5" t="s">
        <v>71</v>
      </c>
    </row>
    <row r="268" spans="2:13 16356:16356" ht="16" x14ac:dyDescent="0.4">
      <c r="B268" s="124" t="s">
        <v>265</v>
      </c>
      <c r="C268" s="7">
        <v>1289.1930467343186</v>
      </c>
      <c r="D268" s="8">
        <v>-9.1133175860933786</v>
      </c>
      <c r="E268" s="8">
        <v>135.74507432449897</v>
      </c>
      <c r="F268" s="8">
        <v>1353.6408682427559</v>
      </c>
      <c r="G268" s="8">
        <v>16.266408817007456</v>
      </c>
      <c r="H268" s="8">
        <v>-45.824654343994304</v>
      </c>
      <c r="I268" s="14">
        <v>269.66872205079972</v>
      </c>
      <c r="J268" s="155">
        <v>792.93163725142188</v>
      </c>
      <c r="K268" s="155">
        <v>-573.56442581684666</v>
      </c>
      <c r="L268" s="155">
        <v>81.536987302369013</v>
      </c>
      <c r="M268" s="155">
        <v>-732.0942535076</v>
      </c>
      <c r="XEB268" s="5" t="s">
        <v>91</v>
      </c>
    </row>
    <row r="269" spans="2:13 16356:16356" ht="16" x14ac:dyDescent="0.4">
      <c r="B269" s="124" t="s">
        <v>266</v>
      </c>
      <c r="C269" s="7">
        <v>470.30909084140114</v>
      </c>
      <c r="D269" s="8">
        <v>-9.1133175860933786</v>
      </c>
      <c r="E269" s="8">
        <v>49.239038320105003</v>
      </c>
      <c r="F269" s="8">
        <v>1397.1507532934158</v>
      </c>
      <c r="G269" s="8">
        <v>32.186795200890771</v>
      </c>
      <c r="H269" s="8">
        <v>-120.28558476684024</v>
      </c>
      <c r="I269" s="14">
        <v>18.611179924273994</v>
      </c>
      <c r="J269" s="155">
        <v>634.59416872015731</v>
      </c>
      <c r="K269" s="155">
        <v>-818.01677128208325</v>
      </c>
      <c r="L269" s="155">
        <v>18.037082525175109</v>
      </c>
      <c r="M269" s="155">
        <v>-732.0942535076</v>
      </c>
      <c r="XEB269" s="5" t="s">
        <v>223</v>
      </c>
    </row>
    <row r="270" spans="2:13 16356:16356" ht="16" x14ac:dyDescent="0.4">
      <c r="B270" s="124" t="s">
        <v>267</v>
      </c>
      <c r="C270" s="7">
        <v>745.35501753186588</v>
      </c>
      <c r="D270" s="8">
        <v>-9.1133175860933786</v>
      </c>
      <c r="E270" s="8">
        <v>95.15804236437144</v>
      </c>
      <c r="F270" s="8">
        <v>1189.270191384707</v>
      </c>
      <c r="G270" s="8">
        <v>32.673480628064617</v>
      </c>
      <c r="H270" s="8">
        <v>-56.335698332759527</v>
      </c>
      <c r="I270" s="14">
        <v>178.00859517351898</v>
      </c>
      <c r="J270" s="155">
        <v>707.30779112034486</v>
      </c>
      <c r="K270" s="155">
        <v>-678.19385321065704</v>
      </c>
      <c r="L270" s="155">
        <v>18.674039497968518</v>
      </c>
      <c r="M270" s="155">
        <v>-732.0942535076</v>
      </c>
      <c r="XEB270" s="5" t="s">
        <v>78</v>
      </c>
    </row>
    <row r="271" spans="2:13 16356:16356" ht="16" x14ac:dyDescent="0.4">
      <c r="B271" s="124" t="s">
        <v>268</v>
      </c>
      <c r="C271" s="7">
        <v>324.07229309473939</v>
      </c>
      <c r="D271" s="8">
        <v>-9.1133175860933786</v>
      </c>
      <c r="E271" s="8">
        <v>86.562418472122019</v>
      </c>
      <c r="F271" s="8">
        <v>1377.8130266042338</v>
      </c>
      <c r="G271" s="8">
        <v>8.1398370979771766</v>
      </c>
      <c r="H271" s="8">
        <v>-80.039256724820092</v>
      </c>
      <c r="I271" s="14">
        <v>51.513537358031556</v>
      </c>
      <c r="J271" s="155">
        <v>475.91948794434086</v>
      </c>
      <c r="K271" s="155">
        <v>-867.66663570367155</v>
      </c>
      <c r="L271" s="155">
        <v>13.037449140219241</v>
      </c>
      <c r="M271" s="155">
        <v>-732.0942535076</v>
      </c>
      <c r="XEB271" s="5" t="s">
        <v>56</v>
      </c>
    </row>
    <row r="272" spans="2:13 16356:16356" ht="16" x14ac:dyDescent="0.4">
      <c r="B272" s="124" t="s">
        <v>269</v>
      </c>
      <c r="C272" s="7">
        <v>854.27661197217174</v>
      </c>
      <c r="D272" s="8">
        <v>-9.1133175860933786</v>
      </c>
      <c r="E272" s="8">
        <v>60.502824734908998</v>
      </c>
      <c r="F272" s="8">
        <v>1532.5148401176916</v>
      </c>
      <c r="G272" s="8">
        <v>21.168932820814831</v>
      </c>
      <c r="H272" s="8">
        <v>-61.246902915331077</v>
      </c>
      <c r="I272" s="14">
        <v>123.7205234493734</v>
      </c>
      <c r="J272" s="155">
        <v>646.34542376072329</v>
      </c>
      <c r="K272" s="155">
        <v>-731.94273831288274</v>
      </c>
      <c r="L272" s="155">
        <v>4.4212794105667701</v>
      </c>
      <c r="M272" s="155">
        <v>-732.0942535076</v>
      </c>
      <c r="XEB272" s="5" t="s">
        <v>126</v>
      </c>
    </row>
    <row r="273" spans="2:13 16356:16356" ht="16" x14ac:dyDescent="0.4">
      <c r="B273" s="124" t="s">
        <v>270</v>
      </c>
      <c r="C273" s="7">
        <v>337.7601689837453</v>
      </c>
      <c r="D273" s="8">
        <v>-9.1133175860933786</v>
      </c>
      <c r="E273" s="8">
        <v>32.658620193392018</v>
      </c>
      <c r="F273" s="8">
        <v>1387.481889948825</v>
      </c>
      <c r="G273" s="8">
        <v>9.0845259889920982</v>
      </c>
      <c r="H273" s="8">
        <v>-70.077814138888257</v>
      </c>
      <c r="I273" s="14">
        <v>49.212499895064411</v>
      </c>
      <c r="J273" s="155">
        <v>531.84902967821222</v>
      </c>
      <c r="K273" s="155">
        <v>-870.27950919862474</v>
      </c>
      <c r="L273" s="155">
        <v>9.0384977104658297</v>
      </c>
      <c r="M273" s="155">
        <v>-732.0942535076</v>
      </c>
      <c r="XEB273" s="5" t="s">
        <v>184</v>
      </c>
    </row>
    <row r="274" spans="2:13 16356:16356" ht="16" x14ac:dyDescent="0.4">
      <c r="B274" s="124" t="s">
        <v>271</v>
      </c>
      <c r="C274" s="7">
        <v>202.21529705797911</v>
      </c>
      <c r="D274" s="8">
        <v>-9.1133175860933786</v>
      </c>
      <c r="E274" s="8">
        <v>51.426333198732991</v>
      </c>
      <c r="F274" s="8">
        <v>1324.6342782089828</v>
      </c>
      <c r="G274" s="8">
        <v>32.159713772635996</v>
      </c>
      <c r="H274" s="8">
        <v>-307.33125464254272</v>
      </c>
      <c r="I274" s="14">
        <v>-3.4694768070351016</v>
      </c>
      <c r="J274" s="155">
        <v>551.73149500171394</v>
      </c>
      <c r="K274" s="155">
        <v>-712.95967333594933</v>
      </c>
      <c r="L274" s="155">
        <v>7.2314527551338657</v>
      </c>
      <c r="M274" s="155">
        <v>-732.0942535076</v>
      </c>
      <c r="XEB274" s="5" t="s">
        <v>254</v>
      </c>
    </row>
    <row r="275" spans="2:13 16356:16356" ht="16" x14ac:dyDescent="0.4">
      <c r="B275" s="124" t="s">
        <v>272</v>
      </c>
      <c r="C275" s="7">
        <v>859.39721727583412</v>
      </c>
      <c r="D275" s="8">
        <v>-9.1133175860933786</v>
      </c>
      <c r="E275" s="8">
        <v>119.06750645259447</v>
      </c>
      <c r="F275" s="8">
        <v>1276.2899614860271</v>
      </c>
      <c r="G275" s="8">
        <v>8.7743112639985199</v>
      </c>
      <c r="H275" s="8">
        <v>-42.078457802926479</v>
      </c>
      <c r="I275" s="14">
        <v>233.6977837045971</v>
      </c>
      <c r="J275" s="155">
        <v>618.83546123649933</v>
      </c>
      <c r="K275" s="155">
        <v>-656.87168822951003</v>
      </c>
      <c r="L275" s="155">
        <v>42.88991025824788</v>
      </c>
      <c r="M275" s="155">
        <v>-732.0942535076</v>
      </c>
      <c r="XEB275" s="5" t="s">
        <v>262</v>
      </c>
    </row>
    <row r="276" spans="2:13 16356:16356" ht="16" x14ac:dyDescent="0.4">
      <c r="B276" s="124" t="s">
        <v>273</v>
      </c>
      <c r="C276" s="7">
        <v>550.20651646931731</v>
      </c>
      <c r="D276" s="8">
        <v>-9.1133175860933786</v>
      </c>
      <c r="E276" s="8">
        <v>2.6010954828026023</v>
      </c>
      <c r="F276" s="8">
        <v>1363.309731587347</v>
      </c>
      <c r="G276" s="8">
        <v>17.175925617259622</v>
      </c>
      <c r="H276" s="8">
        <v>-72.871112250900509</v>
      </c>
      <c r="I276" s="14">
        <v>71.71330018411895</v>
      </c>
      <c r="J276" s="155">
        <v>484.26063639531924</v>
      </c>
      <c r="K276" s="155">
        <v>-674.47029961465762</v>
      </c>
      <c r="L276" s="155">
        <v>99.694810161721406</v>
      </c>
      <c r="M276" s="155">
        <v>-732.0942535076</v>
      </c>
      <c r="XEB276" s="5" t="s">
        <v>201</v>
      </c>
    </row>
    <row r="277" spans="2:13 16356:16356" ht="16" x14ac:dyDescent="0.4">
      <c r="B277" s="124" t="s">
        <v>274</v>
      </c>
      <c r="C277" s="7">
        <v>-52.376586002518366</v>
      </c>
      <c r="D277" s="8">
        <v>-9.1133175860933786</v>
      </c>
      <c r="E277" s="8">
        <v>69.302841911290315</v>
      </c>
      <c r="F277" s="8">
        <v>1039.4028095435449</v>
      </c>
      <c r="G277" s="8">
        <v>52.629385269036909</v>
      </c>
      <c r="H277" s="8">
        <v>-432.19851482780933</v>
      </c>
      <c r="I277" s="14">
        <v>-3.4694768070351016</v>
      </c>
      <c r="J277" s="155">
        <v>582.27853901817139</v>
      </c>
      <c r="K277" s="155">
        <v>-629.99640926997131</v>
      </c>
      <c r="L277" s="155">
        <v>10.881810253947101</v>
      </c>
      <c r="M277" s="155">
        <v>-732.0942535076</v>
      </c>
      <c r="XEB277" s="5" t="s">
        <v>278</v>
      </c>
    </row>
    <row r="278" spans="2:13 16356:16356" ht="16" x14ac:dyDescent="0.4">
      <c r="B278" s="124" t="s">
        <v>275</v>
      </c>
      <c r="C278" s="7">
        <v>590.59309905009184</v>
      </c>
      <c r="D278" s="8">
        <v>-9.1133175860933786</v>
      </c>
      <c r="E278" s="8">
        <v>20.375290550272805</v>
      </c>
      <c r="F278" s="8">
        <v>1281.1243931583226</v>
      </c>
      <c r="G278" s="8">
        <v>28.327538823488215</v>
      </c>
      <c r="H278" s="8">
        <v>-73.067325024987454</v>
      </c>
      <c r="I278" s="14">
        <v>76.67409595076434</v>
      </c>
      <c r="J278" s="155">
        <v>707.40646812393823</v>
      </c>
      <c r="K278" s="155">
        <v>-814.63339770308244</v>
      </c>
      <c r="L278" s="155">
        <v>105.59360626506897</v>
      </c>
      <c r="M278" s="155">
        <v>-732.0942535076</v>
      </c>
      <c r="XEB278" s="5" t="s">
        <v>127</v>
      </c>
    </row>
    <row r="279" spans="2:13 16356:16356" ht="16" x14ac:dyDescent="0.4">
      <c r="B279" s="124" t="s">
        <v>276</v>
      </c>
      <c r="C279" s="7">
        <v>600.97243096941372</v>
      </c>
      <c r="D279" s="8">
        <v>-9.1133175860933786</v>
      </c>
      <c r="E279" s="8">
        <v>74.26728343988475</v>
      </c>
      <c r="F279" s="8">
        <v>1489.0049550670315</v>
      </c>
      <c r="G279" s="8">
        <v>2.9655038783107068</v>
      </c>
      <c r="H279" s="8">
        <v>-69.861822308941299</v>
      </c>
      <c r="I279" s="14">
        <v>73.68254362025985</v>
      </c>
      <c r="J279" s="155">
        <v>505.64060271873177</v>
      </c>
      <c r="K279" s="155">
        <v>-749.6669948227551</v>
      </c>
      <c r="L279" s="155">
        <v>16.147930470584758</v>
      </c>
      <c r="M279" s="155">
        <v>-732.0942535076</v>
      </c>
      <c r="XEB279" s="5" t="s">
        <v>57</v>
      </c>
    </row>
    <row r="280" spans="2:13 16356:16356" ht="16" x14ac:dyDescent="0.4">
      <c r="B280" s="124" t="s">
        <v>277</v>
      </c>
      <c r="C280" s="7">
        <v>166.84592194830066</v>
      </c>
      <c r="D280" s="8">
        <v>-9.1133175860933786</v>
      </c>
      <c r="E280" s="8">
        <v>15.62957978495006</v>
      </c>
      <c r="F280" s="8">
        <v>1252.1178031245493</v>
      </c>
      <c r="G280" s="8">
        <v>15.348908487705117</v>
      </c>
      <c r="H280" s="8">
        <v>-100.22233595272583</v>
      </c>
      <c r="I280" s="14">
        <v>8.1846452396468745</v>
      </c>
      <c r="J280" s="155">
        <v>523.97522236434008</v>
      </c>
      <c r="K280" s="155">
        <v>-815.11883289374691</v>
      </c>
      <c r="L280" s="155">
        <v>8.1385028872754539</v>
      </c>
      <c r="M280" s="155">
        <v>-732.0942535076</v>
      </c>
      <c r="XEB280" s="5" t="s">
        <v>79</v>
      </c>
    </row>
    <row r="281" spans="2:13 16356:16356" ht="16" x14ac:dyDescent="0.4">
      <c r="B281" s="124" t="s">
        <v>278</v>
      </c>
      <c r="C281" s="7">
        <v>604.91379580401451</v>
      </c>
      <c r="D281" s="8">
        <v>-9.1133175860933786</v>
      </c>
      <c r="E281" s="8">
        <v>79.634727334623662</v>
      </c>
      <c r="F281" s="8">
        <v>1295.6276881752094</v>
      </c>
      <c r="G281" s="8">
        <v>12.29286685210664</v>
      </c>
      <c r="H281" s="8">
        <v>-51.666401008330126</v>
      </c>
      <c r="I281" s="14">
        <v>181.59222823186727</v>
      </c>
      <c r="J281" s="155">
        <v>666.91729627699488</v>
      </c>
      <c r="K281" s="155">
        <v>-851.27796094541429</v>
      </c>
      <c r="L281" s="155">
        <v>13.000921980649913</v>
      </c>
      <c r="M281" s="155">
        <v>-732.0942535076</v>
      </c>
      <c r="XEB281" s="5" t="s">
        <v>238</v>
      </c>
    </row>
    <row r="282" spans="2:13 16356:16356" ht="16" x14ac:dyDescent="0.4">
      <c r="B282" s="124" t="s">
        <v>279</v>
      </c>
      <c r="C282" s="7">
        <v>431.62725832621538</v>
      </c>
      <c r="D282" s="8">
        <v>-9.1133175860933786</v>
      </c>
      <c r="E282" s="8">
        <v>62.321243426634446</v>
      </c>
      <c r="F282" s="8">
        <v>1208.6079180738891</v>
      </c>
      <c r="G282" s="8">
        <v>20.400116668194126</v>
      </c>
      <c r="H282" s="8">
        <v>-52.019286245109875</v>
      </c>
      <c r="I282" s="14">
        <v>173.57525405322943</v>
      </c>
      <c r="J282" s="155">
        <v>586.97536783546809</v>
      </c>
      <c r="K282" s="155">
        <v>-873.15157325277323</v>
      </c>
      <c r="L282" s="155">
        <v>46.125788860376701</v>
      </c>
      <c r="M282" s="155">
        <v>-732.0942535076</v>
      </c>
      <c r="XEB282" s="5" t="s">
        <v>35</v>
      </c>
    </row>
    <row r="283" spans="2:13 16356:16356" ht="16" x14ac:dyDescent="0.4">
      <c r="B283" s="124" t="s">
        <v>280</v>
      </c>
      <c r="C283" s="7">
        <v>603.53707052113748</v>
      </c>
      <c r="D283" s="8">
        <v>-9.1133175860933786</v>
      </c>
      <c r="E283" s="8">
        <v>36.062724745133352</v>
      </c>
      <c r="F283" s="8">
        <v>1411.6540483103026</v>
      </c>
      <c r="G283" s="8">
        <v>23.084579737860061</v>
      </c>
      <c r="H283" s="8">
        <v>-86.220417735300643</v>
      </c>
      <c r="I283" s="14">
        <v>70.476066033441484</v>
      </c>
      <c r="J283" s="155">
        <v>664.14802342590201</v>
      </c>
      <c r="K283" s="155">
        <v>-787.14443981440627</v>
      </c>
      <c r="L283" s="155">
        <v>12.684056911898248</v>
      </c>
      <c r="M283" s="155">
        <v>-732.0942535076</v>
      </c>
      <c r="XEB283" s="5" t="s">
        <v>290</v>
      </c>
    </row>
    <row r="284" spans="2:13 16356:16356" ht="16" x14ac:dyDescent="0.4">
      <c r="B284" s="124" t="s">
        <v>281</v>
      </c>
      <c r="C284" s="7">
        <v>261.01231827454615</v>
      </c>
      <c r="D284" s="8">
        <v>-9.1133175860933786</v>
      </c>
      <c r="E284" s="8">
        <v>55.970983008909364</v>
      </c>
      <c r="F284" s="8">
        <v>1348.8064365704602</v>
      </c>
      <c r="G284" s="8">
        <v>21.628611286648749</v>
      </c>
      <c r="H284" s="8">
        <v>-193.63042420235513</v>
      </c>
      <c r="I284" s="14">
        <v>-3.4694768070351016</v>
      </c>
      <c r="J284" s="155">
        <v>690.43642672051965</v>
      </c>
      <c r="K284" s="155">
        <v>-925.89718470565049</v>
      </c>
      <c r="L284" s="155">
        <v>8.3745174967423068</v>
      </c>
      <c r="M284" s="155">
        <v>-732.0942535076</v>
      </c>
      <c r="XEB284" s="5" t="s">
        <v>128</v>
      </c>
    </row>
    <row r="285" spans="2:13 16356:16356" ht="16" x14ac:dyDescent="0.4">
      <c r="B285" s="124" t="s">
        <v>282</v>
      </c>
      <c r="C285" s="7">
        <v>212.85698837442021</v>
      </c>
      <c r="D285" s="8">
        <v>-9.1133175860933786</v>
      </c>
      <c r="E285" s="8">
        <v>46.458559791981742</v>
      </c>
      <c r="F285" s="8">
        <v>1179.6013280401155</v>
      </c>
      <c r="G285" s="8">
        <v>26.369200173903248</v>
      </c>
      <c r="H285" s="8">
        <v>-151.04346850992476</v>
      </c>
      <c r="I285" s="14">
        <v>0.42939598274386426</v>
      </c>
      <c r="J285" s="155">
        <v>802.13602234584266</v>
      </c>
      <c r="K285" s="155">
        <v>-954.41282448571951</v>
      </c>
      <c r="L285" s="155">
        <v>4.5263461291711069</v>
      </c>
      <c r="M285" s="155">
        <v>-732.0942535076</v>
      </c>
      <c r="XEB285" s="5" t="s">
        <v>185</v>
      </c>
    </row>
    <row r="286" spans="2:13 16356:16356" ht="16" x14ac:dyDescent="0.4">
      <c r="B286" s="124" t="s">
        <v>283</v>
      </c>
      <c r="C286" s="7">
        <v>127.31529149266055</v>
      </c>
      <c r="D286" s="8">
        <v>-9.1133175860933786</v>
      </c>
      <c r="E286" s="8">
        <v>36.807384114158602</v>
      </c>
      <c r="F286" s="8">
        <v>1667.8789269419672</v>
      </c>
      <c r="G286" s="8">
        <v>15.062231751127783</v>
      </c>
      <c r="H286" s="8">
        <v>-110.2450024480726</v>
      </c>
      <c r="I286" s="14">
        <v>44.862289612301339</v>
      </c>
      <c r="J286" s="155">
        <v>813.21156748454416</v>
      </c>
      <c r="K286" s="155">
        <v>-1662.1462227936038</v>
      </c>
      <c r="L286" s="155">
        <v>63.091687923931474</v>
      </c>
      <c r="M286" s="155">
        <v>-732.0942535076</v>
      </c>
      <c r="XEB286" s="5" t="s">
        <v>58</v>
      </c>
    </row>
    <row r="287" spans="2:13 16356:16356" ht="16" x14ac:dyDescent="0.4">
      <c r="B287" s="124" t="s">
        <v>284</v>
      </c>
      <c r="C287" s="7">
        <v>581.22029874831458</v>
      </c>
      <c r="D287" s="8">
        <v>-9.1133175860933786</v>
      </c>
      <c r="E287" s="8">
        <v>65.256879795667984</v>
      </c>
      <c r="F287" s="8">
        <v>1242.4489397799582</v>
      </c>
      <c r="G287" s="8">
        <v>12.654715229413954</v>
      </c>
      <c r="H287" s="8">
        <v>-76.24239031952493</v>
      </c>
      <c r="I287" s="14">
        <v>102.6691734853778</v>
      </c>
      <c r="J287" s="155">
        <v>718.66118156718346</v>
      </c>
      <c r="K287" s="155">
        <v>-760.8493549039373</v>
      </c>
      <c r="L287" s="155">
        <v>17.828725207868626</v>
      </c>
      <c r="M287" s="155">
        <v>-732.0942535076</v>
      </c>
      <c r="XEB287" s="5" t="s">
        <v>213</v>
      </c>
    </row>
    <row r="288" spans="2:13 16356:16356" ht="16" x14ac:dyDescent="0.4">
      <c r="B288" s="124" t="s">
        <v>285</v>
      </c>
      <c r="C288" s="7">
        <v>296.90175110369421</v>
      </c>
      <c r="D288" s="8">
        <v>-9.1133175860933786</v>
      </c>
      <c r="E288" s="8">
        <v>46.672911353659856</v>
      </c>
      <c r="F288" s="8">
        <v>1469.6672283778489</v>
      </c>
      <c r="G288" s="8">
        <v>28.067572305490234</v>
      </c>
      <c r="H288" s="8">
        <v>-140.35978807758968</v>
      </c>
      <c r="I288" s="14">
        <v>4.5676208163854612</v>
      </c>
      <c r="J288" s="155">
        <v>560.30126591978831</v>
      </c>
      <c r="K288" s="155">
        <v>-948.97603809721295</v>
      </c>
      <c r="L288" s="155">
        <v>18.168549599017222</v>
      </c>
      <c r="M288" s="155">
        <v>-732.0942535076</v>
      </c>
      <c r="XEB288" s="5" t="s">
        <v>129</v>
      </c>
    </row>
    <row r="289" spans="2:13 16356:16356" ht="16" x14ac:dyDescent="0.4">
      <c r="B289" s="124" t="s">
        <v>286</v>
      </c>
      <c r="C289" s="7">
        <v>-400.64237341637016</v>
      </c>
      <c r="D289" s="8">
        <v>-9.1133175860933786</v>
      </c>
      <c r="E289" s="8">
        <v>6.9938737395948767</v>
      </c>
      <c r="F289" s="8">
        <v>846.02554265172239</v>
      </c>
      <c r="G289" s="8">
        <v>30.641934149375448</v>
      </c>
      <c r="H289" s="8">
        <v>-179.21305209771896</v>
      </c>
      <c r="I289" s="14">
        <v>-3.4694768070351016</v>
      </c>
      <c r="J289" s="155">
        <v>700.73643948700078</v>
      </c>
      <c r="K289" s="155">
        <v>-1073.3142726677352</v>
      </c>
      <c r="L289" s="155">
        <v>12.164209222119018</v>
      </c>
      <c r="M289" s="155">
        <v>-732.0942535076</v>
      </c>
      <c r="XEB289" s="5" t="s">
        <v>255</v>
      </c>
    </row>
    <row r="290" spans="2:13 16356:16356" ht="16" x14ac:dyDescent="0.4">
      <c r="B290" s="124" t="s">
        <v>287</v>
      </c>
      <c r="C290" s="7">
        <v>-59.161506738352841</v>
      </c>
      <c r="D290" s="8">
        <v>-9.1133175860933786</v>
      </c>
      <c r="E290" s="8">
        <v>49.170810062244726</v>
      </c>
      <c r="F290" s="8">
        <v>1000.7273561651805</v>
      </c>
      <c r="G290" s="8">
        <v>61.684043144856439</v>
      </c>
      <c r="H290" s="8">
        <v>-335.7783111350538</v>
      </c>
      <c r="I290" s="14">
        <v>-3.4694768070351016</v>
      </c>
      <c r="J290" s="155">
        <v>626.30590092612124</v>
      </c>
      <c r="K290" s="155">
        <v>-726.52980240054831</v>
      </c>
      <c r="L290" s="155">
        <v>9.9355443995750861</v>
      </c>
      <c r="M290" s="155">
        <v>-732.0942535076</v>
      </c>
      <c r="XEB290" s="5" t="s">
        <v>263</v>
      </c>
    </row>
    <row r="291" spans="2:13 16356:16356" ht="16" x14ac:dyDescent="0.4">
      <c r="B291" s="124" t="s">
        <v>288</v>
      </c>
      <c r="C291" s="7">
        <v>320.49326528491235</v>
      </c>
      <c r="D291" s="8">
        <v>-9.1133175860933786</v>
      </c>
      <c r="E291" s="8">
        <v>39.658385266886533</v>
      </c>
      <c r="F291" s="8">
        <v>1218.2767814184806</v>
      </c>
      <c r="G291" s="8">
        <v>9.1160745723296976</v>
      </c>
      <c r="H291" s="8">
        <v>-69.393444088077743</v>
      </c>
      <c r="I291" s="14">
        <v>52.115017588792085</v>
      </c>
      <c r="J291" s="155">
        <v>413.93254167829548</v>
      </c>
      <c r="K291" s="155">
        <v>-607.92830753789951</v>
      </c>
      <c r="L291" s="155">
        <v>5.9237874797985031</v>
      </c>
      <c r="M291" s="155">
        <v>-732.0942535076</v>
      </c>
      <c r="XEB291" s="5" t="s">
        <v>28</v>
      </c>
    </row>
    <row r="292" spans="2:13 16356:16356" ht="16" x14ac:dyDescent="0.4">
      <c r="B292" s="124" t="s">
        <v>289</v>
      </c>
      <c r="C292" s="7">
        <v>392.97259897674996</v>
      </c>
      <c r="D292" s="8">
        <v>-9.1133175860933786</v>
      </c>
      <c r="E292" s="8">
        <v>29.250604551019212</v>
      </c>
      <c r="F292" s="8">
        <v>1401.9851849657116</v>
      </c>
      <c r="G292" s="8">
        <v>26.209661719598568</v>
      </c>
      <c r="H292" s="8">
        <v>-236.14960195262441</v>
      </c>
      <c r="I292" s="14">
        <v>-3.4694768070351016</v>
      </c>
      <c r="J292" s="155">
        <v>573.47791191372073</v>
      </c>
      <c r="K292" s="155">
        <v>-661.65987440733238</v>
      </c>
      <c r="L292" s="155">
        <v>4.535760087385138</v>
      </c>
      <c r="M292" s="155">
        <v>-732.0942535076</v>
      </c>
      <c r="XEB292" s="5" t="s">
        <v>36</v>
      </c>
    </row>
    <row r="293" spans="2:13 16356:16356" ht="16" x14ac:dyDescent="0.4">
      <c r="B293" s="124" t="s">
        <v>290</v>
      </c>
      <c r="C293" s="7">
        <v>601.14434092531781</v>
      </c>
      <c r="D293" s="8">
        <v>-9.1133175860933786</v>
      </c>
      <c r="E293" s="8">
        <v>103.31674695089285</v>
      </c>
      <c r="F293" s="8">
        <v>1459.9983650332581</v>
      </c>
      <c r="G293" s="8">
        <v>17.095251351298977</v>
      </c>
      <c r="H293" s="8">
        <v>-98.177667152380579</v>
      </c>
      <c r="I293" s="14">
        <v>48.980391970885599</v>
      </c>
      <c r="J293" s="155">
        <v>637.6274368249359</v>
      </c>
      <c r="K293" s="155">
        <v>-837.26337912973725</v>
      </c>
      <c r="L293" s="155">
        <v>10.774766169857505</v>
      </c>
      <c r="M293" s="155">
        <v>-732.0942535076</v>
      </c>
      <c r="XEB293" s="5" t="s">
        <v>130</v>
      </c>
    </row>
    <row r="294" spans="2:13 16356:16356" ht="16" x14ac:dyDescent="0.4">
      <c r="B294" s="124" t="s">
        <v>291</v>
      </c>
      <c r="C294" s="7">
        <v>610.55954851136528</v>
      </c>
      <c r="D294" s="8">
        <v>-9.1133175860933786</v>
      </c>
      <c r="E294" s="8">
        <v>121.6255560216357</v>
      </c>
      <c r="F294" s="8">
        <v>1498.6738184116225</v>
      </c>
      <c r="G294" s="8">
        <v>23.85845290210289</v>
      </c>
      <c r="H294" s="8">
        <v>-53.273307029197689</v>
      </c>
      <c r="I294" s="14">
        <v>193.22264315827192</v>
      </c>
      <c r="J294" s="155">
        <v>587.14048045651896</v>
      </c>
      <c r="K294" s="155">
        <v>-1032.9392916763613</v>
      </c>
      <c r="L294" s="155">
        <v>13.458767360465696</v>
      </c>
      <c r="M294" s="155">
        <v>-732.0942535076</v>
      </c>
      <c r="XEB294" s="5" t="s">
        <v>291</v>
      </c>
    </row>
    <row r="295" spans="2:13 16356:16356" ht="16" x14ac:dyDescent="0.4">
      <c r="B295" s="124" t="s">
        <v>292</v>
      </c>
      <c r="C295" s="7">
        <v>323.19349658054432</v>
      </c>
      <c r="D295" s="8">
        <v>-9.1133175860933786</v>
      </c>
      <c r="E295" s="8">
        <v>-75.89973640167706</v>
      </c>
      <c r="F295" s="8">
        <v>1392.3163216211203</v>
      </c>
      <c r="G295" s="8">
        <v>10.378355056615876</v>
      </c>
      <c r="H295" s="8">
        <v>-62.430278790891073</v>
      </c>
      <c r="I295" s="14">
        <v>106.43518356211635</v>
      </c>
      <c r="J295" s="155">
        <v>394.13533101778944</v>
      </c>
      <c r="K295" s="155">
        <v>-725.48350512810111</v>
      </c>
      <c r="L295" s="155">
        <v>24.949396737265133</v>
      </c>
      <c r="M295" s="155">
        <v>-732.0942535076</v>
      </c>
      <c r="XEB295" s="5" t="s">
        <v>292</v>
      </c>
    </row>
    <row r="296" spans="2:13 16356:16356" x14ac:dyDescent="0.35">
      <c r="I296" s="6"/>
    </row>
    <row r="297" spans="2:13 16356:16356" x14ac:dyDescent="0.35">
      <c r="I297" s="6"/>
    </row>
    <row r="298" spans="2:13 16356:16356" x14ac:dyDescent="0.35">
      <c r="I298" s="6"/>
    </row>
    <row r="299" spans="2:13 16356:16356" x14ac:dyDescent="0.35">
      <c r="I299" s="6"/>
    </row>
    <row r="300" spans="2:13 16356:16356" x14ac:dyDescent="0.35">
      <c r="I300" s="6"/>
    </row>
    <row r="301" spans="2:13 16356:16356" x14ac:dyDescent="0.35">
      <c r="I301" s="6"/>
    </row>
    <row r="302" spans="2:13 16356:16356" x14ac:dyDescent="0.35">
      <c r="I302" s="6"/>
    </row>
    <row r="303" spans="2:13 16356:16356" x14ac:dyDescent="0.35">
      <c r="I303" s="6"/>
    </row>
    <row r="304" spans="2:13 16356:16356" x14ac:dyDescent="0.35">
      <c r="I304" s="6"/>
    </row>
    <row r="305" spans="9:9" x14ac:dyDescent="0.35">
      <c r="I305" s="6"/>
    </row>
    <row r="306" spans="9:9" x14ac:dyDescent="0.35">
      <c r="I306" s="6"/>
    </row>
    <row r="307" spans="9:9" x14ac:dyDescent="0.35">
      <c r="I307" s="6"/>
    </row>
    <row r="308" spans="9:9" x14ac:dyDescent="0.35">
      <c r="I308" s="6"/>
    </row>
    <row r="309" spans="9:9" x14ac:dyDescent="0.35">
      <c r="I309" s="6"/>
    </row>
    <row r="310" spans="9:9" x14ac:dyDescent="0.35">
      <c r="I310" s="6"/>
    </row>
    <row r="311" spans="9:9" x14ac:dyDescent="0.35">
      <c r="I311" s="6"/>
    </row>
    <row r="312" spans="9:9" x14ac:dyDescent="0.35">
      <c r="I312" s="6"/>
    </row>
    <row r="313" spans="9:9" x14ac:dyDescent="0.35">
      <c r="I313" s="6"/>
    </row>
    <row r="314" spans="9:9" x14ac:dyDescent="0.35">
      <c r="I314" s="6"/>
    </row>
    <row r="315" spans="9:9" x14ac:dyDescent="0.35">
      <c r="I315" s="6"/>
    </row>
    <row r="316" spans="9:9" x14ac:dyDescent="0.35">
      <c r="I316" s="6"/>
    </row>
    <row r="317" spans="9:9" x14ac:dyDescent="0.35">
      <c r="I317" s="6"/>
    </row>
    <row r="318" spans="9:9" x14ac:dyDescent="0.35">
      <c r="I318" s="6"/>
    </row>
    <row r="319" spans="9:9" x14ac:dyDescent="0.35">
      <c r="I319" s="6"/>
    </row>
    <row r="320" spans="9:9" x14ac:dyDescent="0.35">
      <c r="I320" s="6"/>
    </row>
    <row r="321" spans="9:9" x14ac:dyDescent="0.35">
      <c r="I321" s="6"/>
    </row>
    <row r="322" spans="9:9" x14ac:dyDescent="0.35">
      <c r="I322" s="6"/>
    </row>
    <row r="323" spans="9:9" x14ac:dyDescent="0.35">
      <c r="I323" s="6"/>
    </row>
  </sheetData>
  <dataValidations count="1">
    <dataValidation type="list" allowBlank="1" showInputMessage="1" showErrorMessage="1" sqref="B5" xr:uid="{00000000-0002-0000-0800-000000000000}">
      <formula1>$XEB$6:$XEB$295</formula1>
    </dataValidation>
  </dataValidation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XFD326"/>
  <sheetViews>
    <sheetView showGridLines="0" zoomScaleNormal="100" workbookViewId="0">
      <pane xSplit="2" ySplit="5" topLeftCell="C6" activePane="bottomRight" state="frozen"/>
      <selection pane="topRight" activeCell="C1" sqref="C1"/>
      <selection pane="bottomLeft" activeCell="A6" sqref="A6"/>
      <selection pane="bottomRight" activeCell="B5" sqref="B5"/>
    </sheetView>
  </sheetViews>
  <sheetFormatPr defaultRowHeight="14.5" x14ac:dyDescent="0.35"/>
  <cols>
    <col min="2" max="2" width="40.26953125" customWidth="1"/>
    <col min="3" max="3" width="10.81640625" customWidth="1"/>
    <col min="4" max="4" width="20.1796875" customWidth="1"/>
    <col min="5" max="5" width="9.81640625" customWidth="1"/>
    <col min="6" max="6" width="12.453125" customWidth="1"/>
    <col min="7" max="7" width="11" customWidth="1"/>
    <col min="8" max="8" width="9.26953125" customWidth="1"/>
    <col min="9" max="9" width="22.453125" bestFit="1" customWidth="1"/>
    <col min="10" max="10" width="9.7265625" bestFit="1" customWidth="1"/>
  </cols>
  <sheetData>
    <row r="1" spans="1:10 16384:16384" x14ac:dyDescent="0.35">
      <c r="A1" s="145" t="s">
        <v>390</v>
      </c>
      <c r="B1" s="146"/>
      <c r="C1" s="29">
        <v>2</v>
      </c>
      <c r="D1" s="29">
        <f>C1+1</f>
        <v>3</v>
      </c>
      <c r="E1" s="29">
        <f>D1+1</f>
        <v>4</v>
      </c>
      <c r="F1" s="29">
        <f t="shared" ref="F1:J1" si="0">E1+1</f>
        <v>5</v>
      </c>
      <c r="G1" s="29">
        <f t="shared" si="0"/>
        <v>6</v>
      </c>
      <c r="H1" s="29">
        <f t="shared" si="0"/>
        <v>7</v>
      </c>
      <c r="I1" s="29">
        <f t="shared" si="0"/>
        <v>8</v>
      </c>
      <c r="J1" s="29">
        <f t="shared" si="0"/>
        <v>9</v>
      </c>
    </row>
    <row r="2" spans="1:10 16384:16384" x14ac:dyDescent="0.35">
      <c r="C2" s="1"/>
      <c r="D2" s="148"/>
      <c r="E2" s="1"/>
      <c r="F2" s="1"/>
      <c r="G2" s="1"/>
      <c r="H2" s="150" t="s">
        <v>368</v>
      </c>
      <c r="I2" s="150" t="s">
        <v>369</v>
      </c>
      <c r="J2" s="150" t="s">
        <v>369</v>
      </c>
    </row>
    <row r="3" spans="1:10 16384:16384" x14ac:dyDescent="0.35">
      <c r="C3" s="31" t="s">
        <v>373</v>
      </c>
      <c r="D3" s="3" t="s">
        <v>391</v>
      </c>
      <c r="E3" s="3" t="s">
        <v>367</v>
      </c>
      <c r="F3" s="3" t="s">
        <v>298</v>
      </c>
      <c r="G3" s="3" t="s">
        <v>300</v>
      </c>
      <c r="H3" s="4" t="s">
        <v>370</v>
      </c>
      <c r="I3" s="149" t="s">
        <v>392</v>
      </c>
      <c r="J3" s="149" t="s">
        <v>299</v>
      </c>
    </row>
    <row r="4" spans="1:10 16384:16384" ht="15" thickBot="1" x14ac:dyDescent="0.4"/>
    <row r="5" spans="1:10 16384:16384" ht="16.5" thickBot="1" x14ac:dyDescent="0.45">
      <c r="B5" s="173" t="s">
        <v>3</v>
      </c>
      <c r="C5" s="174">
        <f>VLOOKUP($B5,$B$6:$J$295,C1,0)</f>
        <v>-303.9383514433801</v>
      </c>
      <c r="D5" s="174">
        <f t="shared" ref="D5:J5" si="1">VLOOKUP($B5,$B$6:$J$295,D1,0)</f>
        <v>-190.90444974352661</v>
      </c>
      <c r="E5" s="174">
        <f t="shared" si="1"/>
        <v>-19.038013252300797</v>
      </c>
      <c r="F5" s="174">
        <f t="shared" si="1"/>
        <v>-51.91578851613135</v>
      </c>
      <c r="G5" s="174">
        <f t="shared" si="1"/>
        <v>56.700695366816269</v>
      </c>
      <c r="H5" s="178">
        <f t="shared" si="1"/>
        <v>-16.02766744974166</v>
      </c>
      <c r="I5" s="178">
        <f t="shared" si="1"/>
        <v>13.022139272543138</v>
      </c>
      <c r="J5" s="179">
        <f t="shared" si="1"/>
        <v>-95.775267121039064</v>
      </c>
    </row>
    <row r="6" spans="1:10 16384:16384" ht="16" x14ac:dyDescent="0.4">
      <c r="B6" s="124" t="s">
        <v>3</v>
      </c>
      <c r="C6" s="7">
        <v>-303.9383514433801</v>
      </c>
      <c r="D6" s="6">
        <v>-190.90444974352661</v>
      </c>
      <c r="E6" s="6">
        <v>-19.038013252300797</v>
      </c>
      <c r="F6" s="6">
        <v>-51.91578851613135</v>
      </c>
      <c r="G6" s="6">
        <v>56.700695366816269</v>
      </c>
      <c r="H6" s="155">
        <v>-16.02766744974166</v>
      </c>
      <c r="I6" s="155">
        <v>13.022139272543138</v>
      </c>
      <c r="J6" s="155">
        <v>-95.775267121039064</v>
      </c>
      <c r="XFD6" s="5" t="s">
        <v>137</v>
      </c>
    </row>
    <row r="7" spans="1:10 16384:16384" ht="16" x14ac:dyDescent="0.4">
      <c r="B7" s="124" t="s">
        <v>4</v>
      </c>
      <c r="C7" s="7">
        <v>-108.32985768652705</v>
      </c>
      <c r="D7" s="6">
        <v>513.13554395856022</v>
      </c>
      <c r="E7" s="6">
        <v>2.0181422374508831</v>
      </c>
      <c r="F7" s="6">
        <v>-265.64782201427136</v>
      </c>
      <c r="G7" s="6">
        <v>-349.67581085142973</v>
      </c>
      <c r="H7" s="155">
        <v>-16.02766744974166</v>
      </c>
      <c r="I7" s="155">
        <v>13.022139272543138</v>
      </c>
      <c r="J7" s="155">
        <v>-5.1543828396385516</v>
      </c>
      <c r="XFD7" s="5" t="s">
        <v>138</v>
      </c>
    </row>
    <row r="8" spans="1:10 16384:16384" ht="16" x14ac:dyDescent="0.4">
      <c r="B8" s="124" t="s">
        <v>5</v>
      </c>
      <c r="C8" s="7">
        <v>-206.51346816467981</v>
      </c>
      <c r="D8" s="6">
        <v>-33.713043474712414</v>
      </c>
      <c r="E8" s="6">
        <v>33.478678405526324</v>
      </c>
      <c r="F8" s="6">
        <v>-74.419577573233568</v>
      </c>
      <c r="G8" s="6">
        <v>-149.5280403527598</v>
      </c>
      <c r="H8" s="155">
        <v>-16.02766744974166</v>
      </c>
      <c r="I8" s="155">
        <v>13.022139272543138</v>
      </c>
      <c r="J8" s="155">
        <v>20.674043007698174</v>
      </c>
      <c r="XFD8" s="5" t="s">
        <v>72</v>
      </c>
    </row>
    <row r="9" spans="1:10 16384:16384" ht="16" x14ac:dyDescent="0.4">
      <c r="B9" s="124" t="s">
        <v>6</v>
      </c>
      <c r="C9" s="7">
        <v>-166.2958337953001</v>
      </c>
      <c r="D9" s="6">
        <v>-215.99235283269627</v>
      </c>
      <c r="E9" s="6">
        <v>9.4893828061167955</v>
      </c>
      <c r="F9" s="6">
        <v>-28.332399082511046</v>
      </c>
      <c r="G9" s="6">
        <v>87.238863406748919</v>
      </c>
      <c r="H9" s="155">
        <v>-16.02766744974166</v>
      </c>
      <c r="I9" s="155">
        <v>13.022139272543138</v>
      </c>
      <c r="J9" s="155">
        <v>-15.693799915759977</v>
      </c>
      <c r="XFD9" s="5" t="s">
        <v>59</v>
      </c>
    </row>
    <row r="10" spans="1:10 16384:16384" ht="16" x14ac:dyDescent="0.4">
      <c r="B10" s="124" t="s">
        <v>7</v>
      </c>
      <c r="C10" s="7">
        <v>-227.94017688320383</v>
      </c>
      <c r="D10" s="6">
        <v>-67.811020678561349</v>
      </c>
      <c r="E10" s="6">
        <v>-1.8347966660088835</v>
      </c>
      <c r="F10" s="6">
        <v>-76.980958512866437</v>
      </c>
      <c r="G10" s="6">
        <v>-42.369131968143051</v>
      </c>
      <c r="H10" s="155">
        <v>-16.02766744974166</v>
      </c>
      <c r="I10" s="155">
        <v>13.022139272543138</v>
      </c>
      <c r="J10" s="155">
        <v>-35.938740880425598</v>
      </c>
      <c r="XFD10" s="5" t="s">
        <v>214</v>
      </c>
    </row>
    <row r="11" spans="1:10 16384:16384" ht="16" x14ac:dyDescent="0.4">
      <c r="B11" s="124" t="s">
        <v>8</v>
      </c>
      <c r="C11" s="7">
        <v>-318.94577306703889</v>
      </c>
      <c r="D11" s="6">
        <v>19.444112586313704</v>
      </c>
      <c r="E11" s="6">
        <v>-30.913970208332938</v>
      </c>
      <c r="F11" s="6">
        <v>-159.40165408966485</v>
      </c>
      <c r="G11" s="6">
        <v>-104.33976162794485</v>
      </c>
      <c r="H11" s="155">
        <v>-16.02766744974166</v>
      </c>
      <c r="I11" s="155">
        <v>13.022139272543138</v>
      </c>
      <c r="J11" s="155">
        <v>-40.728971550211391</v>
      </c>
      <c r="XFD11" s="5" t="s">
        <v>279</v>
      </c>
    </row>
    <row r="12" spans="1:10 16384:16384" ht="16" x14ac:dyDescent="0.4">
      <c r="B12" s="124" t="s">
        <v>9</v>
      </c>
      <c r="C12" s="7">
        <v>-124.70561814968255</v>
      </c>
      <c r="D12" s="6">
        <v>285.40928664220519</v>
      </c>
      <c r="E12" s="6">
        <v>161.77084219557727</v>
      </c>
      <c r="F12" s="6">
        <v>-258.63099593795778</v>
      </c>
      <c r="G12" s="6">
        <v>-303.64406856666494</v>
      </c>
      <c r="H12" s="155">
        <v>-16.02766744974166</v>
      </c>
      <c r="I12" s="155">
        <v>13.022139272543138</v>
      </c>
      <c r="J12" s="155">
        <v>-6.6051543056437962</v>
      </c>
      <c r="XFD12" s="5" t="s">
        <v>280</v>
      </c>
    </row>
    <row r="13" spans="1:10 16384:16384" ht="16" x14ac:dyDescent="0.4">
      <c r="B13" s="124" t="s">
        <v>10</v>
      </c>
      <c r="C13" s="7">
        <v>-192.10023015754734</v>
      </c>
      <c r="D13" s="6">
        <v>28.956851478769114</v>
      </c>
      <c r="E13" s="6">
        <v>61.69574908879035</v>
      </c>
      <c r="F13" s="6">
        <v>-128.94374324961876</v>
      </c>
      <c r="G13" s="6">
        <v>-139.77965464527037</v>
      </c>
      <c r="H13" s="155">
        <v>-16.02766744974166</v>
      </c>
      <c r="I13" s="155">
        <v>13.022139272543138</v>
      </c>
      <c r="J13" s="155">
        <v>-11.023904653019136</v>
      </c>
      <c r="XFD13" s="5" t="s">
        <v>186</v>
      </c>
    </row>
    <row r="14" spans="1:10 16384:16384" ht="16" x14ac:dyDescent="0.4">
      <c r="B14" s="124" t="s">
        <v>11</v>
      </c>
      <c r="C14" s="7">
        <v>278.36117045485463</v>
      </c>
      <c r="D14" s="6">
        <v>-13.917421452411721</v>
      </c>
      <c r="E14" s="6">
        <v>75.674013311847091</v>
      </c>
      <c r="F14" s="6">
        <v>151.7984176773206</v>
      </c>
      <c r="G14" s="6">
        <v>42.525583853433552</v>
      </c>
      <c r="H14" s="155">
        <v>-16.02766744974166</v>
      </c>
      <c r="I14" s="155">
        <v>13.022139272543138</v>
      </c>
      <c r="J14" s="155">
        <v>25.286105241863677</v>
      </c>
      <c r="XFD14" s="5" t="s">
        <v>202</v>
      </c>
    </row>
    <row r="15" spans="1:10 16384:16384" ht="16" x14ac:dyDescent="0.4">
      <c r="B15" s="124" t="s">
        <v>12</v>
      </c>
      <c r="C15" s="7">
        <v>-214.74640206910632</v>
      </c>
      <c r="D15" s="6">
        <v>-249.4026965567748</v>
      </c>
      <c r="E15" s="6">
        <v>-0.89792775351274035</v>
      </c>
      <c r="F15" s="6">
        <v>85.495333733927737</v>
      </c>
      <c r="G15" s="6">
        <v>-83.540277073849168</v>
      </c>
      <c r="H15" s="155">
        <v>-16.02766744974166</v>
      </c>
      <c r="I15" s="155">
        <v>13.022139272543138</v>
      </c>
      <c r="J15" s="155">
        <v>36.604693758301174</v>
      </c>
      <c r="XFD15" s="5" t="s">
        <v>224</v>
      </c>
    </row>
    <row r="16" spans="1:10 16384:16384" ht="16" x14ac:dyDescent="0.4">
      <c r="B16" s="124" t="s">
        <v>13</v>
      </c>
      <c r="C16" s="7">
        <v>-154.52220207137739</v>
      </c>
      <c r="D16" s="6">
        <v>-176.86799074256746</v>
      </c>
      <c r="E16" s="6">
        <v>35.642481753504441</v>
      </c>
      <c r="F16" s="6">
        <v>-15.507784270419407</v>
      </c>
      <c r="G16" s="6">
        <v>-6.6760666068578338</v>
      </c>
      <c r="H16" s="155">
        <v>-16.02766744974166</v>
      </c>
      <c r="I16" s="155">
        <v>13.022139272543138</v>
      </c>
      <c r="J16" s="155">
        <v>11.892685972161384</v>
      </c>
      <c r="XFD16" s="5" t="s">
        <v>139</v>
      </c>
    </row>
    <row r="17" spans="2:10 16384:16384" ht="16" x14ac:dyDescent="0.4">
      <c r="B17" s="124" t="s">
        <v>14</v>
      </c>
      <c r="C17" s="7">
        <v>-393.80434320005105</v>
      </c>
      <c r="D17" s="6">
        <v>-189.45857119353531</v>
      </c>
      <c r="E17" s="6">
        <v>6.7061820017977398</v>
      </c>
      <c r="F17" s="6">
        <v>-112.1747716151997</v>
      </c>
      <c r="G17" s="6">
        <v>-89.603326337460913</v>
      </c>
      <c r="H17" s="155">
        <v>-16.02766744974166</v>
      </c>
      <c r="I17" s="155">
        <v>13.022139272543138</v>
      </c>
      <c r="J17" s="155">
        <v>-6.2683278784543059</v>
      </c>
      <c r="XFD17" s="5" t="s">
        <v>256</v>
      </c>
    </row>
    <row r="18" spans="2:10 16384:16384" ht="16" x14ac:dyDescent="0.4">
      <c r="B18" s="124" t="s">
        <v>15</v>
      </c>
      <c r="C18" s="7">
        <v>-177.04787089787473</v>
      </c>
      <c r="D18" s="6">
        <v>-167.28690379066174</v>
      </c>
      <c r="E18" s="6">
        <v>4.3946541718713465</v>
      </c>
      <c r="F18" s="6">
        <v>-32.092553386392908</v>
      </c>
      <c r="G18" s="6">
        <v>40.243077118274172</v>
      </c>
      <c r="H18" s="155">
        <v>-16.02766744974166</v>
      </c>
      <c r="I18" s="155">
        <v>13.022139272543138</v>
      </c>
      <c r="J18" s="155">
        <v>-19.300616833767059</v>
      </c>
      <c r="XFD18" s="5" t="s">
        <v>264</v>
      </c>
    </row>
    <row r="19" spans="2:10 16384:16384" ht="16" x14ac:dyDescent="0.4">
      <c r="B19" s="124" t="s">
        <v>16</v>
      </c>
      <c r="C19" s="7">
        <v>-213.14299574384972</v>
      </c>
      <c r="D19" s="6">
        <v>-36.32548892165395</v>
      </c>
      <c r="E19" s="6">
        <v>54.181192529243305</v>
      </c>
      <c r="F19" s="6">
        <v>-133.2968961458636</v>
      </c>
      <c r="G19" s="6">
        <v>-63.542567231714351</v>
      </c>
      <c r="H19" s="155">
        <v>-16.02766744974166</v>
      </c>
      <c r="I19" s="155">
        <v>13.022139272543138</v>
      </c>
      <c r="J19" s="155">
        <v>-31.153707796662623</v>
      </c>
      <c r="XFD19" s="5" t="s">
        <v>98</v>
      </c>
    </row>
    <row r="20" spans="2:10 16384:16384" ht="16" x14ac:dyDescent="0.4">
      <c r="B20" s="124" t="s">
        <v>17</v>
      </c>
      <c r="C20" s="7">
        <v>-92.409043325679363</v>
      </c>
      <c r="D20" s="6">
        <v>-2.1139864001639679</v>
      </c>
      <c r="E20" s="6">
        <v>165.07452988331977</v>
      </c>
      <c r="F20" s="6">
        <v>-173.98719545891979</v>
      </c>
      <c r="G20" s="6">
        <v>-36.942761060184878</v>
      </c>
      <c r="H20" s="155">
        <v>-16.02766744974166</v>
      </c>
      <c r="I20" s="155">
        <v>13.022139272543138</v>
      </c>
      <c r="J20" s="155">
        <v>-41.434102112531967</v>
      </c>
      <c r="XFD20" s="5" t="s">
        <v>281</v>
      </c>
    </row>
    <row r="21" spans="2:10 16384:16384" ht="16" x14ac:dyDescent="0.4">
      <c r="B21" s="124" t="s">
        <v>18</v>
      </c>
      <c r="C21" s="7">
        <v>-296.94118928066109</v>
      </c>
      <c r="D21" s="6">
        <v>-104.23235124699043</v>
      </c>
      <c r="E21" s="6">
        <v>65.739670545832297</v>
      </c>
      <c r="F21" s="6">
        <v>-155.83324695138108</v>
      </c>
      <c r="G21" s="6">
        <v>-68.421979839660153</v>
      </c>
      <c r="H21" s="155">
        <v>-16.02766744974166</v>
      </c>
      <c r="I21" s="155">
        <v>13.022139272543138</v>
      </c>
      <c r="J21" s="155">
        <v>-31.187753611263197</v>
      </c>
      <c r="XFD21" s="5" t="s">
        <v>140</v>
      </c>
    </row>
    <row r="22" spans="2:10 16384:16384" ht="16" x14ac:dyDescent="0.4">
      <c r="B22" s="124" t="s">
        <v>19</v>
      </c>
      <c r="C22" s="7">
        <v>-200.32180554541196</v>
      </c>
      <c r="D22" s="6">
        <v>-211.36473904802216</v>
      </c>
      <c r="E22" s="6">
        <v>40.178829174563838</v>
      </c>
      <c r="F22" s="6">
        <v>-101.5551150059171</v>
      </c>
      <c r="G22" s="6">
        <v>108.43394847798046</v>
      </c>
      <c r="H22" s="155">
        <v>-16.02766744974166</v>
      </c>
      <c r="I22" s="155">
        <v>13.022139272543138</v>
      </c>
      <c r="J22" s="155">
        <v>-33.00920096681849</v>
      </c>
      <c r="XFD22" s="5" t="s">
        <v>239</v>
      </c>
    </row>
    <row r="23" spans="2:10 16384:16384" ht="16" x14ac:dyDescent="0.4">
      <c r="B23" s="124" t="s">
        <v>20</v>
      </c>
      <c r="C23" s="7">
        <v>-192.49901855570425</v>
      </c>
      <c r="D23" s="6">
        <v>-130.31682753429703</v>
      </c>
      <c r="E23" s="6">
        <v>12.785980333039982</v>
      </c>
      <c r="F23" s="6">
        <v>-39.045297685046613</v>
      </c>
      <c r="G23" s="6">
        <v>48.721574302838647</v>
      </c>
      <c r="H23" s="155">
        <v>-16.02766744974166</v>
      </c>
      <c r="I23" s="155">
        <v>13.022139272543138</v>
      </c>
      <c r="J23" s="155">
        <v>-81.638919795040735</v>
      </c>
      <c r="XFD23" s="5" t="s">
        <v>80</v>
      </c>
    </row>
    <row r="24" spans="2:10 16384:16384" ht="16" x14ac:dyDescent="0.4">
      <c r="B24" s="124" t="s">
        <v>21</v>
      </c>
      <c r="C24" s="7">
        <v>-221.69218813009132</v>
      </c>
      <c r="D24" s="6">
        <v>6.4319425472898439</v>
      </c>
      <c r="E24" s="6">
        <v>4.2807364201820866</v>
      </c>
      <c r="F24" s="6">
        <v>-95.179522880168903</v>
      </c>
      <c r="G24" s="6">
        <v>-132.40105479386943</v>
      </c>
      <c r="H24" s="155">
        <v>-16.02766744974166</v>
      </c>
      <c r="I24" s="155">
        <v>13.022139272543138</v>
      </c>
      <c r="J24" s="155">
        <v>-1.818761246326396</v>
      </c>
      <c r="XFD24" s="5" t="s">
        <v>225</v>
      </c>
    </row>
    <row r="25" spans="2:10 16384:16384" ht="16" x14ac:dyDescent="0.4">
      <c r="B25" s="124" t="s">
        <v>22</v>
      </c>
      <c r="C25" s="7">
        <v>-269.19150404127356</v>
      </c>
      <c r="D25" s="6">
        <v>122.65410163380876</v>
      </c>
      <c r="E25" s="6">
        <v>56.977410483894403</v>
      </c>
      <c r="F25" s="6">
        <v>-182.65255507022658</v>
      </c>
      <c r="G25" s="6">
        <v>-250.35995572893998</v>
      </c>
      <c r="H25" s="155">
        <v>-16.02766744974166</v>
      </c>
      <c r="I25" s="155">
        <v>13.022139272543138</v>
      </c>
      <c r="J25" s="155">
        <v>-12.804977182611646</v>
      </c>
      <c r="XFD25" s="5" t="s">
        <v>141</v>
      </c>
    </row>
    <row r="26" spans="2:10 16384:16384" ht="16" x14ac:dyDescent="0.4">
      <c r="B26" s="124" t="s">
        <v>23</v>
      </c>
      <c r="C26" s="7">
        <v>-361.38107472294172</v>
      </c>
      <c r="D26" s="6">
        <v>-175.45610393929968</v>
      </c>
      <c r="E26" s="6">
        <v>-14.133244328651667</v>
      </c>
      <c r="F26" s="6">
        <v>-118.37035028856182</v>
      </c>
      <c r="G26" s="6">
        <v>-23.207750339104063</v>
      </c>
      <c r="H26" s="155">
        <v>-16.02766744974166</v>
      </c>
      <c r="I26" s="155">
        <v>13.022139272543138</v>
      </c>
      <c r="J26" s="155">
        <v>-27.208097650125993</v>
      </c>
      <c r="XFD26" s="5" t="s">
        <v>3</v>
      </c>
    </row>
    <row r="27" spans="2:10 16384:16384" ht="16" x14ac:dyDescent="0.4">
      <c r="B27" s="124" t="s">
        <v>24</v>
      </c>
      <c r="C27" s="7">
        <v>-190.4225455900814</v>
      </c>
      <c r="D27" s="6">
        <v>-94.128932169168877</v>
      </c>
      <c r="E27" s="6">
        <v>6.3775601101385107</v>
      </c>
      <c r="F27" s="6">
        <v>-82.877248097323417</v>
      </c>
      <c r="G27" s="6">
        <v>-9.7396785154099028</v>
      </c>
      <c r="H27" s="155">
        <v>-16.02766744974166</v>
      </c>
      <c r="I27" s="155">
        <v>13.022139272543138</v>
      </c>
      <c r="J27" s="155">
        <v>-7.0487187411191776</v>
      </c>
      <c r="XFD27" s="5" t="s">
        <v>46</v>
      </c>
    </row>
    <row r="28" spans="2:10 16384:16384" ht="16" x14ac:dyDescent="0.4">
      <c r="B28" s="124" t="s">
        <v>25</v>
      </c>
      <c r="C28" s="7">
        <v>-113.78667937763801</v>
      </c>
      <c r="D28" s="6">
        <v>-99.227399953079626</v>
      </c>
      <c r="E28" s="6">
        <v>11.679225230593245</v>
      </c>
      <c r="F28" s="6">
        <v>20.362317716262559</v>
      </c>
      <c r="G28" s="6">
        <v>-57.021452069844017</v>
      </c>
      <c r="H28" s="155">
        <v>-16.02766744974166</v>
      </c>
      <c r="I28" s="155">
        <v>13.022139272543138</v>
      </c>
      <c r="J28" s="155">
        <v>13.426157875628329</v>
      </c>
      <c r="XFD28" s="5" t="s">
        <v>99</v>
      </c>
    </row>
    <row r="29" spans="2:10 16384:16384" ht="16" x14ac:dyDescent="0.4">
      <c r="B29" s="124" t="s">
        <v>26</v>
      </c>
      <c r="C29" s="7">
        <v>-393.39531412881371</v>
      </c>
      <c r="D29" s="6">
        <v>-60.504438110804372</v>
      </c>
      <c r="E29" s="6">
        <v>35.791958982569547</v>
      </c>
      <c r="F29" s="6">
        <v>-110.32955050754134</v>
      </c>
      <c r="G29" s="6">
        <v>-278.51069090357851</v>
      </c>
      <c r="H29" s="155">
        <v>-16.02766744974166</v>
      </c>
      <c r="I29" s="155">
        <v>13.022139272543138</v>
      </c>
      <c r="J29" s="155">
        <v>23.162934587739553</v>
      </c>
      <c r="XFD29" s="5" t="s">
        <v>257</v>
      </c>
    </row>
    <row r="30" spans="2:10 16384:16384" ht="16" x14ac:dyDescent="0.4">
      <c r="B30" s="124" t="s">
        <v>27</v>
      </c>
      <c r="C30" s="7">
        <v>-327.78698646158017</v>
      </c>
      <c r="D30" s="6">
        <v>-165.48667848865836</v>
      </c>
      <c r="E30" s="6">
        <v>22.174148115903883</v>
      </c>
      <c r="F30" s="6">
        <v>-92.273642733600965</v>
      </c>
      <c r="G30" s="6">
        <v>-107.57805114319116</v>
      </c>
      <c r="H30" s="155">
        <v>-16.02766744974166</v>
      </c>
      <c r="I30" s="155">
        <v>13.022139272543138</v>
      </c>
      <c r="J30" s="155">
        <v>18.382765965164925</v>
      </c>
      <c r="XFD30" s="5" t="s">
        <v>100</v>
      </c>
    </row>
    <row r="31" spans="2:10 16384:16384" ht="16" x14ac:dyDescent="0.4">
      <c r="B31" s="124" t="s">
        <v>28</v>
      </c>
      <c r="C31" s="7">
        <v>-118.86063669106686</v>
      </c>
      <c r="D31" s="6">
        <v>-111.45727500467669</v>
      </c>
      <c r="E31" s="6">
        <v>36.732832171609253</v>
      </c>
      <c r="F31" s="6">
        <v>3.5500258831940199</v>
      </c>
      <c r="G31" s="6">
        <v>-58.12600873952767</v>
      </c>
      <c r="H31" s="155">
        <v>-16.02766744974166</v>
      </c>
      <c r="I31" s="155">
        <v>13.022139272543138</v>
      </c>
      <c r="J31" s="155">
        <v>13.44531717553274</v>
      </c>
      <c r="XFD31" s="5" t="s">
        <v>101</v>
      </c>
    </row>
    <row r="32" spans="2:10 16384:16384" ht="16" x14ac:dyDescent="0.4">
      <c r="B32" s="124" t="s">
        <v>29</v>
      </c>
      <c r="C32" s="7">
        <v>129.35687887554639</v>
      </c>
      <c r="D32" s="6">
        <v>61.517987500569049</v>
      </c>
      <c r="E32" s="6">
        <v>-33.236413192416151</v>
      </c>
      <c r="F32" s="6">
        <v>92.430576648861802</v>
      </c>
      <c r="G32" s="6">
        <v>-14.245049948266971</v>
      </c>
      <c r="H32" s="155">
        <v>-16.02766744974166</v>
      </c>
      <c r="I32" s="155">
        <v>13.022139272543138</v>
      </c>
      <c r="J32" s="155">
        <v>25.895306043997156</v>
      </c>
      <c r="XFD32" s="5" t="s">
        <v>142</v>
      </c>
    </row>
    <row r="33" spans="2:10 16384:16384" ht="16" x14ac:dyDescent="0.4">
      <c r="B33" s="124" t="s">
        <v>30</v>
      </c>
      <c r="C33" s="7">
        <v>321.92345637583389</v>
      </c>
      <c r="D33" s="6">
        <v>38.45127414548719</v>
      </c>
      <c r="E33" s="6">
        <v>-25.402031449828929</v>
      </c>
      <c r="F33" s="6">
        <v>141.76262949720763</v>
      </c>
      <c r="G33" s="6">
        <v>106.43392132518102</v>
      </c>
      <c r="H33" s="155">
        <v>14.707367126017781</v>
      </c>
      <c r="I33" s="155">
        <v>13.022139272543138</v>
      </c>
      <c r="J33" s="155">
        <v>32.948156459226098</v>
      </c>
      <c r="XFD33" s="5" t="s">
        <v>4</v>
      </c>
    </row>
    <row r="34" spans="2:10 16384:16384" ht="16" x14ac:dyDescent="0.4">
      <c r="B34" s="124" t="s">
        <v>31</v>
      </c>
      <c r="C34" s="7">
        <v>-244.70845290316487</v>
      </c>
      <c r="D34" s="6">
        <v>-248.49628194013016</v>
      </c>
      <c r="E34" s="6">
        <v>-28.549947495130986</v>
      </c>
      <c r="F34" s="6">
        <v>33.046492815630515</v>
      </c>
      <c r="G34" s="6">
        <v>-18.813972274165344</v>
      </c>
      <c r="H34" s="155">
        <v>-16.02766744974166</v>
      </c>
      <c r="I34" s="155">
        <v>13.022139272543138</v>
      </c>
      <c r="J34" s="155">
        <v>21.110784167829578</v>
      </c>
      <c r="XFD34" s="5" t="s">
        <v>203</v>
      </c>
    </row>
    <row r="35" spans="2:10 16384:16384" ht="16" x14ac:dyDescent="0.4">
      <c r="B35" s="124" t="s">
        <v>32</v>
      </c>
      <c r="C35" s="7">
        <v>-226.4175241798863</v>
      </c>
      <c r="D35" s="6">
        <v>-112.02918991580344</v>
      </c>
      <c r="E35" s="6">
        <v>-34.192043834148699</v>
      </c>
      <c r="F35" s="6">
        <v>-18.772399537451083</v>
      </c>
      <c r="G35" s="6">
        <v>-94.51449740340567</v>
      </c>
      <c r="H35" s="155">
        <v>-16.02766744974166</v>
      </c>
      <c r="I35" s="155">
        <v>13.022139272543138</v>
      </c>
      <c r="J35" s="155">
        <v>36.096134688121133</v>
      </c>
      <c r="XFD35" s="5" t="s">
        <v>265</v>
      </c>
    </row>
    <row r="36" spans="2:10 16384:16384" ht="16" x14ac:dyDescent="0.4">
      <c r="B36" s="124" t="s">
        <v>33</v>
      </c>
      <c r="C36" s="7">
        <v>374.18507243505076</v>
      </c>
      <c r="D36" s="6">
        <v>67.550731305999847</v>
      </c>
      <c r="E36" s="6">
        <v>-25.402031449828929</v>
      </c>
      <c r="F36" s="6">
        <v>289.80164571891856</v>
      </c>
      <c r="G36" s="6">
        <v>10.093352250849744</v>
      </c>
      <c r="H36" s="155">
        <v>-16.02766744974166</v>
      </c>
      <c r="I36" s="155">
        <v>13.022139272543138</v>
      </c>
      <c r="J36" s="155">
        <v>35.146902786310037</v>
      </c>
      <c r="XFD36" s="5" t="s">
        <v>187</v>
      </c>
    </row>
    <row r="37" spans="2:10 16384:16384" ht="16" x14ac:dyDescent="0.4">
      <c r="B37" s="124" t="s">
        <v>34</v>
      </c>
      <c r="C37" s="7">
        <v>-248.54523279449054</v>
      </c>
      <c r="D37" s="6">
        <v>-33.433537272213933</v>
      </c>
      <c r="E37" s="6">
        <v>-36.932603509722796</v>
      </c>
      <c r="F37" s="6">
        <v>-28.855509103973379</v>
      </c>
      <c r="G37" s="6">
        <v>-141.29159558673101</v>
      </c>
      <c r="H37" s="155">
        <v>-16.02766744974166</v>
      </c>
      <c r="I37" s="155">
        <v>13.022139272543138</v>
      </c>
      <c r="J37" s="155">
        <v>-5.0264591446508833</v>
      </c>
      <c r="XFD37" s="5" t="s">
        <v>5</v>
      </c>
    </row>
    <row r="38" spans="2:10 16384:16384" ht="16" x14ac:dyDescent="0.4">
      <c r="B38" s="124" t="s">
        <v>35</v>
      </c>
      <c r="C38" s="7">
        <v>224.50153466581949</v>
      </c>
      <c r="D38" s="6">
        <v>-53.534374321836637</v>
      </c>
      <c r="E38" s="6">
        <v>-25.402031449828929</v>
      </c>
      <c r="F38" s="6">
        <v>178.81257304879566</v>
      </c>
      <c r="G38" s="6">
        <v>47.807104509630065</v>
      </c>
      <c r="H38" s="155">
        <v>31.357827372108147</v>
      </c>
      <c r="I38" s="155">
        <v>13.022139272543138</v>
      </c>
      <c r="J38" s="155">
        <v>32.438296234408064</v>
      </c>
      <c r="XFD38" s="5" t="s">
        <v>60</v>
      </c>
    </row>
    <row r="39" spans="2:10 16384:16384" ht="16" x14ac:dyDescent="0.4">
      <c r="B39" s="124" t="s">
        <v>36</v>
      </c>
      <c r="C39" s="7">
        <v>105.91612436972147</v>
      </c>
      <c r="D39" s="6">
        <v>42.734883666303809</v>
      </c>
      <c r="E39" s="6">
        <v>-25.402031449828929</v>
      </c>
      <c r="F39" s="6">
        <v>115.27601096137036</v>
      </c>
      <c r="G39" s="6">
        <v>-60.54720973239472</v>
      </c>
      <c r="H39" s="155">
        <v>-16.02766744974166</v>
      </c>
      <c r="I39" s="155">
        <v>13.022139272543138</v>
      </c>
      <c r="J39" s="155">
        <v>36.859999101469448</v>
      </c>
      <c r="XFD39" s="5" t="s">
        <v>81</v>
      </c>
    </row>
    <row r="40" spans="2:10 16384:16384" ht="16" x14ac:dyDescent="0.4">
      <c r="B40" s="124" t="s">
        <v>37</v>
      </c>
      <c r="C40" s="7">
        <v>105.21460896247424</v>
      </c>
      <c r="D40" s="6">
        <v>29.60591412243182</v>
      </c>
      <c r="E40" s="6">
        <v>-25.402031449828929</v>
      </c>
      <c r="F40" s="6">
        <v>26.686302907034992</v>
      </c>
      <c r="G40" s="6">
        <v>86.804195277370169</v>
      </c>
      <c r="H40" s="155">
        <v>-16.02766744974166</v>
      </c>
      <c r="I40" s="155">
        <v>13.022139272543138</v>
      </c>
      <c r="J40" s="155">
        <v>-9.4742437173353</v>
      </c>
      <c r="XFD40" s="5" t="s">
        <v>29</v>
      </c>
    </row>
    <row r="41" spans="2:10 16384:16384" ht="16" x14ac:dyDescent="0.4">
      <c r="B41" s="124" t="s">
        <v>38</v>
      </c>
      <c r="C41" s="7">
        <v>391.38027089492152</v>
      </c>
      <c r="D41" s="6">
        <v>-65.929365933112379</v>
      </c>
      <c r="E41" s="6">
        <v>-25.402031449828929</v>
      </c>
      <c r="F41" s="6">
        <v>257.91069332203244</v>
      </c>
      <c r="G41" s="6">
        <v>221.3459847503787</v>
      </c>
      <c r="H41" s="155">
        <v>-9.0824203952113187</v>
      </c>
      <c r="I41" s="155">
        <v>13.022139272543138</v>
      </c>
      <c r="J41" s="155">
        <v>-0.48472867188013263</v>
      </c>
      <c r="XFD41" s="5" t="s">
        <v>37</v>
      </c>
    </row>
    <row r="42" spans="2:10 16384:16384" ht="16" x14ac:dyDescent="0.4">
      <c r="B42" s="124" t="s">
        <v>39</v>
      </c>
      <c r="C42" s="7">
        <v>-214.96250778484762</v>
      </c>
      <c r="D42" s="6">
        <v>-162.79468475866301</v>
      </c>
      <c r="E42" s="6">
        <v>-25.402031449828929</v>
      </c>
      <c r="F42" s="6">
        <v>-90.180922150137604</v>
      </c>
      <c r="G42" s="6">
        <v>42.271694305421285</v>
      </c>
      <c r="H42" s="155">
        <v>-16.02766744974166</v>
      </c>
      <c r="I42" s="155">
        <v>13.022139272543138</v>
      </c>
      <c r="J42" s="155">
        <v>24.14896444555918</v>
      </c>
      <c r="XFD42" s="5" t="s">
        <v>102</v>
      </c>
    </row>
    <row r="43" spans="2:10 16384:16384" ht="16" x14ac:dyDescent="0.4">
      <c r="B43" s="124" t="s">
        <v>40</v>
      </c>
      <c r="C43" s="7">
        <v>415.50543792588729</v>
      </c>
      <c r="D43" s="6">
        <v>209.47724042795448</v>
      </c>
      <c r="E43" s="6">
        <v>-25.402031449828929</v>
      </c>
      <c r="F43" s="6">
        <v>153.34483487965491</v>
      </c>
      <c r="G43" s="6">
        <v>73.76021213523228</v>
      </c>
      <c r="H43" s="155">
        <v>-16.02766744974166</v>
      </c>
      <c r="I43" s="155">
        <v>13.022139272543138</v>
      </c>
      <c r="J43" s="155">
        <v>7.3307101100730687</v>
      </c>
      <c r="XFD43" s="5" t="s">
        <v>143</v>
      </c>
    </row>
    <row r="44" spans="2:10 16384:16384" ht="16" x14ac:dyDescent="0.4">
      <c r="B44" s="124" t="s">
        <v>41</v>
      </c>
      <c r="C44" s="7">
        <v>136.24988253272173</v>
      </c>
      <c r="D44" s="6">
        <v>98.369177570948054</v>
      </c>
      <c r="E44" s="6">
        <v>-25.402031449828929</v>
      </c>
      <c r="F44" s="6">
        <v>147.49883380615029</v>
      </c>
      <c r="G44" s="6">
        <v>-96.144811984256691</v>
      </c>
      <c r="H44" s="155">
        <v>-16.02766744974166</v>
      </c>
      <c r="I44" s="155">
        <v>13.022139272543138</v>
      </c>
      <c r="J44" s="155">
        <v>14.934242766907515</v>
      </c>
      <c r="XFD44" s="5" t="s">
        <v>215</v>
      </c>
    </row>
    <row r="45" spans="2:10 16384:16384" ht="16" x14ac:dyDescent="0.4">
      <c r="B45" s="124" t="s">
        <v>42</v>
      </c>
      <c r="C45" s="7">
        <v>-53.828643714849427</v>
      </c>
      <c r="D45" s="6">
        <v>4.6637229526319866</v>
      </c>
      <c r="E45" s="6">
        <v>-25.402031449828929</v>
      </c>
      <c r="F45" s="6">
        <v>-302.31073768667528</v>
      </c>
      <c r="G45" s="6">
        <v>223.62416965726098</v>
      </c>
      <c r="H45" s="155">
        <v>42.395648559454429</v>
      </c>
      <c r="I45" s="155">
        <v>13.022139272543138</v>
      </c>
      <c r="J45" s="155">
        <v>-9.8215550202357367</v>
      </c>
      <c r="XFD45" s="5" t="s">
        <v>131</v>
      </c>
    </row>
    <row r="46" spans="2:10 16384:16384" ht="16" x14ac:dyDescent="0.4">
      <c r="B46" s="124" t="s">
        <v>43</v>
      </c>
      <c r="C46" s="7">
        <v>-209.06658538056899</v>
      </c>
      <c r="D46" s="6">
        <v>-128.27424508454234</v>
      </c>
      <c r="E46" s="6">
        <v>-27.868403798267828</v>
      </c>
      <c r="F46" s="6">
        <v>-53.676453326395716</v>
      </c>
      <c r="G46" s="6">
        <v>-18.660957022824839</v>
      </c>
      <c r="H46" s="155">
        <v>-16.02766744974166</v>
      </c>
      <c r="I46" s="155">
        <v>13.022139272543138</v>
      </c>
      <c r="J46" s="155">
        <v>22.419002028660255</v>
      </c>
      <c r="XFD46" s="5" t="s">
        <v>144</v>
      </c>
    </row>
    <row r="47" spans="2:10 16384:16384" ht="16" x14ac:dyDescent="0.4">
      <c r="B47" s="124" t="s">
        <v>44</v>
      </c>
      <c r="C47" s="7">
        <v>-378.50740886574152</v>
      </c>
      <c r="D47" s="6">
        <v>-198.71560608664277</v>
      </c>
      <c r="E47" s="6">
        <v>-56.952388555905969</v>
      </c>
      <c r="F47" s="6">
        <v>-54.699168818846573</v>
      </c>
      <c r="G47" s="6">
        <v>-100.97802554647622</v>
      </c>
      <c r="H47" s="155">
        <v>-8.8789019941502367</v>
      </c>
      <c r="I47" s="155">
        <v>13.022139272543138</v>
      </c>
      <c r="J47" s="155">
        <v>28.694542863737055</v>
      </c>
      <c r="XFD47" s="5" t="s">
        <v>226</v>
      </c>
    </row>
    <row r="48" spans="2:10 16384:16384" ht="16" x14ac:dyDescent="0.4">
      <c r="B48" s="124" t="s">
        <v>45</v>
      </c>
      <c r="C48" s="7">
        <v>311.49990191541389</v>
      </c>
      <c r="D48" s="6">
        <v>-229.75274499018823</v>
      </c>
      <c r="E48" s="6">
        <v>-25.402031449828929</v>
      </c>
      <c r="F48" s="6">
        <v>60.572682737424934</v>
      </c>
      <c r="G48" s="6">
        <v>362.45057573166088</v>
      </c>
      <c r="H48" s="155">
        <v>110.86383197922338</v>
      </c>
      <c r="I48" s="155">
        <v>13.022139272543138</v>
      </c>
      <c r="J48" s="155">
        <v>19.745448634578739</v>
      </c>
      <c r="XFD48" s="5" t="s">
        <v>188</v>
      </c>
    </row>
    <row r="49" spans="2:10 16384:16384" ht="16" x14ac:dyDescent="0.4">
      <c r="B49" s="124" t="s">
        <v>46</v>
      </c>
      <c r="C49" s="7">
        <v>323.64168793987068</v>
      </c>
      <c r="D49" s="6">
        <v>8.1900561361336131</v>
      </c>
      <c r="E49" s="6">
        <v>-25.402031449828929</v>
      </c>
      <c r="F49" s="6">
        <v>-111.3060034235298</v>
      </c>
      <c r="G49" s="6">
        <v>144.33767357355896</v>
      </c>
      <c r="H49" s="155">
        <v>259.85937140704942</v>
      </c>
      <c r="I49" s="155">
        <v>13.022139272543138</v>
      </c>
      <c r="J49" s="155">
        <v>34.940482423944296</v>
      </c>
      <c r="XFD49" s="5" t="s">
        <v>47</v>
      </c>
    </row>
    <row r="50" spans="2:10 16384:16384" ht="16" x14ac:dyDescent="0.4">
      <c r="B50" s="124" t="s">
        <v>47</v>
      </c>
      <c r="C50" s="7">
        <v>381.15815835070754</v>
      </c>
      <c r="D50" s="6">
        <v>180.18610448296829</v>
      </c>
      <c r="E50" s="6">
        <v>-25.402031449828929</v>
      </c>
      <c r="F50" s="6">
        <v>144.64903004594086</v>
      </c>
      <c r="G50" s="6">
        <v>65.551107212338721</v>
      </c>
      <c r="H50" s="155">
        <v>-16.02766744974166</v>
      </c>
      <c r="I50" s="155">
        <v>13.022139272543138</v>
      </c>
      <c r="J50" s="155">
        <v>19.179476236487165</v>
      </c>
      <c r="XFD50" s="5" t="s">
        <v>38</v>
      </c>
    </row>
    <row r="51" spans="2:10 16384:16384" ht="16" x14ac:dyDescent="0.4">
      <c r="B51" s="124" t="s">
        <v>48</v>
      </c>
      <c r="C51" s="7">
        <v>221.15030325243782</v>
      </c>
      <c r="D51" s="6">
        <v>-38.981224788020512</v>
      </c>
      <c r="E51" s="6">
        <v>-25.402031449828929</v>
      </c>
      <c r="F51" s="6">
        <v>1.6694525852110127</v>
      </c>
      <c r="G51" s="6">
        <v>104.77339406675912</v>
      </c>
      <c r="H51" s="155">
        <v>131.51773010341662</v>
      </c>
      <c r="I51" s="155">
        <v>13.022139272543138</v>
      </c>
      <c r="J51" s="155">
        <v>34.550843462357349</v>
      </c>
      <c r="XFD51" s="5" t="s">
        <v>189</v>
      </c>
    </row>
    <row r="52" spans="2:10 16384:16384" ht="16" x14ac:dyDescent="0.4">
      <c r="B52" s="124" t="s">
        <v>49</v>
      </c>
      <c r="C52" s="7">
        <v>-112.74005330280062</v>
      </c>
      <c r="D52" s="6">
        <v>83.828429464869984</v>
      </c>
      <c r="E52" s="6">
        <v>-59.993632603892841</v>
      </c>
      <c r="F52" s="6">
        <v>-50.499588097746674</v>
      </c>
      <c r="G52" s="6">
        <v>-96.297453954088994</v>
      </c>
      <c r="H52" s="155">
        <v>-16.02766744974166</v>
      </c>
      <c r="I52" s="155">
        <v>13.022139272543138</v>
      </c>
      <c r="J52" s="155">
        <v>13.227720065256415</v>
      </c>
      <c r="XFD52" s="5" t="s">
        <v>145</v>
      </c>
    </row>
    <row r="53" spans="2:10 16384:16384" ht="16" x14ac:dyDescent="0.4">
      <c r="B53" s="124" t="s">
        <v>50</v>
      </c>
      <c r="C53" s="7">
        <v>104.09964432838993</v>
      </c>
      <c r="D53" s="6">
        <v>93.469620291688244</v>
      </c>
      <c r="E53" s="6">
        <v>-25.402031449828929</v>
      </c>
      <c r="F53" s="6">
        <v>27.647549909318531</v>
      </c>
      <c r="G53" s="6">
        <v>-21.871544043790891</v>
      </c>
      <c r="H53" s="155">
        <v>-16.02766744974166</v>
      </c>
      <c r="I53" s="155">
        <v>13.022139272543138</v>
      </c>
      <c r="J53" s="155">
        <v>33.261577798201486</v>
      </c>
      <c r="XFD53" s="5" t="s">
        <v>227</v>
      </c>
    </row>
    <row r="54" spans="2:10 16384:16384" ht="16" x14ac:dyDescent="0.4">
      <c r="B54" s="124" t="s">
        <v>51</v>
      </c>
      <c r="C54" s="7">
        <v>70.862778575179817</v>
      </c>
      <c r="D54" s="6">
        <v>93.388908935368093</v>
      </c>
      <c r="E54" s="6">
        <v>-25.402031449828929</v>
      </c>
      <c r="F54" s="6">
        <v>43.283894380301099</v>
      </c>
      <c r="G54" s="6">
        <v>-50.804926225491627</v>
      </c>
      <c r="H54" s="155">
        <v>-16.02766744974166</v>
      </c>
      <c r="I54" s="155">
        <v>13.022139272543138</v>
      </c>
      <c r="J54" s="155">
        <v>13.402461112029705</v>
      </c>
      <c r="XFD54" s="5" t="s">
        <v>61</v>
      </c>
    </row>
    <row r="55" spans="2:10 16384:16384" ht="16" x14ac:dyDescent="0.4">
      <c r="B55" s="124" t="s">
        <v>52</v>
      </c>
      <c r="C55" s="7">
        <v>20.83567595765458</v>
      </c>
      <c r="D55" s="6">
        <v>-19.962146378190106</v>
      </c>
      <c r="E55" s="6">
        <v>-25.402031449828929</v>
      </c>
      <c r="F55" s="6">
        <v>-27.60856729500507</v>
      </c>
      <c r="G55" s="6">
        <v>107.53911242141335</v>
      </c>
      <c r="H55" s="155">
        <v>-16.02766744974166</v>
      </c>
      <c r="I55" s="155">
        <v>13.022139272543138</v>
      </c>
      <c r="J55" s="155">
        <v>-10.725163163536136</v>
      </c>
      <c r="XFD55" s="5" t="s">
        <v>39</v>
      </c>
    </row>
    <row r="56" spans="2:10 16384:16384" ht="16" x14ac:dyDescent="0.4">
      <c r="B56" s="124" t="s">
        <v>53</v>
      </c>
      <c r="C56" s="7">
        <v>18.240253372461581</v>
      </c>
      <c r="D56" s="6">
        <v>-97.862897419381795</v>
      </c>
      <c r="E56" s="6">
        <v>-25.402031449828929</v>
      </c>
      <c r="F56" s="6">
        <v>40.650094158819449</v>
      </c>
      <c r="G56" s="6">
        <v>64.291454247489398</v>
      </c>
      <c r="H56" s="155">
        <v>-16.02766744974166</v>
      </c>
      <c r="I56" s="155">
        <v>13.022139272543138</v>
      </c>
      <c r="J56" s="155">
        <v>39.569162012561982</v>
      </c>
      <c r="XFD56" s="5" t="s">
        <v>62</v>
      </c>
    </row>
    <row r="57" spans="2:10 16384:16384" ht="16" x14ac:dyDescent="0.4">
      <c r="B57" s="124" t="s">
        <v>54</v>
      </c>
      <c r="C57" s="7">
        <v>253.76909315639452</v>
      </c>
      <c r="D57" s="6">
        <v>-21.414558583146452</v>
      </c>
      <c r="E57" s="6">
        <v>-25.402031449828929</v>
      </c>
      <c r="F57" s="6">
        <v>-77.992089090252378</v>
      </c>
      <c r="G57" s="6">
        <v>174.3367517356609</v>
      </c>
      <c r="H57" s="155">
        <v>170.23959322779768</v>
      </c>
      <c r="I57" s="155">
        <v>13.022139272543138</v>
      </c>
      <c r="J57" s="155">
        <v>20.979288043620556</v>
      </c>
      <c r="XFD57" s="5" t="s">
        <v>92</v>
      </c>
    </row>
    <row r="58" spans="2:10 16384:16384" ht="16" x14ac:dyDescent="0.4">
      <c r="B58" s="124" t="s">
        <v>55</v>
      </c>
      <c r="C58" s="7">
        <v>228.8142536330239</v>
      </c>
      <c r="D58" s="6">
        <v>-55.084821036952818</v>
      </c>
      <c r="E58" s="6">
        <v>-25.402031449828929</v>
      </c>
      <c r="F58" s="6">
        <v>-16.560920659561628</v>
      </c>
      <c r="G58" s="6">
        <v>43.260705290806214</v>
      </c>
      <c r="H58" s="155">
        <v>244.98988492712692</v>
      </c>
      <c r="I58" s="155">
        <v>13.022139272543138</v>
      </c>
      <c r="J58" s="155">
        <v>24.589297288890965</v>
      </c>
      <c r="XFD58" s="5" t="s">
        <v>190</v>
      </c>
    </row>
    <row r="59" spans="2:10 16384:16384" ht="16" x14ac:dyDescent="0.4">
      <c r="B59" s="124" t="s">
        <v>56</v>
      </c>
      <c r="C59" s="7">
        <v>152.39683484152647</v>
      </c>
      <c r="D59" s="6">
        <v>14.98538704151599</v>
      </c>
      <c r="E59" s="6">
        <v>-25.402031449828929</v>
      </c>
      <c r="F59" s="6">
        <v>263.38595647766891</v>
      </c>
      <c r="G59" s="6">
        <v>-125.05119480326238</v>
      </c>
      <c r="H59" s="155">
        <v>605.77650215360109</v>
      </c>
      <c r="I59" s="155">
        <v>-590.67060723813597</v>
      </c>
      <c r="J59" s="155">
        <v>9.3728226599678219</v>
      </c>
      <c r="XFD59" s="5" t="s">
        <v>146</v>
      </c>
    </row>
    <row r="60" spans="2:10 16384:16384" ht="16" x14ac:dyDescent="0.4">
      <c r="B60" s="124" t="s">
        <v>57</v>
      </c>
      <c r="C60" s="7">
        <v>243.17007663044217</v>
      </c>
      <c r="D60" s="6">
        <v>44.391608224500004</v>
      </c>
      <c r="E60" s="6">
        <v>-25.402031449828929</v>
      </c>
      <c r="F60" s="6">
        <v>141.30419811504754</v>
      </c>
      <c r="G60" s="6">
        <v>26.169172227873815</v>
      </c>
      <c r="H60" s="155">
        <v>6.0371793943842036</v>
      </c>
      <c r="I60" s="155">
        <v>13.022139272543138</v>
      </c>
      <c r="J60" s="155">
        <v>37.647810845922422</v>
      </c>
      <c r="XFD60" s="5" t="s">
        <v>147</v>
      </c>
    </row>
    <row r="61" spans="2:10 16384:16384" ht="16" x14ac:dyDescent="0.4">
      <c r="B61" s="124" t="s">
        <v>58</v>
      </c>
      <c r="C61" s="7">
        <v>853.53200361693212</v>
      </c>
      <c r="D61" s="6">
        <v>352.81260125979543</v>
      </c>
      <c r="E61" s="6">
        <v>-25.402031449828929</v>
      </c>
      <c r="F61" s="6">
        <v>355.99767920179141</v>
      </c>
      <c r="G61" s="6">
        <v>-204.57404941725815</v>
      </c>
      <c r="H61" s="155">
        <v>336.94992093142469</v>
      </c>
      <c r="I61" s="155">
        <v>13.022139272543138</v>
      </c>
      <c r="J61" s="155">
        <v>24.725743818464583</v>
      </c>
      <c r="XFD61" s="5" t="s">
        <v>282</v>
      </c>
    </row>
    <row r="62" spans="2:10 16384:16384" ht="16" x14ac:dyDescent="0.4">
      <c r="B62" s="124" t="s">
        <v>59</v>
      </c>
      <c r="C62" s="7">
        <v>200.65458024159975</v>
      </c>
      <c r="D62" s="6">
        <v>-79.690196978510031</v>
      </c>
      <c r="E62" s="6">
        <v>-25.402031449828929</v>
      </c>
      <c r="F62" s="6">
        <v>105.63113047327845</v>
      </c>
      <c r="G62" s="6">
        <v>31.800029841493</v>
      </c>
      <c r="H62" s="155">
        <v>130.2376284441288</v>
      </c>
      <c r="I62" s="155">
        <v>13.022139272543138</v>
      </c>
      <c r="J62" s="155">
        <v>25.055880638495314</v>
      </c>
      <c r="XFD62" s="5" t="s">
        <v>240</v>
      </c>
    </row>
    <row r="63" spans="2:10 16384:16384" ht="16" x14ac:dyDescent="0.4">
      <c r="B63" s="124" t="s">
        <v>60</v>
      </c>
      <c r="C63" s="7">
        <v>160.8325052199051</v>
      </c>
      <c r="D63" s="6">
        <v>18.623691569042812</v>
      </c>
      <c r="E63" s="6">
        <v>-25.402031449828929</v>
      </c>
      <c r="F63" s="6">
        <v>212.60893892800084</v>
      </c>
      <c r="G63" s="6">
        <v>-62.206005631306276</v>
      </c>
      <c r="H63" s="155">
        <v>-16.02766744974166</v>
      </c>
      <c r="I63" s="155">
        <v>13.022139272543138</v>
      </c>
      <c r="J63" s="155">
        <v>20.213439981195187</v>
      </c>
      <c r="XFD63" s="5" t="s">
        <v>148</v>
      </c>
    </row>
    <row r="64" spans="2:10 16384:16384" ht="16" x14ac:dyDescent="0.4">
      <c r="B64" s="124" t="s">
        <v>61</v>
      </c>
      <c r="C64" s="7">
        <v>258.10009151539663</v>
      </c>
      <c r="D64" s="6">
        <v>204.50641145318104</v>
      </c>
      <c r="E64" s="6">
        <v>-25.402031449828929</v>
      </c>
      <c r="F64" s="6">
        <v>116.14511436268106</v>
      </c>
      <c r="G64" s="6">
        <v>-23.975774433024572</v>
      </c>
      <c r="H64" s="155">
        <v>-16.02766744974166</v>
      </c>
      <c r="I64" s="155">
        <v>13.022139272543138</v>
      </c>
      <c r="J64" s="155">
        <v>-10.168100240413445</v>
      </c>
      <c r="XFD64" s="5" t="s">
        <v>149</v>
      </c>
    </row>
    <row r="65" spans="2:10 16384:16384" ht="16" x14ac:dyDescent="0.4">
      <c r="B65" s="124" t="s">
        <v>62</v>
      </c>
      <c r="C65" s="7">
        <v>432.54915585302359</v>
      </c>
      <c r="D65" s="6">
        <v>254.33303863012605</v>
      </c>
      <c r="E65" s="6">
        <v>-25.402031449828929</v>
      </c>
      <c r="F65" s="6">
        <v>232.1458942945608</v>
      </c>
      <c r="G65" s="6">
        <v>-97.004477754517225</v>
      </c>
      <c r="H65" s="155">
        <v>62.209077844314358</v>
      </c>
      <c r="I65" s="155">
        <v>13.022139272543138</v>
      </c>
      <c r="J65" s="155">
        <v>-6.7544849841745842</v>
      </c>
      <c r="XFD65" s="5" t="s">
        <v>63</v>
      </c>
    </row>
    <row r="66" spans="2:10 16384:16384" ht="16" x14ac:dyDescent="0.4">
      <c r="B66" s="124" t="s">
        <v>63</v>
      </c>
      <c r="C66" s="7">
        <v>-361.81829247118429</v>
      </c>
      <c r="D66" s="6">
        <v>-170.63720376986149</v>
      </c>
      <c r="E66" s="6">
        <v>-25.402031449828929</v>
      </c>
      <c r="F66" s="6">
        <v>31.525873621286653</v>
      </c>
      <c r="G66" s="6">
        <v>-231.30050348767028</v>
      </c>
      <c r="H66" s="155">
        <v>-16.02766744974166</v>
      </c>
      <c r="I66" s="155">
        <v>13.022139272543138</v>
      </c>
      <c r="J66" s="155">
        <v>37.001100792088323</v>
      </c>
      <c r="XFD66" s="5" t="s">
        <v>191</v>
      </c>
    </row>
    <row r="67" spans="2:10 16384:16384" ht="16" x14ac:dyDescent="0.4">
      <c r="B67" s="124" t="s">
        <v>64</v>
      </c>
      <c r="C67" s="7">
        <v>41.984772910471335</v>
      </c>
      <c r="D67" s="6">
        <v>154.56605176937617</v>
      </c>
      <c r="E67" s="6">
        <v>-25.402031449828929</v>
      </c>
      <c r="F67" s="6">
        <v>14.095236558261327</v>
      </c>
      <c r="G67" s="6">
        <v>-96.588386151658938</v>
      </c>
      <c r="H67" s="155">
        <v>-16.02766744974166</v>
      </c>
      <c r="I67" s="155">
        <v>13.022139272543138</v>
      </c>
      <c r="J67" s="155">
        <v>-1.6805696384797595</v>
      </c>
      <c r="XFD67" s="5" t="s">
        <v>204</v>
      </c>
    </row>
    <row r="68" spans="2:10 16384:16384" ht="16" x14ac:dyDescent="0.4">
      <c r="B68" s="124" t="s">
        <v>65</v>
      </c>
      <c r="C68" s="7">
        <v>37.501570481321266</v>
      </c>
      <c r="D68" s="6">
        <v>-31.641306287063951</v>
      </c>
      <c r="E68" s="6">
        <v>-25.402031449828929</v>
      </c>
      <c r="F68" s="6">
        <v>60.913284914206159</v>
      </c>
      <c r="G68" s="6">
        <v>-36.09039913499727</v>
      </c>
      <c r="H68" s="155">
        <v>26.351975082355089</v>
      </c>
      <c r="I68" s="155">
        <v>13.022139272543138</v>
      </c>
      <c r="J68" s="155">
        <v>30.347908084107029</v>
      </c>
      <c r="XFD68" s="5" t="s">
        <v>216</v>
      </c>
    </row>
    <row r="69" spans="2:10 16384:16384" ht="16" x14ac:dyDescent="0.4">
      <c r="B69" s="124" t="s">
        <v>66</v>
      </c>
      <c r="C69" s="7">
        <v>310.73366764479158</v>
      </c>
      <c r="D69" s="6">
        <v>135.14577885870327</v>
      </c>
      <c r="E69" s="6">
        <v>-25.402031449828929</v>
      </c>
      <c r="F69" s="6">
        <v>193.63213602599299</v>
      </c>
      <c r="G69" s="6">
        <v>-8.3551107492481744</v>
      </c>
      <c r="H69" s="155">
        <v>-16.02766744974166</v>
      </c>
      <c r="I69" s="155">
        <v>13.022139272543138</v>
      </c>
      <c r="J69" s="155">
        <v>18.718423136370944</v>
      </c>
      <c r="XFD69" s="5" t="s">
        <v>132</v>
      </c>
    </row>
    <row r="70" spans="2:10 16384:16384" ht="16" x14ac:dyDescent="0.4">
      <c r="B70" s="124" t="s">
        <v>67</v>
      </c>
      <c r="C70" s="7">
        <v>406.2257375022354</v>
      </c>
      <c r="D70" s="6">
        <v>336.14138735610493</v>
      </c>
      <c r="E70" s="6">
        <v>-25.402031449828929</v>
      </c>
      <c r="F70" s="6">
        <v>15.497726922547987</v>
      </c>
      <c r="G70" s="6">
        <v>16.980178791316767</v>
      </c>
      <c r="H70" s="155">
        <v>40.198592861428658</v>
      </c>
      <c r="I70" s="155">
        <v>13.022139272543138</v>
      </c>
      <c r="J70" s="155">
        <v>9.7877437481228426</v>
      </c>
      <c r="XFD70" s="5" t="s">
        <v>192</v>
      </c>
    </row>
    <row r="71" spans="2:10 16384:16384" ht="16" x14ac:dyDescent="0.4">
      <c r="B71" s="124" t="s">
        <v>68</v>
      </c>
      <c r="C71" s="7">
        <v>141.58917360800089</v>
      </c>
      <c r="D71" s="6">
        <v>238.06336321257993</v>
      </c>
      <c r="E71" s="6">
        <v>-25.402031449828929</v>
      </c>
      <c r="F71" s="6">
        <v>0.63325170445985079</v>
      </c>
      <c r="G71" s="6">
        <v>-86.403416799144196</v>
      </c>
      <c r="H71" s="155">
        <v>-16.02766744974166</v>
      </c>
      <c r="I71" s="155">
        <v>13.022139272543138</v>
      </c>
      <c r="J71" s="155">
        <v>17.703535117132784</v>
      </c>
      <c r="XFD71" s="5" t="s">
        <v>6</v>
      </c>
    </row>
    <row r="72" spans="2:10 16384:16384" ht="16" x14ac:dyDescent="0.4">
      <c r="B72" s="124" t="s">
        <v>69</v>
      </c>
      <c r="C72" s="7">
        <v>17.058461470939378</v>
      </c>
      <c r="D72" s="6">
        <v>-36.79959619711277</v>
      </c>
      <c r="E72" s="6">
        <v>-25.402031449828929</v>
      </c>
      <c r="F72" s="6">
        <v>36.656838443402698</v>
      </c>
      <c r="G72" s="6">
        <v>31.836623208388477</v>
      </c>
      <c r="H72" s="155">
        <v>-16.02766744974166</v>
      </c>
      <c r="I72" s="155">
        <v>13.022139272543138</v>
      </c>
      <c r="J72" s="155">
        <v>13.772155643288427</v>
      </c>
      <c r="XFD72" s="5" t="s">
        <v>283</v>
      </c>
    </row>
    <row r="73" spans="2:10 16384:16384" ht="16" x14ac:dyDescent="0.4">
      <c r="B73" s="124" t="s">
        <v>70</v>
      </c>
      <c r="C73" s="7">
        <v>324.39174076969442</v>
      </c>
      <c r="D73" s="6">
        <v>139.11011601653132</v>
      </c>
      <c r="E73" s="6">
        <v>-25.402031449828929</v>
      </c>
      <c r="F73" s="6">
        <v>271.49674366915764</v>
      </c>
      <c r="G73" s="6">
        <v>-62.594766930157618</v>
      </c>
      <c r="H73" s="155">
        <v>-16.02766744974166</v>
      </c>
      <c r="I73" s="155">
        <v>13.022139272543138</v>
      </c>
      <c r="J73" s="155">
        <v>4.7872076411905695</v>
      </c>
      <c r="XFD73" s="5" t="s">
        <v>30</v>
      </c>
    </row>
    <row r="74" spans="2:10 16384:16384" ht="16" x14ac:dyDescent="0.4">
      <c r="B74" s="124" t="s">
        <v>71</v>
      </c>
      <c r="C74" s="7">
        <v>167.28835790729622</v>
      </c>
      <c r="D74" s="6">
        <v>11.480459041639506</v>
      </c>
      <c r="E74" s="6">
        <v>-25.402031449828929</v>
      </c>
      <c r="F74" s="6">
        <v>183.61530895694739</v>
      </c>
      <c r="G74" s="6">
        <v>4.3741635414787297</v>
      </c>
      <c r="H74" s="155">
        <v>-16.02766744974166</v>
      </c>
      <c r="I74" s="155">
        <v>13.022139272543138</v>
      </c>
      <c r="J74" s="155">
        <v>-3.7740140057419596</v>
      </c>
      <c r="XFD74" s="5" t="s">
        <v>228</v>
      </c>
    </row>
    <row r="75" spans="2:10 16384:16384" ht="16" x14ac:dyDescent="0.4">
      <c r="B75" s="124" t="s">
        <v>72</v>
      </c>
      <c r="C75" s="7">
        <v>376.83853918943686</v>
      </c>
      <c r="D75" s="6">
        <v>232.5141528477167</v>
      </c>
      <c r="E75" s="6">
        <v>-25.402031449828929</v>
      </c>
      <c r="F75" s="6">
        <v>221.30781449303055</v>
      </c>
      <c r="G75" s="6">
        <v>-54.639995375419389</v>
      </c>
      <c r="H75" s="155">
        <v>-16.02766744974166</v>
      </c>
      <c r="I75" s="155">
        <v>13.022139272543138</v>
      </c>
      <c r="J75" s="155">
        <v>6.0641268511365052</v>
      </c>
      <c r="XFD75" s="5" t="s">
        <v>103</v>
      </c>
    </row>
    <row r="76" spans="2:10 16384:16384" ht="16" x14ac:dyDescent="0.4">
      <c r="B76" s="124" t="s">
        <v>73</v>
      </c>
      <c r="C76" s="7">
        <v>367.88142024534847</v>
      </c>
      <c r="D76" s="6">
        <v>340.84062176137115</v>
      </c>
      <c r="E76" s="6">
        <v>-25.402031449828929</v>
      </c>
      <c r="F76" s="6">
        <v>44.900060943473115</v>
      </c>
      <c r="G76" s="6">
        <v>-73.500173248627831</v>
      </c>
      <c r="H76" s="155">
        <v>92.48881649608083</v>
      </c>
      <c r="I76" s="155">
        <v>13.022139272543138</v>
      </c>
      <c r="J76" s="155">
        <v>-24.468013529663029</v>
      </c>
      <c r="XFD76" s="5" t="s">
        <v>150</v>
      </c>
    </row>
    <row r="77" spans="2:10 16384:16384" ht="16" x14ac:dyDescent="0.4">
      <c r="B77" s="124" t="s">
        <v>74</v>
      </c>
      <c r="C77" s="7">
        <v>362.19341741050391</v>
      </c>
      <c r="D77" s="6">
        <v>317.80776106120538</v>
      </c>
      <c r="E77" s="6">
        <v>-25.402031449828929</v>
      </c>
      <c r="F77" s="6">
        <v>218.41890799525027</v>
      </c>
      <c r="G77" s="6">
        <v>-135.3217196265829</v>
      </c>
      <c r="H77" s="155">
        <v>-16.02766744974166</v>
      </c>
      <c r="I77" s="155">
        <v>13.022139272543138</v>
      </c>
      <c r="J77" s="155">
        <v>-10.303972392341336</v>
      </c>
      <c r="XFD77" s="5" t="s">
        <v>151</v>
      </c>
    </row>
    <row r="78" spans="2:10 16384:16384" ht="16" x14ac:dyDescent="0.4">
      <c r="B78" s="124" t="s">
        <v>75</v>
      </c>
      <c r="C78" s="7">
        <v>647.74207245082812</v>
      </c>
      <c r="D78" s="6">
        <v>379.22379079219388</v>
      </c>
      <c r="E78" s="6">
        <v>-25.402031449828929</v>
      </c>
      <c r="F78" s="6">
        <v>206.52722780348617</v>
      </c>
      <c r="G78" s="6">
        <v>2.6916666784383283</v>
      </c>
      <c r="H78" s="155">
        <v>77.382482927655431</v>
      </c>
      <c r="I78" s="155">
        <v>13.022139272543138</v>
      </c>
      <c r="J78" s="155">
        <v>-5.7032035736598665</v>
      </c>
      <c r="XFD78" s="5" t="s">
        <v>241</v>
      </c>
    </row>
    <row r="79" spans="2:10 16384:16384" ht="16" x14ac:dyDescent="0.4">
      <c r="B79" s="124" t="s">
        <v>76</v>
      </c>
      <c r="C79" s="7">
        <v>825.85404697176705</v>
      </c>
      <c r="D79" s="6">
        <v>341.163073701119</v>
      </c>
      <c r="E79" s="6">
        <v>-25.402031449828929</v>
      </c>
      <c r="F79" s="6">
        <v>375.83310176777417</v>
      </c>
      <c r="G79" s="6">
        <v>55.751781514344124</v>
      </c>
      <c r="H79" s="155">
        <v>73.613766059226506</v>
      </c>
      <c r="I79" s="155">
        <v>13.022139272543138</v>
      </c>
      <c r="J79" s="155">
        <v>-8.1277838934108981</v>
      </c>
      <c r="XFD79" s="5" t="s">
        <v>7</v>
      </c>
    </row>
    <row r="80" spans="2:10 16384:16384" ht="16" x14ac:dyDescent="0.4">
      <c r="B80" s="124" t="s">
        <v>77</v>
      </c>
      <c r="C80" s="7">
        <v>669.98760591589519</v>
      </c>
      <c r="D80" s="6">
        <v>57.059494397647633</v>
      </c>
      <c r="E80" s="6">
        <v>-25.402031449828929</v>
      </c>
      <c r="F80" s="6">
        <v>352.67520411755947</v>
      </c>
      <c r="G80" s="6">
        <v>142.53248301664684</v>
      </c>
      <c r="H80" s="155">
        <v>133.35272576195806</v>
      </c>
      <c r="I80" s="155">
        <v>13.022139272543138</v>
      </c>
      <c r="J80" s="155">
        <v>-3.2524092006309866</v>
      </c>
      <c r="XFD80" s="5" t="s">
        <v>242</v>
      </c>
    </row>
    <row r="81" spans="2:10 16384:16384" ht="16" x14ac:dyDescent="0.4">
      <c r="B81" s="124" t="s">
        <v>78</v>
      </c>
      <c r="C81" s="7">
        <v>-3.2827975306994635</v>
      </c>
      <c r="D81" s="6">
        <v>91.948719502825796</v>
      </c>
      <c r="E81" s="6">
        <v>-25.402031449828929</v>
      </c>
      <c r="F81" s="6">
        <v>24.766297157181679</v>
      </c>
      <c r="G81" s="6">
        <v>-91.27033265576874</v>
      </c>
      <c r="H81" s="155">
        <v>-16.02766744974166</v>
      </c>
      <c r="I81" s="155">
        <v>13.022139272543138</v>
      </c>
      <c r="J81" s="155">
        <v>-0.31992190791075337</v>
      </c>
      <c r="XFD81" s="5" t="s">
        <v>82</v>
      </c>
    </row>
    <row r="82" spans="2:10 16384:16384" ht="16" x14ac:dyDescent="0.4">
      <c r="B82" s="124" t="s">
        <v>79</v>
      </c>
      <c r="C82" s="7">
        <v>113.01911624381383</v>
      </c>
      <c r="D82" s="6">
        <v>197.86409992741162</v>
      </c>
      <c r="E82" s="6">
        <v>-25.402031449828929</v>
      </c>
      <c r="F82" s="6">
        <v>-31.643187733111386</v>
      </c>
      <c r="G82" s="6">
        <v>-39.480568959678813</v>
      </c>
      <c r="H82" s="155">
        <v>-16.02766744974166</v>
      </c>
      <c r="I82" s="155">
        <v>13.022139272543138</v>
      </c>
      <c r="J82" s="155">
        <v>14.686332636219843</v>
      </c>
      <c r="XFD82" s="5" t="s">
        <v>133</v>
      </c>
    </row>
    <row r="83" spans="2:10 16384:16384" ht="16" x14ac:dyDescent="0.4">
      <c r="B83" s="124" t="s">
        <v>80</v>
      </c>
      <c r="C83" s="7">
        <v>507.8531510426576</v>
      </c>
      <c r="D83" s="6">
        <v>50.089967951680734</v>
      </c>
      <c r="E83" s="6">
        <v>-25.402031449828929</v>
      </c>
      <c r="F83" s="6">
        <v>409.37148690448322</v>
      </c>
      <c r="G83" s="6">
        <v>-87.982641288575451</v>
      </c>
      <c r="H83" s="155">
        <v>137.10524338140519</v>
      </c>
      <c r="I83" s="155">
        <v>13.022139272543138</v>
      </c>
      <c r="J83" s="155">
        <v>11.648986270949717</v>
      </c>
      <c r="XFD83" s="5" t="s">
        <v>31</v>
      </c>
    </row>
    <row r="84" spans="2:10 16384:16384" ht="16" x14ac:dyDescent="0.4">
      <c r="B84" s="124" t="s">
        <v>81</v>
      </c>
      <c r="C84" s="7">
        <v>195.12658451697038</v>
      </c>
      <c r="D84" s="6">
        <v>-129.4071184000714</v>
      </c>
      <c r="E84" s="6">
        <v>-25.402031449828929</v>
      </c>
      <c r="F84" s="6">
        <v>298.12278740663021</v>
      </c>
      <c r="G84" s="6">
        <v>-79.034570855526567</v>
      </c>
      <c r="H84" s="155">
        <v>141.90544510950653</v>
      </c>
      <c r="I84" s="155">
        <v>13.022139272543138</v>
      </c>
      <c r="J84" s="155">
        <v>-24.080066566282593</v>
      </c>
      <c r="XFD84" s="5" t="s">
        <v>205</v>
      </c>
    </row>
    <row r="85" spans="2:10 16384:16384" ht="16" x14ac:dyDescent="0.4">
      <c r="B85" s="124" t="s">
        <v>82</v>
      </c>
      <c r="C85" s="7">
        <v>632.2064867003694</v>
      </c>
      <c r="D85" s="6">
        <v>141.52780241032013</v>
      </c>
      <c r="E85" s="6">
        <v>-25.402031449828929</v>
      </c>
      <c r="F85" s="6">
        <v>330.86684367447197</v>
      </c>
      <c r="G85" s="6">
        <v>150.01468589386465</v>
      </c>
      <c r="H85" s="155">
        <v>35.577284680753948</v>
      </c>
      <c r="I85" s="155">
        <v>13.022139272543138</v>
      </c>
      <c r="J85" s="155">
        <v>-13.40023778175542</v>
      </c>
      <c r="XFD85" s="5" t="s">
        <v>258</v>
      </c>
    </row>
    <row r="86" spans="2:10 16384:16384" ht="16" x14ac:dyDescent="0.4">
      <c r="B86" s="124" t="s">
        <v>83</v>
      </c>
      <c r="C86" s="7">
        <v>539.36092548248371</v>
      </c>
      <c r="D86" s="6">
        <v>-195.12068971469216</v>
      </c>
      <c r="E86" s="6">
        <v>-25.402031449828929</v>
      </c>
      <c r="F86" s="6">
        <v>88.408926442207502</v>
      </c>
      <c r="G86" s="6">
        <v>376.86617647440073</v>
      </c>
      <c r="H86" s="155">
        <v>313.28823679225422</v>
      </c>
      <c r="I86" s="155">
        <v>13.022139272543138</v>
      </c>
      <c r="J86" s="155">
        <v>-31.701832334400734</v>
      </c>
      <c r="XFD86" s="5" t="s">
        <v>249</v>
      </c>
    </row>
    <row r="87" spans="2:10 16384:16384" ht="16" x14ac:dyDescent="0.4">
      <c r="B87" s="124" t="s">
        <v>84</v>
      </c>
      <c r="C87" s="7">
        <v>52.450236754881374</v>
      </c>
      <c r="D87" s="6">
        <v>131.9163598508201</v>
      </c>
      <c r="E87" s="6">
        <v>-25.402031449828929</v>
      </c>
      <c r="F87" s="6">
        <v>29.113048784835232</v>
      </c>
      <c r="G87" s="6">
        <v>-102.43545045729009</v>
      </c>
      <c r="H87" s="155">
        <v>-16.02766744974166</v>
      </c>
      <c r="I87" s="155">
        <v>13.022139272543138</v>
      </c>
      <c r="J87" s="155">
        <v>22.26383820354356</v>
      </c>
      <c r="XFD87" s="5" t="s">
        <v>152</v>
      </c>
    </row>
    <row r="88" spans="2:10 16384:16384" ht="16" x14ac:dyDescent="0.4">
      <c r="B88" s="124" t="s">
        <v>85</v>
      </c>
      <c r="C88" s="7">
        <v>433.96340062994949</v>
      </c>
      <c r="D88" s="6">
        <v>45.988658454543355</v>
      </c>
      <c r="E88" s="6">
        <v>-25.402031449828929</v>
      </c>
      <c r="F88" s="6">
        <v>291.79682106540332</v>
      </c>
      <c r="G88" s="6">
        <v>50.875257982634615</v>
      </c>
      <c r="H88" s="155">
        <v>36.875715579966538</v>
      </c>
      <c r="I88" s="155">
        <v>13.022139272543138</v>
      </c>
      <c r="J88" s="155">
        <v>20.806839724687457</v>
      </c>
      <c r="XFD88" s="5" t="s">
        <v>104</v>
      </c>
    </row>
    <row r="89" spans="2:10 16384:16384" ht="16" x14ac:dyDescent="0.4">
      <c r="B89" s="124" t="s">
        <v>86</v>
      </c>
      <c r="C89" s="7">
        <v>-101.3024729017375</v>
      </c>
      <c r="D89" s="6">
        <v>-244.17581505139276</v>
      </c>
      <c r="E89" s="6">
        <v>-25.402031449828929</v>
      </c>
      <c r="F89" s="6">
        <v>163.38820441555481</v>
      </c>
      <c r="G89" s="6">
        <v>-24.874271179681692</v>
      </c>
      <c r="H89" s="155">
        <v>-14.888318506033247</v>
      </c>
      <c r="I89" s="155">
        <v>13.022139272543138</v>
      </c>
      <c r="J89" s="155">
        <v>31.62761959710118</v>
      </c>
      <c r="XFD89" s="5" t="s">
        <v>105</v>
      </c>
    </row>
    <row r="90" spans="2:10 16384:16384" ht="16" x14ac:dyDescent="0.4">
      <c r="B90" s="124" t="s">
        <v>87</v>
      </c>
      <c r="C90" s="7">
        <v>258.72127685212018</v>
      </c>
      <c r="D90" s="6">
        <v>32.489701807417283</v>
      </c>
      <c r="E90" s="6">
        <v>-25.402031449828929</v>
      </c>
      <c r="F90" s="6">
        <v>220.81620564693318</v>
      </c>
      <c r="G90" s="6">
        <v>41.923045433541191</v>
      </c>
      <c r="H90" s="155">
        <v>-16.02766744974166</v>
      </c>
      <c r="I90" s="155">
        <v>13.022139272543138</v>
      </c>
      <c r="J90" s="155">
        <v>-8.1001164087440358</v>
      </c>
      <c r="XFD90" s="5" t="s">
        <v>83</v>
      </c>
    </row>
    <row r="91" spans="2:10 16384:16384" ht="16" x14ac:dyDescent="0.4">
      <c r="B91" s="124" t="s">
        <v>88</v>
      </c>
      <c r="C91" s="7">
        <v>331.54515288398801</v>
      </c>
      <c r="D91" s="6">
        <v>-20.812263635032107</v>
      </c>
      <c r="E91" s="6">
        <v>-25.402031449828929</v>
      </c>
      <c r="F91" s="6">
        <v>296.44699648248707</v>
      </c>
      <c r="G91" s="6">
        <v>67.563377415777609</v>
      </c>
      <c r="H91" s="155">
        <v>-16.02766744974166</v>
      </c>
      <c r="I91" s="155">
        <v>13.022139272543138</v>
      </c>
      <c r="J91" s="155">
        <v>16.754602247782909</v>
      </c>
      <c r="XFD91" s="5" t="s">
        <v>106</v>
      </c>
    </row>
    <row r="92" spans="2:10 16384:16384" ht="16" x14ac:dyDescent="0.4">
      <c r="B92" s="124" t="s">
        <v>89</v>
      </c>
      <c r="C92" s="7">
        <v>748.53841393613607</v>
      </c>
      <c r="D92" s="6">
        <v>140.53012918880361</v>
      </c>
      <c r="E92" s="6">
        <v>-25.402031449828929</v>
      </c>
      <c r="F92" s="6">
        <v>219.5691771030514</v>
      </c>
      <c r="G92" s="6">
        <v>183.41026143915823</v>
      </c>
      <c r="H92" s="155">
        <v>206.79164748356058</v>
      </c>
      <c r="I92" s="155">
        <v>13.022139272543138</v>
      </c>
      <c r="J92" s="155">
        <v>10.617090898848041</v>
      </c>
      <c r="XFD92" s="5" t="s">
        <v>107</v>
      </c>
    </row>
    <row r="93" spans="2:10 16384:16384" ht="16" x14ac:dyDescent="0.4">
      <c r="B93" s="124" t="s">
        <v>90</v>
      </c>
      <c r="C93" s="7">
        <v>171.11650353887447</v>
      </c>
      <c r="D93" s="6">
        <v>213.1207487115075</v>
      </c>
      <c r="E93" s="6">
        <v>-25.402031449828929</v>
      </c>
      <c r="F93" s="6">
        <v>17.705892659989214</v>
      </c>
      <c r="G93" s="6">
        <v>-94.955743213923029</v>
      </c>
      <c r="H93" s="155">
        <v>14.554973959746254</v>
      </c>
      <c r="I93" s="155">
        <v>13.022139272543138</v>
      </c>
      <c r="J93" s="155">
        <v>33.070523598840339</v>
      </c>
      <c r="XFD93" s="5" t="s">
        <v>284</v>
      </c>
    </row>
    <row r="94" spans="2:10 16384:16384" ht="16" x14ac:dyDescent="0.4">
      <c r="B94" s="124" t="s">
        <v>91</v>
      </c>
      <c r="C94" s="7">
        <v>242.88644425824882</v>
      </c>
      <c r="D94" s="6">
        <v>188.21938474157372</v>
      </c>
      <c r="E94" s="6">
        <v>-25.402031449828929</v>
      </c>
      <c r="F94" s="6">
        <v>224.18542354951489</v>
      </c>
      <c r="G94" s="6">
        <v>-158.32186956470713</v>
      </c>
      <c r="H94" s="155">
        <v>-16.02766744974166</v>
      </c>
      <c r="I94" s="155">
        <v>13.022139272543138</v>
      </c>
      <c r="J94" s="155">
        <v>17.211065158894801</v>
      </c>
      <c r="XFD94" s="5" t="s">
        <v>8</v>
      </c>
    </row>
    <row r="95" spans="2:10 16384:16384" ht="16" x14ac:dyDescent="0.4">
      <c r="B95" s="124" t="s">
        <v>92</v>
      </c>
      <c r="C95" s="7">
        <v>78.104910867819854</v>
      </c>
      <c r="D95" s="6">
        <v>-80.60645338446615</v>
      </c>
      <c r="E95" s="6">
        <v>-25.402031449828929</v>
      </c>
      <c r="F95" s="6">
        <v>248.9533002847115</v>
      </c>
      <c r="G95" s="6">
        <v>-101.33424149196736</v>
      </c>
      <c r="H95" s="155">
        <v>-16.02766744974166</v>
      </c>
      <c r="I95" s="155">
        <v>13.022139272543138</v>
      </c>
      <c r="J95" s="155">
        <v>39.499865086569301</v>
      </c>
      <c r="XFD95" s="5" t="s">
        <v>64</v>
      </c>
    </row>
    <row r="96" spans="2:10 16384:16384" ht="16" x14ac:dyDescent="0.4">
      <c r="B96" s="124" t="s">
        <v>93</v>
      </c>
      <c r="C96" s="7">
        <v>48.18611191366869</v>
      </c>
      <c r="D96" s="6">
        <v>-29.190771094698515</v>
      </c>
      <c r="E96" s="6">
        <v>-25.402031449828929</v>
      </c>
      <c r="F96" s="6">
        <v>-38.584762748559996</v>
      </c>
      <c r="G96" s="6">
        <v>128.11514484305599</v>
      </c>
      <c r="H96" s="155">
        <v>-16.02766744974166</v>
      </c>
      <c r="I96" s="155">
        <v>13.022139272543138</v>
      </c>
      <c r="J96" s="155">
        <v>16.254060540898664</v>
      </c>
      <c r="XFD96" s="5" t="s">
        <v>285</v>
      </c>
    </row>
    <row r="97" spans="2:10 16384:16384" ht="16" x14ac:dyDescent="0.4">
      <c r="B97" s="124" t="s">
        <v>94</v>
      </c>
      <c r="C97" s="7">
        <v>234.40022710372688</v>
      </c>
      <c r="D97" s="6">
        <v>172.16044154655557</v>
      </c>
      <c r="E97" s="6">
        <v>-25.402031449828929</v>
      </c>
      <c r="F97" s="6">
        <v>94.130888681752666</v>
      </c>
      <c r="G97" s="6">
        <v>-32.742753391078757</v>
      </c>
      <c r="H97" s="155">
        <v>-16.02766744974166</v>
      </c>
      <c r="I97" s="155">
        <v>13.022139272543138</v>
      </c>
      <c r="J97" s="155">
        <v>29.259209893524861</v>
      </c>
      <c r="XFD97" s="5" t="s">
        <v>84</v>
      </c>
    </row>
    <row r="98" spans="2:10 16384:16384" ht="16" x14ac:dyDescent="0.4">
      <c r="B98" s="124" t="s">
        <v>95</v>
      </c>
      <c r="C98" s="7">
        <v>295.90682963069179</v>
      </c>
      <c r="D98" s="6">
        <v>225.0154034030185</v>
      </c>
      <c r="E98" s="6">
        <v>-25.402031449828929</v>
      </c>
      <c r="F98" s="6">
        <v>159.84461789255951</v>
      </c>
      <c r="G98" s="6">
        <v>-29.8021870645875</v>
      </c>
      <c r="H98" s="155">
        <v>4.3359549248382514</v>
      </c>
      <c r="I98" s="155">
        <v>13.022139272543138</v>
      </c>
      <c r="J98" s="155">
        <v>-51.107067347851171</v>
      </c>
      <c r="XFD98" s="5" t="s">
        <v>153</v>
      </c>
    </row>
    <row r="99" spans="2:10 16384:16384" ht="16" x14ac:dyDescent="0.4">
      <c r="B99" s="124" t="s">
        <v>96</v>
      </c>
      <c r="C99" s="7">
        <v>289.04075142202936</v>
      </c>
      <c r="D99" s="6">
        <v>165.40231861749189</v>
      </c>
      <c r="E99" s="6">
        <v>-25.402031449828929</v>
      </c>
      <c r="F99" s="6">
        <v>127.20469603032059</v>
      </c>
      <c r="G99" s="6">
        <v>13.942361152118879</v>
      </c>
      <c r="H99" s="155">
        <v>-16.02766744974166</v>
      </c>
      <c r="I99" s="155">
        <v>13.022139272543138</v>
      </c>
      <c r="J99" s="155">
        <v>10.898935249125447</v>
      </c>
      <c r="XFD99" s="5" t="s">
        <v>93</v>
      </c>
    </row>
    <row r="100" spans="2:10 16384:16384" ht="16" x14ac:dyDescent="0.4">
      <c r="B100" s="124" t="s">
        <v>97</v>
      </c>
      <c r="C100" s="7">
        <v>91.289508393554897</v>
      </c>
      <c r="D100" s="6">
        <v>-0.15991321351183835</v>
      </c>
      <c r="E100" s="6">
        <v>-25.402031449828929</v>
      </c>
      <c r="F100" s="6">
        <v>65.6441737810554</v>
      </c>
      <c r="G100" s="6">
        <v>45.095256212545166</v>
      </c>
      <c r="H100" s="155">
        <v>-16.02766744974166</v>
      </c>
      <c r="I100" s="155">
        <v>13.022139272543138</v>
      </c>
      <c r="J100" s="155">
        <v>9.1175512404936061</v>
      </c>
      <c r="XFD100" s="5" t="s">
        <v>206</v>
      </c>
    </row>
    <row r="101" spans="2:10 16384:16384" ht="16" x14ac:dyDescent="0.4">
      <c r="B101" s="124" t="s">
        <v>98</v>
      </c>
      <c r="C101" s="7">
        <v>-36.278118580109719</v>
      </c>
      <c r="D101" s="6">
        <v>-187.19956635379197</v>
      </c>
      <c r="E101" s="6">
        <v>-25.402031449828929</v>
      </c>
      <c r="F101" s="6">
        <v>-73.899290524018753</v>
      </c>
      <c r="G101" s="6">
        <v>273.30810754789059</v>
      </c>
      <c r="H101" s="155">
        <v>-16.02766744974166</v>
      </c>
      <c r="I101" s="155">
        <v>13.022139272543138</v>
      </c>
      <c r="J101" s="155">
        <v>-20.079809623162138</v>
      </c>
      <c r="XFD101" s="5" t="s">
        <v>94</v>
      </c>
    </row>
    <row r="102" spans="2:10 16384:16384" ht="16" x14ac:dyDescent="0.4">
      <c r="B102" s="124" t="s">
        <v>99</v>
      </c>
      <c r="C102" s="7">
        <v>101.33935992818849</v>
      </c>
      <c r="D102" s="6">
        <v>-134.04499075252826</v>
      </c>
      <c r="E102" s="6">
        <v>-25.402031449828929</v>
      </c>
      <c r="F102" s="6">
        <v>17.130611829157512</v>
      </c>
      <c r="G102" s="6">
        <v>239.41764245184686</v>
      </c>
      <c r="H102" s="155">
        <v>-16.02766744974166</v>
      </c>
      <c r="I102" s="155">
        <v>13.022139272543138</v>
      </c>
      <c r="J102" s="155">
        <v>7.2436560267398269</v>
      </c>
      <c r="XFD102" s="5" t="s">
        <v>193</v>
      </c>
    </row>
    <row r="103" spans="2:10 16384:16384" ht="16" x14ac:dyDescent="0.4">
      <c r="B103" s="124" t="s">
        <v>100</v>
      </c>
      <c r="C103" s="7">
        <v>-199.49343642996885</v>
      </c>
      <c r="D103" s="6">
        <v>-159.28392278384371</v>
      </c>
      <c r="E103" s="6">
        <v>-18.35753493000577</v>
      </c>
      <c r="F103" s="6">
        <v>-151.42814235313654</v>
      </c>
      <c r="G103" s="6">
        <v>194.34199718489003</v>
      </c>
      <c r="H103" s="155">
        <v>-16.02766744974166</v>
      </c>
      <c r="I103" s="155">
        <v>13.022139272543138</v>
      </c>
      <c r="J103" s="155">
        <v>-61.760305370674324</v>
      </c>
      <c r="XFD103" s="5" t="s">
        <v>40</v>
      </c>
    </row>
    <row r="104" spans="2:10 16384:16384" ht="16" x14ac:dyDescent="0.4">
      <c r="B104" s="124" t="s">
        <v>101</v>
      </c>
      <c r="C104" s="7">
        <v>188.26954221605121</v>
      </c>
      <c r="D104" s="6">
        <v>154.60653630955159</v>
      </c>
      <c r="E104" s="6">
        <v>68.272928655367664</v>
      </c>
      <c r="F104" s="6">
        <v>184.54008478475933</v>
      </c>
      <c r="G104" s="6">
        <v>-229.55609852140526</v>
      </c>
      <c r="H104" s="155">
        <v>-16.02766744974166</v>
      </c>
      <c r="I104" s="155">
        <v>13.022139272543138</v>
      </c>
      <c r="J104" s="155">
        <v>13.411619164976395</v>
      </c>
      <c r="XFD104" s="5" t="s">
        <v>194</v>
      </c>
    </row>
    <row r="105" spans="2:10 16384:16384" ht="16" x14ac:dyDescent="0.4">
      <c r="B105" s="124" t="s">
        <v>102</v>
      </c>
      <c r="C105" s="7">
        <v>91.666824916541557</v>
      </c>
      <c r="D105" s="6">
        <v>48.227545875326207</v>
      </c>
      <c r="E105" s="6">
        <v>-25.402031449828929</v>
      </c>
      <c r="F105" s="6">
        <v>31.498642210190919</v>
      </c>
      <c r="G105" s="6">
        <v>45.453889333176996</v>
      </c>
      <c r="H105" s="155">
        <v>-16.02766744974166</v>
      </c>
      <c r="I105" s="155">
        <v>13.022139272543138</v>
      </c>
      <c r="J105" s="155">
        <v>-5.10569287512513</v>
      </c>
      <c r="XFD105" s="5" t="s">
        <v>48</v>
      </c>
    </row>
    <row r="106" spans="2:10 16384:16384" ht="16" x14ac:dyDescent="0.4">
      <c r="B106" s="124" t="s">
        <v>103</v>
      </c>
      <c r="C106" s="7">
        <v>-120.52288609766435</v>
      </c>
      <c r="D106" s="6">
        <v>-23.952028166897804</v>
      </c>
      <c r="E106" s="6">
        <v>20.73949510853004</v>
      </c>
      <c r="F106" s="6">
        <v>-152.0843773942949</v>
      </c>
      <c r="G106" s="6">
        <v>71.690720884381946</v>
      </c>
      <c r="H106" s="155">
        <v>-16.02766744974166</v>
      </c>
      <c r="I106" s="155">
        <v>13.022139272543138</v>
      </c>
      <c r="J106" s="155">
        <v>-33.911168352185115</v>
      </c>
      <c r="XFD106" s="5" t="s">
        <v>286</v>
      </c>
    </row>
    <row r="107" spans="2:10 16384:16384" ht="16" x14ac:dyDescent="0.4">
      <c r="B107" s="124" t="s">
        <v>104</v>
      </c>
      <c r="C107" s="7">
        <v>246.12101445944549</v>
      </c>
      <c r="D107" s="6">
        <v>186.72783572550563</v>
      </c>
      <c r="E107" s="6">
        <v>-25.402031449828929</v>
      </c>
      <c r="F107" s="6">
        <v>119.96292214241124</v>
      </c>
      <c r="G107" s="6">
        <v>-41.828455037296834</v>
      </c>
      <c r="H107" s="155">
        <v>-16.02766744974166</v>
      </c>
      <c r="I107" s="155">
        <v>13.022139272543138</v>
      </c>
      <c r="J107" s="155">
        <v>9.6662712558529122</v>
      </c>
      <c r="XFD107" s="5" t="s">
        <v>108</v>
      </c>
    </row>
    <row r="108" spans="2:10 16384:16384" ht="16" x14ac:dyDescent="0.4">
      <c r="B108" s="124" t="s">
        <v>105</v>
      </c>
      <c r="C108" s="7">
        <v>-2.4085888822414177</v>
      </c>
      <c r="D108" s="6">
        <v>62.727210389435605</v>
      </c>
      <c r="E108" s="6">
        <v>164.00485832824705</v>
      </c>
      <c r="F108" s="6">
        <v>40.822251317003477</v>
      </c>
      <c r="G108" s="6">
        <v>-280.45797025843763</v>
      </c>
      <c r="H108" s="155">
        <v>-16.02766744974166</v>
      </c>
      <c r="I108" s="155">
        <v>13.022139272543138</v>
      </c>
      <c r="J108" s="155">
        <v>13.500589518708574</v>
      </c>
      <c r="XFD108" s="5" t="s">
        <v>32</v>
      </c>
    </row>
    <row r="109" spans="2:10 16384:16384" ht="16" x14ac:dyDescent="0.4">
      <c r="B109" s="124" t="s">
        <v>106</v>
      </c>
      <c r="C109" s="7">
        <v>111.10277183587488</v>
      </c>
      <c r="D109" s="6">
        <v>11.042656342925394</v>
      </c>
      <c r="E109" s="6">
        <v>-25.402031449828929</v>
      </c>
      <c r="F109" s="6">
        <v>18.370168537414653</v>
      </c>
      <c r="G109" s="6">
        <v>84.694296546668966</v>
      </c>
      <c r="H109" s="155">
        <v>-16.02766744974166</v>
      </c>
      <c r="I109" s="155">
        <v>13.022139272543138</v>
      </c>
      <c r="J109" s="155">
        <v>25.403210035893306</v>
      </c>
      <c r="XFD109" s="5" t="s">
        <v>250</v>
      </c>
    </row>
    <row r="110" spans="2:10 16384:16384" ht="16" x14ac:dyDescent="0.4">
      <c r="B110" s="124" t="s">
        <v>107</v>
      </c>
      <c r="C110" s="7">
        <v>3.1316436106097996</v>
      </c>
      <c r="D110" s="6">
        <v>44.925121926004472</v>
      </c>
      <c r="E110" s="6">
        <v>-25.402031449828929</v>
      </c>
      <c r="F110" s="6">
        <v>38.088874651954626</v>
      </c>
      <c r="G110" s="6">
        <v>-72.943657635688879</v>
      </c>
      <c r="H110" s="155">
        <v>-16.02766744974166</v>
      </c>
      <c r="I110" s="155">
        <v>13.022139272543138</v>
      </c>
      <c r="J110" s="155">
        <v>21.468864295367034</v>
      </c>
      <c r="XFD110" s="5" t="s">
        <v>109</v>
      </c>
    </row>
    <row r="111" spans="2:10 16384:16384" ht="16" x14ac:dyDescent="0.4">
      <c r="B111" s="124" t="s">
        <v>108</v>
      </c>
      <c r="C111" s="7">
        <v>310.02370730804125</v>
      </c>
      <c r="D111" s="6">
        <v>27.46363286301241</v>
      </c>
      <c r="E111" s="6">
        <v>-25.402031449828929</v>
      </c>
      <c r="F111" s="6">
        <v>127.93660568485279</v>
      </c>
      <c r="G111" s="6">
        <v>164.37332853472969</v>
      </c>
      <c r="H111" s="155">
        <v>-16.02766744974166</v>
      </c>
      <c r="I111" s="155">
        <v>13.022139272543138</v>
      </c>
      <c r="J111" s="155">
        <v>18.657699852473804</v>
      </c>
      <c r="XFD111" s="5" t="s">
        <v>195</v>
      </c>
    </row>
    <row r="112" spans="2:10 16384:16384" ht="16" x14ac:dyDescent="0.4">
      <c r="B112" s="124" t="s">
        <v>109</v>
      </c>
      <c r="C112" s="7">
        <v>95.202742515719294</v>
      </c>
      <c r="D112" s="6">
        <v>90.482632553013246</v>
      </c>
      <c r="E112" s="6">
        <v>-25.402031449828929</v>
      </c>
      <c r="F112" s="6">
        <v>96.090769281245443</v>
      </c>
      <c r="G112" s="6">
        <v>-62.538618084885933</v>
      </c>
      <c r="H112" s="155">
        <v>-16.02766744974166</v>
      </c>
      <c r="I112" s="155">
        <v>13.022139272543138</v>
      </c>
      <c r="J112" s="155">
        <v>-0.42448160662601597</v>
      </c>
      <c r="XFD112" s="5" t="s">
        <v>259</v>
      </c>
    </row>
    <row r="113" spans="2:10 16384:16384" ht="16" x14ac:dyDescent="0.4">
      <c r="B113" s="124" t="s">
        <v>110</v>
      </c>
      <c r="C113" s="7">
        <v>-112.55538412101819</v>
      </c>
      <c r="D113" s="6">
        <v>31.775203566808912</v>
      </c>
      <c r="E113" s="6">
        <v>-13.833688252188747</v>
      </c>
      <c r="F113" s="6">
        <v>-74.204743959836861</v>
      </c>
      <c r="G113" s="6">
        <v>-78.329587514775127</v>
      </c>
      <c r="H113" s="155">
        <v>-16.02766744974166</v>
      </c>
      <c r="I113" s="155">
        <v>13.022139272543138</v>
      </c>
      <c r="J113" s="155">
        <v>25.042960216172155</v>
      </c>
      <c r="XFD113" s="5" t="s">
        <v>207</v>
      </c>
    </row>
    <row r="114" spans="2:10 16384:16384" ht="16" x14ac:dyDescent="0.4">
      <c r="B114" s="124" t="s">
        <v>111</v>
      </c>
      <c r="C114" s="7">
        <v>-135.54582026007878</v>
      </c>
      <c r="D114" s="6">
        <v>-109.02098335216749</v>
      </c>
      <c r="E114" s="6">
        <v>-25.402031449828929</v>
      </c>
      <c r="F114" s="6">
        <v>-120.40863269530996</v>
      </c>
      <c r="G114" s="6">
        <v>159.56152566346722</v>
      </c>
      <c r="H114" s="155">
        <v>-16.02766744974166</v>
      </c>
      <c r="I114" s="155">
        <v>13.022139272543138</v>
      </c>
      <c r="J114" s="155">
        <v>-37.270170249041108</v>
      </c>
      <c r="XFD114" s="5" t="s">
        <v>134</v>
      </c>
    </row>
    <row r="115" spans="2:10 16384:16384" ht="16" x14ac:dyDescent="0.4">
      <c r="B115" s="124" t="s">
        <v>112</v>
      </c>
      <c r="C115" s="7">
        <v>-469.81648084982908</v>
      </c>
      <c r="D115" s="6">
        <v>-9.1793452745059625</v>
      </c>
      <c r="E115" s="6">
        <v>-19.058889756255105</v>
      </c>
      <c r="F115" s="6">
        <v>-174.09058105211179</v>
      </c>
      <c r="G115" s="6">
        <v>-288.61701067012115</v>
      </c>
      <c r="H115" s="155">
        <v>-16.02766744974166</v>
      </c>
      <c r="I115" s="155">
        <v>13.022139272543138</v>
      </c>
      <c r="J115" s="155">
        <v>24.134874080363456</v>
      </c>
      <c r="XFD115" s="5" t="s">
        <v>217</v>
      </c>
    </row>
    <row r="116" spans="2:10 16384:16384" ht="16" x14ac:dyDescent="0.4">
      <c r="B116" s="124" t="s">
        <v>113</v>
      </c>
      <c r="C116" s="7">
        <v>-318.48586583782026</v>
      </c>
      <c r="D116" s="6">
        <v>-31.537160830225609</v>
      </c>
      <c r="E116" s="6">
        <v>-2.2455802056636411</v>
      </c>
      <c r="F116" s="6">
        <v>-134.14562444955567</v>
      </c>
      <c r="G116" s="6">
        <v>-135.491771108856</v>
      </c>
      <c r="H116" s="155">
        <v>-16.02766744974166</v>
      </c>
      <c r="I116" s="155">
        <v>13.022139272543138</v>
      </c>
      <c r="J116" s="155">
        <v>-12.060201066320829</v>
      </c>
      <c r="XFD116" s="5" t="s">
        <v>154</v>
      </c>
    </row>
    <row r="117" spans="2:10 16384:16384" ht="16" x14ac:dyDescent="0.4">
      <c r="B117" s="124" t="s">
        <v>114</v>
      </c>
      <c r="C117" s="7">
        <v>-217.40888759110123</v>
      </c>
      <c r="D117" s="6">
        <v>-46.302283472911334</v>
      </c>
      <c r="E117" s="6">
        <v>-4.5751387690397127</v>
      </c>
      <c r="F117" s="6">
        <v>-161.76160365804196</v>
      </c>
      <c r="G117" s="6">
        <v>68.236851046698447</v>
      </c>
      <c r="H117" s="155">
        <v>-16.02766744974166</v>
      </c>
      <c r="I117" s="155">
        <v>13.022139272543138</v>
      </c>
      <c r="J117" s="155">
        <v>-70.001184560608138</v>
      </c>
      <c r="XFD117" s="5" t="s">
        <v>110</v>
      </c>
    </row>
    <row r="118" spans="2:10 16384:16384" ht="16" x14ac:dyDescent="0.4">
      <c r="B118" s="124" t="s">
        <v>115</v>
      </c>
      <c r="C118" s="7">
        <v>514.29736229270111</v>
      </c>
      <c r="D118" s="6">
        <v>456.59866863716928</v>
      </c>
      <c r="E118" s="6">
        <v>-25.402031449828929</v>
      </c>
      <c r="F118" s="6">
        <v>247.47320766218115</v>
      </c>
      <c r="G118" s="6">
        <v>-192.35886942017984</v>
      </c>
      <c r="H118" s="155">
        <v>0.15741805450599827</v>
      </c>
      <c r="I118" s="155">
        <v>13.022139272543138</v>
      </c>
      <c r="J118" s="155">
        <v>14.806829536310275</v>
      </c>
      <c r="XFD118" s="5" t="s">
        <v>218</v>
      </c>
    </row>
    <row r="119" spans="2:10 16384:16384" ht="16" x14ac:dyDescent="0.4">
      <c r="B119" s="124" t="s">
        <v>116</v>
      </c>
      <c r="C119" s="7">
        <v>181.57144294918945</v>
      </c>
      <c r="D119" s="6">
        <v>-44.149380238731879</v>
      </c>
      <c r="E119" s="6">
        <v>-25.402031449828929</v>
      </c>
      <c r="F119" s="6">
        <v>-2.500490681785811</v>
      </c>
      <c r="G119" s="6">
        <v>201.3988627450008</v>
      </c>
      <c r="H119" s="155">
        <v>43.567027684551512</v>
      </c>
      <c r="I119" s="155">
        <v>13.022139272543138</v>
      </c>
      <c r="J119" s="155">
        <v>-4.3646843825594086</v>
      </c>
      <c r="XFD119" s="5" t="s">
        <v>135</v>
      </c>
    </row>
    <row r="120" spans="2:10 16384:16384" ht="16" x14ac:dyDescent="0.4">
      <c r="B120" s="124" t="s">
        <v>117</v>
      </c>
      <c r="C120" s="7">
        <v>302.69678928821412</v>
      </c>
      <c r="D120" s="6">
        <v>-50.230092228388735</v>
      </c>
      <c r="E120" s="6">
        <v>-25.402031449828929</v>
      </c>
      <c r="F120" s="6">
        <v>217.75450870533803</v>
      </c>
      <c r="G120" s="6">
        <v>154.93355238598281</v>
      </c>
      <c r="H120" s="155">
        <v>-16.02766744974166</v>
      </c>
      <c r="I120" s="155">
        <v>13.022139272543138</v>
      </c>
      <c r="J120" s="155">
        <v>8.6463800523095156</v>
      </c>
      <c r="XFD120" s="5" t="s">
        <v>111</v>
      </c>
    </row>
    <row r="121" spans="2:10 16384:16384" ht="16" x14ac:dyDescent="0.4">
      <c r="B121" s="124" t="s">
        <v>118</v>
      </c>
      <c r="C121" s="7">
        <v>270.72778077989392</v>
      </c>
      <c r="D121" s="6">
        <v>-60.358622777331199</v>
      </c>
      <c r="E121" s="6">
        <v>-25.402031449828929</v>
      </c>
      <c r="F121" s="6">
        <v>84.001161624584014</v>
      </c>
      <c r="G121" s="6">
        <v>250.46345671385268</v>
      </c>
      <c r="H121" s="155">
        <v>-16.02766744974166</v>
      </c>
      <c r="I121" s="155">
        <v>13.022139272543138</v>
      </c>
      <c r="J121" s="155">
        <v>25.029344845815888</v>
      </c>
      <c r="XFD121" s="5" t="s">
        <v>208</v>
      </c>
    </row>
    <row r="122" spans="2:10 16384:16384" ht="16" x14ac:dyDescent="0.4">
      <c r="B122" s="124" t="s">
        <v>119</v>
      </c>
      <c r="C122" s="7">
        <v>64.469009617448577</v>
      </c>
      <c r="D122" s="6">
        <v>-88.297686116484243</v>
      </c>
      <c r="E122" s="6">
        <v>-25.402031449828929</v>
      </c>
      <c r="F122" s="6">
        <v>41.000116009274052</v>
      </c>
      <c r="G122" s="6">
        <v>113.64870736463041</v>
      </c>
      <c r="H122" s="155">
        <v>-16.02766744974166</v>
      </c>
      <c r="I122" s="155">
        <v>13.022139272543138</v>
      </c>
      <c r="J122" s="155">
        <v>26.5254319870558</v>
      </c>
      <c r="XFD122" s="5" t="s">
        <v>209</v>
      </c>
    </row>
    <row r="123" spans="2:10 16384:16384" ht="16" x14ac:dyDescent="0.4">
      <c r="B123" s="124" t="s">
        <v>120</v>
      </c>
      <c r="C123" s="7">
        <v>-161.30769373987155</v>
      </c>
      <c r="D123" s="6">
        <v>63.381310266390138</v>
      </c>
      <c r="E123" s="6">
        <v>-22.549070288515388</v>
      </c>
      <c r="F123" s="6">
        <v>-107.71507138490962</v>
      </c>
      <c r="G123" s="6">
        <v>-110.57148589284135</v>
      </c>
      <c r="H123" s="155">
        <v>-16.02766744974166</v>
      </c>
      <c r="I123" s="155">
        <v>13.022139272543138</v>
      </c>
      <c r="J123" s="155">
        <v>19.152151737203173</v>
      </c>
      <c r="XFD123" s="5" t="s">
        <v>229</v>
      </c>
    </row>
    <row r="124" spans="2:10 16384:16384" ht="16" x14ac:dyDescent="0.4">
      <c r="B124" s="124" t="s">
        <v>121</v>
      </c>
      <c r="C124" s="7">
        <v>315.66018976642437</v>
      </c>
      <c r="D124" s="6">
        <v>43.02471468064514</v>
      </c>
      <c r="E124" s="6">
        <v>-25.402031449828929</v>
      </c>
      <c r="F124" s="6">
        <v>106.35495533969002</v>
      </c>
      <c r="G124" s="6">
        <v>167.69407088029917</v>
      </c>
      <c r="H124" s="155">
        <v>-16.02766744974166</v>
      </c>
      <c r="I124" s="155">
        <v>13.022139272543138</v>
      </c>
      <c r="J124" s="155">
        <v>26.994008492817517</v>
      </c>
      <c r="XFD124" s="5" t="s">
        <v>155</v>
      </c>
    </row>
    <row r="125" spans="2:10 16384:16384" ht="16" x14ac:dyDescent="0.4">
      <c r="B125" s="124" t="s">
        <v>122</v>
      </c>
      <c r="C125" s="7">
        <v>-167.70715494491049</v>
      </c>
      <c r="D125" s="6">
        <v>-19.15397506801218</v>
      </c>
      <c r="E125" s="6">
        <v>-25.402031449828929</v>
      </c>
      <c r="F125" s="6">
        <v>-108.91175908158067</v>
      </c>
      <c r="G125" s="6">
        <v>-30.122987485902765</v>
      </c>
      <c r="H125" s="155">
        <v>-16.02766744974166</v>
      </c>
      <c r="I125" s="155">
        <v>13.022139272543138</v>
      </c>
      <c r="J125" s="155">
        <v>18.889126317612611</v>
      </c>
      <c r="XFD125" s="5" t="s">
        <v>73</v>
      </c>
    </row>
    <row r="126" spans="2:10 16384:16384" ht="16" x14ac:dyDescent="0.4">
      <c r="B126" s="124" t="s">
        <v>123</v>
      </c>
      <c r="C126" s="7">
        <v>12.417209893455984</v>
      </c>
      <c r="D126" s="6">
        <v>-164.07357485238961</v>
      </c>
      <c r="E126" s="6">
        <v>-25.402031449828929</v>
      </c>
      <c r="F126" s="6">
        <v>166.9146753198003</v>
      </c>
      <c r="G126" s="6">
        <v>16.810767449069971</v>
      </c>
      <c r="H126" s="155">
        <v>-16.02766744974166</v>
      </c>
      <c r="I126" s="155">
        <v>13.022139272543138</v>
      </c>
      <c r="J126" s="155">
        <v>21.172901604002792</v>
      </c>
      <c r="XFD126" s="5" t="s">
        <v>9</v>
      </c>
    </row>
    <row r="127" spans="2:10 16384:16384" ht="16" x14ac:dyDescent="0.4">
      <c r="B127" s="124" t="s">
        <v>124</v>
      </c>
      <c r="C127" s="7">
        <v>56.707843494734448</v>
      </c>
      <c r="D127" s="6">
        <v>-42.563477201315209</v>
      </c>
      <c r="E127" s="6">
        <v>-25.402031449828929</v>
      </c>
      <c r="F127" s="6">
        <v>23.924479463470824</v>
      </c>
      <c r="G127" s="6">
        <v>112.41177460983646</v>
      </c>
      <c r="H127" s="155">
        <v>-16.02766744974166</v>
      </c>
      <c r="I127" s="155">
        <v>13.022139272543138</v>
      </c>
      <c r="J127" s="155">
        <v>-8.6573737502301817</v>
      </c>
      <c r="XFD127" s="5" t="s">
        <v>156</v>
      </c>
    </row>
    <row r="128" spans="2:10 16384:16384" ht="16" x14ac:dyDescent="0.4">
      <c r="B128" s="124" t="s">
        <v>125</v>
      </c>
      <c r="C128" s="7">
        <v>-171.45643254532112</v>
      </c>
      <c r="D128" s="6">
        <v>13.914793925713353</v>
      </c>
      <c r="E128" s="6">
        <v>55.793950768114854</v>
      </c>
      <c r="F128" s="6">
        <v>-41.788185447568772</v>
      </c>
      <c r="G128" s="6">
        <v>-225.35854096868127</v>
      </c>
      <c r="H128" s="155">
        <v>-16.02766744974166</v>
      </c>
      <c r="I128" s="155">
        <v>13.022139272543138</v>
      </c>
      <c r="J128" s="155">
        <v>28.987077354299238</v>
      </c>
      <c r="XFD128" s="5" t="s">
        <v>157</v>
      </c>
    </row>
    <row r="129" spans="2:10 16384:16384" ht="16" x14ac:dyDescent="0.4">
      <c r="B129" s="124" t="s">
        <v>126</v>
      </c>
      <c r="C129" s="7">
        <v>-28.680049564579495</v>
      </c>
      <c r="D129" s="6">
        <v>-15.926021143155953</v>
      </c>
      <c r="E129" s="6">
        <v>-25.402031449828929</v>
      </c>
      <c r="F129" s="6">
        <v>-11.26034461732578</v>
      </c>
      <c r="G129" s="6">
        <v>15.176708547712066</v>
      </c>
      <c r="H129" s="155">
        <v>-16.02766744974166</v>
      </c>
      <c r="I129" s="155">
        <v>13.022139272543138</v>
      </c>
      <c r="J129" s="155">
        <v>11.737167275217619</v>
      </c>
      <c r="XFD129" s="5" t="s">
        <v>210</v>
      </c>
    </row>
    <row r="130" spans="2:10 16384:16384" ht="16" x14ac:dyDescent="0.4">
      <c r="B130" s="124" t="s">
        <v>127</v>
      </c>
      <c r="C130" s="7">
        <v>-94.942989577217674</v>
      </c>
      <c r="D130" s="6">
        <v>-267.43246217348923</v>
      </c>
      <c r="E130" s="6">
        <v>-25.402031449828929</v>
      </c>
      <c r="F130" s="6">
        <v>24.074305569947995</v>
      </c>
      <c r="G130" s="6">
        <v>187.14960719874159</v>
      </c>
      <c r="H130" s="155">
        <v>-16.02766744974166</v>
      </c>
      <c r="I130" s="155">
        <v>13.022139272543138</v>
      </c>
      <c r="J130" s="155">
        <v>-10.326880545390608</v>
      </c>
      <c r="XFD130" s="5" t="s">
        <v>49</v>
      </c>
    </row>
    <row r="131" spans="2:10 16384:16384" ht="16" x14ac:dyDescent="0.4">
      <c r="B131" s="124" t="s">
        <v>128</v>
      </c>
      <c r="C131" s="7">
        <v>66.195392698985273</v>
      </c>
      <c r="D131" s="6">
        <v>244.84915612286102</v>
      </c>
      <c r="E131" s="6">
        <v>-25.402031449828929</v>
      </c>
      <c r="F131" s="6">
        <v>-44.747342414555426</v>
      </c>
      <c r="G131" s="6">
        <v>-124.88603271628541</v>
      </c>
      <c r="H131" s="155">
        <v>-16.02766744974166</v>
      </c>
      <c r="I131" s="155">
        <v>13.022139272543138</v>
      </c>
      <c r="J131" s="155">
        <v>19.387171333992541</v>
      </c>
      <c r="XFD131" s="5" t="s">
        <v>74</v>
      </c>
    </row>
    <row r="132" spans="2:10 16384:16384" ht="16" x14ac:dyDescent="0.4">
      <c r="B132" s="124" t="s">
        <v>129</v>
      </c>
      <c r="C132" s="7">
        <v>355.77624835904555</v>
      </c>
      <c r="D132" s="6">
        <v>-30.671598400819693</v>
      </c>
      <c r="E132" s="6">
        <v>-25.402031449828929</v>
      </c>
      <c r="F132" s="6">
        <v>255.82703424834978</v>
      </c>
      <c r="G132" s="6">
        <v>151.00248852412389</v>
      </c>
      <c r="H132" s="155">
        <v>-16.02766744974166</v>
      </c>
      <c r="I132" s="155">
        <v>13.022139272543138</v>
      </c>
      <c r="J132" s="155">
        <v>8.0258836144189818</v>
      </c>
      <c r="XFD132" s="5" t="s">
        <v>243</v>
      </c>
    </row>
    <row r="133" spans="2:10 16384:16384" ht="16" x14ac:dyDescent="0.4">
      <c r="B133" s="124" t="s">
        <v>130</v>
      </c>
      <c r="C133" s="7">
        <v>4.3851543893465461</v>
      </c>
      <c r="D133" s="6">
        <v>21.317619129798622</v>
      </c>
      <c r="E133" s="6">
        <v>-25.402031449828929</v>
      </c>
      <c r="F133" s="6">
        <v>4.9152490753221505</v>
      </c>
      <c r="G133" s="6">
        <v>-13.834395307718818</v>
      </c>
      <c r="H133" s="155">
        <v>-16.02766744974166</v>
      </c>
      <c r="I133" s="155">
        <v>13.022139272543138</v>
      </c>
      <c r="J133" s="155">
        <v>20.39424111897204</v>
      </c>
      <c r="XFD133" s="5" t="s">
        <v>211</v>
      </c>
    </row>
    <row r="134" spans="2:10 16384:16384" ht="16" x14ac:dyDescent="0.4">
      <c r="B134" s="124" t="s">
        <v>131</v>
      </c>
      <c r="C134" s="7">
        <v>154.05154068067336</v>
      </c>
      <c r="D134" s="6">
        <v>166.83738450050311</v>
      </c>
      <c r="E134" s="6">
        <v>73.601798828073086</v>
      </c>
      <c r="F134" s="6">
        <v>88.821203772830501</v>
      </c>
      <c r="G134" s="6">
        <v>-184.70626075887276</v>
      </c>
      <c r="H134" s="155">
        <v>-16.02766744974166</v>
      </c>
      <c r="I134" s="155">
        <v>13.022139272543138</v>
      </c>
      <c r="J134" s="155">
        <v>12.502942515337992</v>
      </c>
      <c r="XFD134" s="5" t="s">
        <v>112</v>
      </c>
    </row>
    <row r="135" spans="2:10 16384:16384" ht="16" x14ac:dyDescent="0.4">
      <c r="B135" s="124" t="s">
        <v>132</v>
      </c>
      <c r="C135" s="7">
        <v>-20.845625424107581</v>
      </c>
      <c r="D135" s="6">
        <v>95.704715309479639</v>
      </c>
      <c r="E135" s="6">
        <v>-9.7968215971626496</v>
      </c>
      <c r="F135" s="6">
        <v>-9.344050909508157</v>
      </c>
      <c r="G135" s="6">
        <v>-82.642564656834722</v>
      </c>
      <c r="H135" s="155">
        <v>-16.02766744974166</v>
      </c>
      <c r="I135" s="155">
        <v>13.022139272543138</v>
      </c>
      <c r="J135" s="155">
        <v>-11.761375392883174</v>
      </c>
      <c r="XFD135" s="5" t="s">
        <v>230</v>
      </c>
    </row>
    <row r="136" spans="2:10 16384:16384" ht="16" x14ac:dyDescent="0.4">
      <c r="B136" s="124" t="s">
        <v>133</v>
      </c>
      <c r="C136" s="7">
        <v>540.20956941250665</v>
      </c>
      <c r="D136" s="6">
        <v>184.71662574171262</v>
      </c>
      <c r="E136" s="6">
        <v>-25.402031449828929</v>
      </c>
      <c r="F136" s="6">
        <v>269.04746934996945</v>
      </c>
      <c r="G136" s="6">
        <v>3.4063971286869505</v>
      </c>
      <c r="H136" s="155">
        <v>92.41544099225068</v>
      </c>
      <c r="I136" s="155">
        <v>13.022139272543138</v>
      </c>
      <c r="J136" s="155">
        <v>3.0035283771728212</v>
      </c>
      <c r="XFD136" s="5" t="s">
        <v>287</v>
      </c>
    </row>
    <row r="137" spans="2:10 16384:16384" ht="16" x14ac:dyDescent="0.4">
      <c r="B137" s="124" t="s">
        <v>134</v>
      </c>
      <c r="C137" s="7">
        <v>-159.94653014608775</v>
      </c>
      <c r="D137" s="6">
        <v>29.299819025680062</v>
      </c>
      <c r="E137" s="6">
        <v>30.225941144197002</v>
      </c>
      <c r="F137" s="6">
        <v>-43.665846448949019</v>
      </c>
      <c r="G137" s="6">
        <v>-203.45439137000866</v>
      </c>
      <c r="H137" s="155">
        <v>-16.02766744974166</v>
      </c>
      <c r="I137" s="155">
        <v>13.022139272543138</v>
      </c>
      <c r="J137" s="155">
        <v>30.653475680191402</v>
      </c>
      <c r="XFD137" s="5" t="s">
        <v>113</v>
      </c>
    </row>
    <row r="138" spans="2:10 16384:16384" ht="16" x14ac:dyDescent="0.4">
      <c r="B138" s="124" t="s">
        <v>135</v>
      </c>
      <c r="C138" s="7">
        <v>-12.348259335801394</v>
      </c>
      <c r="D138" s="6">
        <v>-4.1830005708072369</v>
      </c>
      <c r="E138" s="6">
        <v>-25.402031449828929</v>
      </c>
      <c r="F138" s="6">
        <v>166.26515898026918</v>
      </c>
      <c r="G138" s="6">
        <v>-166.98038916904898</v>
      </c>
      <c r="H138" s="155">
        <v>-16.02766744974166</v>
      </c>
      <c r="I138" s="155">
        <v>13.022139272543138</v>
      </c>
      <c r="J138" s="155">
        <v>20.957531050813088</v>
      </c>
      <c r="XFD138" s="5" t="s">
        <v>266</v>
      </c>
    </row>
    <row r="139" spans="2:10 16384:16384" ht="16" x14ac:dyDescent="0.4">
      <c r="B139" s="124" t="s">
        <v>136</v>
      </c>
      <c r="C139" s="7">
        <v>-9.5450314632158602</v>
      </c>
      <c r="D139" s="6">
        <v>145.94538570962288</v>
      </c>
      <c r="E139" s="6">
        <v>33.606503025052788</v>
      </c>
      <c r="F139" s="6">
        <v>-8.8332489232702507</v>
      </c>
      <c r="G139" s="6">
        <v>-198.6418457571242</v>
      </c>
      <c r="H139" s="155">
        <v>-16.02766744974166</v>
      </c>
      <c r="I139" s="155">
        <v>13.022139272543138</v>
      </c>
      <c r="J139" s="155">
        <v>21.383702659701424</v>
      </c>
      <c r="XFD139" s="5" t="s">
        <v>158</v>
      </c>
    </row>
    <row r="140" spans="2:10 16384:16384" ht="16" x14ac:dyDescent="0.4">
      <c r="B140" s="124" t="s">
        <v>137</v>
      </c>
      <c r="C140" s="7">
        <v>-72.650583471496645</v>
      </c>
      <c r="D140" s="6">
        <v>-54.616269868368924</v>
      </c>
      <c r="E140" s="6">
        <v>18.622877739798493</v>
      </c>
      <c r="F140" s="6">
        <v>-64.115311444655859</v>
      </c>
      <c r="G140" s="6">
        <v>18.401305061119977</v>
      </c>
      <c r="H140" s="155">
        <v>-16.02766744974166</v>
      </c>
      <c r="I140" s="155">
        <v>13.022139272543138</v>
      </c>
      <c r="J140" s="155">
        <v>12.062343217808188</v>
      </c>
      <c r="XFD140" s="5" t="s">
        <v>114</v>
      </c>
    </row>
    <row r="141" spans="2:10 16384:16384" ht="16" x14ac:dyDescent="0.4">
      <c r="B141" s="124" t="s">
        <v>138</v>
      </c>
      <c r="C141" s="7">
        <v>69.492462351675442</v>
      </c>
      <c r="D141" s="6">
        <v>76.782749843758424</v>
      </c>
      <c r="E141" s="6">
        <v>-25.402031449828929</v>
      </c>
      <c r="F141" s="6">
        <v>23.877467495220682</v>
      </c>
      <c r="G141" s="6">
        <v>-24.844735902480817</v>
      </c>
      <c r="H141" s="155">
        <v>-16.02766744974166</v>
      </c>
      <c r="I141" s="155">
        <v>13.022139272543138</v>
      </c>
      <c r="J141" s="155">
        <v>22.084540542204607</v>
      </c>
      <c r="XFD141" s="5" t="s">
        <v>231</v>
      </c>
    </row>
    <row r="142" spans="2:10 16384:16384" ht="16" x14ac:dyDescent="0.4">
      <c r="B142" s="124" t="s">
        <v>139</v>
      </c>
      <c r="C142" s="7">
        <v>688.62313041277855</v>
      </c>
      <c r="D142" s="6">
        <v>325.00665061515161</v>
      </c>
      <c r="E142" s="6">
        <v>-25.402031449828929</v>
      </c>
      <c r="F142" s="6">
        <v>99.571064414028811</v>
      </c>
      <c r="G142" s="6">
        <v>86.727389830566423</v>
      </c>
      <c r="H142" s="155">
        <v>179.90021202213507</v>
      </c>
      <c r="I142" s="155">
        <v>13.022139272543138</v>
      </c>
      <c r="J142" s="155">
        <v>9.7977057081824963</v>
      </c>
      <c r="XFD142" s="5" t="s">
        <v>267</v>
      </c>
    </row>
    <row r="143" spans="2:10 16384:16384" ht="16" x14ac:dyDescent="0.4">
      <c r="B143" s="124" t="s">
        <v>140</v>
      </c>
      <c r="C143" s="7">
        <v>-9.8360748716621416</v>
      </c>
      <c r="D143" s="6">
        <v>12.475372228884057</v>
      </c>
      <c r="E143" s="6">
        <v>12.906724917826576</v>
      </c>
      <c r="F143" s="6">
        <v>-13.778391998581984</v>
      </c>
      <c r="G143" s="6">
        <v>-54.302756331152374</v>
      </c>
      <c r="H143" s="155">
        <v>-16.02766744974166</v>
      </c>
      <c r="I143" s="155">
        <v>13.022139272543138</v>
      </c>
      <c r="J143" s="155">
        <v>35.868504488560106</v>
      </c>
      <c r="XFD143" s="5" t="s">
        <v>159</v>
      </c>
    </row>
    <row r="144" spans="2:10 16384:16384" ht="16" x14ac:dyDescent="0.4">
      <c r="B144" s="124" t="s">
        <v>141</v>
      </c>
      <c r="C144" s="7">
        <v>57.52187289130822</v>
      </c>
      <c r="D144" s="6">
        <v>84.005835508429428</v>
      </c>
      <c r="E144" s="6">
        <v>-25.402031449828929</v>
      </c>
      <c r="F144" s="6">
        <v>-28.033188944752201</v>
      </c>
      <c r="G144" s="6">
        <v>39.103885453163883</v>
      </c>
      <c r="H144" s="155">
        <v>-16.02766744974166</v>
      </c>
      <c r="I144" s="155">
        <v>13.022139272543138</v>
      </c>
      <c r="J144" s="155">
        <v>-9.1470994985054546</v>
      </c>
      <c r="XFD144" s="5" t="s">
        <v>160</v>
      </c>
    </row>
    <row r="145" spans="2:10 16384:16384" ht="16" x14ac:dyDescent="0.4">
      <c r="B145" s="124" t="s">
        <v>142</v>
      </c>
      <c r="C145" s="7">
        <v>375.97962701258058</v>
      </c>
      <c r="D145" s="6">
        <v>-34.024381173191685</v>
      </c>
      <c r="E145" s="6">
        <v>-25.402031449828929</v>
      </c>
      <c r="F145" s="6">
        <v>-140.17703018645346</v>
      </c>
      <c r="G145" s="6">
        <v>14.569188785889065</v>
      </c>
      <c r="H145" s="155">
        <v>506.76867097046051</v>
      </c>
      <c r="I145" s="155">
        <v>13.022139272543138</v>
      </c>
      <c r="J145" s="155">
        <v>41.223070793161916</v>
      </c>
      <c r="XFD145" s="5" t="s">
        <v>75</v>
      </c>
    </row>
    <row r="146" spans="2:10 16384:16384" ht="16" x14ac:dyDescent="0.4">
      <c r="B146" s="124" t="s">
        <v>143</v>
      </c>
      <c r="C146" s="7">
        <v>709.08978678220046</v>
      </c>
      <c r="D146" s="6">
        <v>153.94854091056615</v>
      </c>
      <c r="E146" s="6">
        <v>-25.402031449828929</v>
      </c>
      <c r="F146" s="6">
        <v>279.13085648986134</v>
      </c>
      <c r="G146" s="6">
        <v>105.36350509212951</v>
      </c>
      <c r="H146" s="155">
        <v>147.69746591825864</v>
      </c>
      <c r="I146" s="155">
        <v>13.022139272543138</v>
      </c>
      <c r="J146" s="155">
        <v>35.329310548670676</v>
      </c>
      <c r="XFD146" s="5" t="s">
        <v>161</v>
      </c>
    </row>
    <row r="147" spans="2:10 16384:16384" ht="16" x14ac:dyDescent="0.4">
      <c r="B147" s="124" t="s">
        <v>144</v>
      </c>
      <c r="C147" s="7">
        <v>398.27261988846215</v>
      </c>
      <c r="D147" s="6">
        <v>140.4221660641837</v>
      </c>
      <c r="E147" s="6">
        <v>-25.402031449828929</v>
      </c>
      <c r="F147" s="6">
        <v>183.13098071449176</v>
      </c>
      <c r="G147" s="6">
        <v>73.52627405652062</v>
      </c>
      <c r="H147" s="155">
        <v>-16.02766744974166</v>
      </c>
      <c r="I147" s="155">
        <v>13.022139272543138</v>
      </c>
      <c r="J147" s="155">
        <v>29.600758680293524</v>
      </c>
      <c r="XFD147" s="5" t="s">
        <v>50</v>
      </c>
    </row>
    <row r="148" spans="2:10 16384:16384" ht="16" x14ac:dyDescent="0.4">
      <c r="B148" s="124" t="s">
        <v>145</v>
      </c>
      <c r="C148" s="7">
        <v>664.30732569897282</v>
      </c>
      <c r="D148" s="6">
        <v>35.371087989913356</v>
      </c>
      <c r="E148" s="6">
        <v>-25.402031449828929</v>
      </c>
      <c r="F148" s="6">
        <v>70.866229945526442</v>
      </c>
      <c r="G148" s="6">
        <v>351.8347705127801</v>
      </c>
      <c r="H148" s="155">
        <v>189.45466906152569</v>
      </c>
      <c r="I148" s="155">
        <v>13.022139272543138</v>
      </c>
      <c r="J148" s="155">
        <v>29.160460366513142</v>
      </c>
      <c r="XFD148" s="5" t="s">
        <v>232</v>
      </c>
    </row>
    <row r="149" spans="2:10 16384:16384" ht="16" x14ac:dyDescent="0.4">
      <c r="B149" s="124" t="s">
        <v>146</v>
      </c>
      <c r="C149" s="7">
        <v>273.1011074741474</v>
      </c>
      <c r="D149" s="6">
        <v>65.111276059668313</v>
      </c>
      <c r="E149" s="6">
        <v>-25.402031449828929</v>
      </c>
      <c r="F149" s="6">
        <v>-21.117922868194409</v>
      </c>
      <c r="G149" s="6">
        <v>81.141960025910237</v>
      </c>
      <c r="H149" s="155">
        <v>118.13765063336811</v>
      </c>
      <c r="I149" s="155">
        <v>13.022139272543138</v>
      </c>
      <c r="J149" s="155">
        <v>42.208035800680925</v>
      </c>
      <c r="XFD149" s="5" t="s">
        <v>51</v>
      </c>
    </row>
    <row r="150" spans="2:10 16384:16384" ht="16" x14ac:dyDescent="0.4">
      <c r="B150" s="124" t="s">
        <v>147</v>
      </c>
      <c r="C150" s="7">
        <v>1265.6058490241026</v>
      </c>
      <c r="D150" s="6">
        <v>-217.89852295098407</v>
      </c>
      <c r="E150" s="6">
        <v>-25.402031449828929</v>
      </c>
      <c r="F150" s="6">
        <v>623.7717998886651</v>
      </c>
      <c r="G150" s="6">
        <v>412.33621221206943</v>
      </c>
      <c r="H150" s="155">
        <v>450.28002018786884</v>
      </c>
      <c r="I150" s="155">
        <v>13.022139272543138</v>
      </c>
      <c r="J150" s="155">
        <v>9.4962318637689744</v>
      </c>
      <c r="XFD150" s="5" t="s">
        <v>65</v>
      </c>
    </row>
    <row r="151" spans="2:10 16384:16384" ht="16" x14ac:dyDescent="0.4">
      <c r="B151" s="124" t="s">
        <v>148</v>
      </c>
      <c r="C151" s="7">
        <v>-175.89279147843837</v>
      </c>
      <c r="D151" s="6">
        <v>-71.600342889741029</v>
      </c>
      <c r="E151" s="6">
        <v>52.937280072550458</v>
      </c>
      <c r="F151" s="6">
        <v>-142.1814740703548</v>
      </c>
      <c r="G151" s="6">
        <v>24.92021262071739</v>
      </c>
      <c r="H151" s="155">
        <v>-16.02766744974166</v>
      </c>
      <c r="I151" s="155">
        <v>13.022139272543138</v>
      </c>
      <c r="J151" s="155">
        <v>-36.962939034411868</v>
      </c>
      <c r="XFD151" s="5" t="s">
        <v>162</v>
      </c>
    </row>
    <row r="152" spans="2:10 16384:16384" ht="16" x14ac:dyDescent="0.4">
      <c r="B152" s="124" t="s">
        <v>149</v>
      </c>
      <c r="C152" s="7">
        <v>337.01201124580666</v>
      </c>
      <c r="D152" s="6">
        <v>99.123966866613742</v>
      </c>
      <c r="E152" s="6">
        <v>-25.402031449828929</v>
      </c>
      <c r="F152" s="6">
        <v>276.57310551664835</v>
      </c>
      <c r="G152" s="6">
        <v>-27.322712197819019</v>
      </c>
      <c r="H152" s="155">
        <v>-16.02766744974166</v>
      </c>
      <c r="I152" s="155">
        <v>13.022139272543138</v>
      </c>
      <c r="J152" s="155">
        <v>17.045210687391076</v>
      </c>
      <c r="XFD152" s="5" t="s">
        <v>196</v>
      </c>
    </row>
    <row r="153" spans="2:10 16384:16384" ht="16" x14ac:dyDescent="0.4">
      <c r="B153" s="124" t="s">
        <v>150</v>
      </c>
      <c r="C153" s="7">
        <v>174.19603092898046</v>
      </c>
      <c r="D153" s="6">
        <v>-68.371389898551399</v>
      </c>
      <c r="E153" s="6">
        <v>-25.402031449828929</v>
      </c>
      <c r="F153" s="6">
        <v>165.64659005401748</v>
      </c>
      <c r="G153" s="6">
        <v>-9.5179168431201351</v>
      </c>
      <c r="H153" s="155">
        <v>68.651627907911603</v>
      </c>
      <c r="I153" s="155">
        <v>13.022139272543138</v>
      </c>
      <c r="J153" s="155">
        <v>30.167011886008709</v>
      </c>
      <c r="XFD153" s="5" t="s">
        <v>163</v>
      </c>
    </row>
    <row r="154" spans="2:10 16384:16384" ht="16" x14ac:dyDescent="0.4">
      <c r="B154" s="124" t="s">
        <v>151</v>
      </c>
      <c r="C154" s="7">
        <v>90.523592956951831</v>
      </c>
      <c r="D154" s="6">
        <v>-94.223959144654799</v>
      </c>
      <c r="E154" s="6">
        <v>-25.402031449828929</v>
      </c>
      <c r="F154" s="6">
        <v>77.433541938455434</v>
      </c>
      <c r="G154" s="6">
        <v>16.062803290860735</v>
      </c>
      <c r="H154" s="155">
        <v>72.979031143770925</v>
      </c>
      <c r="I154" s="155">
        <v>13.022139272543138</v>
      </c>
      <c r="J154" s="155">
        <v>30.652067905805328</v>
      </c>
      <c r="XFD154" s="5" t="s">
        <v>85</v>
      </c>
    </row>
    <row r="155" spans="2:10 16384:16384" ht="16" x14ac:dyDescent="0.4">
      <c r="B155" s="124" t="s">
        <v>152</v>
      </c>
      <c r="C155" s="7">
        <v>-24.081858925484884</v>
      </c>
      <c r="D155" s="6">
        <v>11.641806189688484</v>
      </c>
      <c r="E155" s="6">
        <v>7.0211139523934314</v>
      </c>
      <c r="F155" s="6">
        <v>-8.8515528661039067</v>
      </c>
      <c r="G155" s="6">
        <v>-52.650194094080533</v>
      </c>
      <c r="H155" s="155">
        <v>-16.02766744974166</v>
      </c>
      <c r="I155" s="155">
        <v>13.022139272543138</v>
      </c>
      <c r="J155" s="155">
        <v>21.762496069816169</v>
      </c>
      <c r="XFD155" s="5" t="s">
        <v>86</v>
      </c>
    </row>
    <row r="156" spans="2:10 16384:16384" ht="16" x14ac:dyDescent="0.4">
      <c r="B156" s="124" t="s">
        <v>153</v>
      </c>
      <c r="C156" s="7">
        <v>686.80972261511988</v>
      </c>
      <c r="D156" s="6">
        <v>86.585860296645151</v>
      </c>
      <c r="E156" s="6">
        <v>-25.402031449828929</v>
      </c>
      <c r="F156" s="6">
        <v>243.07325665328727</v>
      </c>
      <c r="G156" s="6">
        <v>101.08199731378771</v>
      </c>
      <c r="H156" s="155">
        <v>246.23816933058387</v>
      </c>
      <c r="I156" s="155">
        <v>13.022139272543138</v>
      </c>
      <c r="J156" s="155">
        <v>22.210331198101734</v>
      </c>
      <c r="XFD156" s="5" t="s">
        <v>10</v>
      </c>
    </row>
    <row r="157" spans="2:10 16384:16384" ht="16" x14ac:dyDescent="0.4">
      <c r="B157" s="124" t="s">
        <v>154</v>
      </c>
      <c r="C157" s="7">
        <v>82.23894385939289</v>
      </c>
      <c r="D157" s="6">
        <v>225.57199252452466</v>
      </c>
      <c r="E157" s="6">
        <v>43.030136541335025</v>
      </c>
      <c r="F157" s="6">
        <v>-71.079337956148137</v>
      </c>
      <c r="G157" s="6">
        <v>-140.65740684979764</v>
      </c>
      <c r="H157" s="155">
        <v>-16.02766744974166</v>
      </c>
      <c r="I157" s="155">
        <v>13.022139272543138</v>
      </c>
      <c r="J157" s="155">
        <v>28.379087776677519</v>
      </c>
      <c r="XFD157" s="5" t="s">
        <v>212</v>
      </c>
    </row>
    <row r="158" spans="2:10 16384:16384" ht="16" x14ac:dyDescent="0.4">
      <c r="B158" s="124" t="s">
        <v>155</v>
      </c>
      <c r="C158" s="7">
        <v>6.9535141576029105</v>
      </c>
      <c r="D158" s="6">
        <v>41.613040905436627</v>
      </c>
      <c r="E158" s="6">
        <v>20.976866937662152</v>
      </c>
      <c r="F158" s="6">
        <v>-0.36701528570764308</v>
      </c>
      <c r="G158" s="6">
        <v>-75.277338360288908</v>
      </c>
      <c r="H158" s="155">
        <v>-16.02766744974166</v>
      </c>
      <c r="I158" s="155">
        <v>13.022139272543138</v>
      </c>
      <c r="J158" s="155">
        <v>23.013488137699206</v>
      </c>
      <c r="XFD158" s="5" t="s">
        <v>219</v>
      </c>
    </row>
    <row r="159" spans="2:10 16384:16384" ht="16" x14ac:dyDescent="0.4">
      <c r="B159" s="124" t="s">
        <v>156</v>
      </c>
      <c r="C159" s="7">
        <v>119.04681887079575</v>
      </c>
      <c r="D159" s="6">
        <v>106.62333957624507</v>
      </c>
      <c r="E159" s="6">
        <v>-25.402031449828929</v>
      </c>
      <c r="F159" s="6">
        <v>99.225987238998314</v>
      </c>
      <c r="G159" s="6">
        <v>-81.265323041473934</v>
      </c>
      <c r="H159" s="155">
        <v>-16.02766744974166</v>
      </c>
      <c r="I159" s="155">
        <v>13.022139272543138</v>
      </c>
      <c r="J159" s="155">
        <v>22.870374724053743</v>
      </c>
      <c r="XFD159" s="5" t="s">
        <v>244</v>
      </c>
    </row>
    <row r="160" spans="2:10 16384:16384" ht="16" x14ac:dyDescent="0.4">
      <c r="B160" s="124" t="s">
        <v>157</v>
      </c>
      <c r="C160" s="7">
        <v>-106.43528051550928</v>
      </c>
      <c r="D160" s="6">
        <v>-169.47267898269658</v>
      </c>
      <c r="E160" s="6">
        <v>-25.402031449828929</v>
      </c>
      <c r="F160" s="6">
        <v>-24.527170947485363</v>
      </c>
      <c r="G160" s="6">
        <v>99.006050135399704</v>
      </c>
      <c r="H160" s="155">
        <v>-16.02766744974166</v>
      </c>
      <c r="I160" s="155">
        <v>13.022139272543138</v>
      </c>
      <c r="J160" s="155">
        <v>16.966078906300432</v>
      </c>
      <c r="XFD160" s="5" t="s">
        <v>268</v>
      </c>
    </row>
    <row r="161" spans="2:10 16384:16384" ht="16" x14ac:dyDescent="0.4">
      <c r="B161" s="124" t="s">
        <v>158</v>
      </c>
      <c r="C161" s="7">
        <v>96.440764162198121</v>
      </c>
      <c r="D161" s="6">
        <v>72.792694060786886</v>
      </c>
      <c r="E161" s="6">
        <v>-25.402031449828929</v>
      </c>
      <c r="F161" s="6">
        <v>22.167737931098657</v>
      </c>
      <c r="G161" s="6">
        <v>-18.722912748375098</v>
      </c>
      <c r="H161" s="155">
        <v>17.928992070864641</v>
      </c>
      <c r="I161" s="155">
        <v>13.022139272543138</v>
      </c>
      <c r="J161" s="155">
        <v>14.654145025108811</v>
      </c>
      <c r="XFD161" s="5" t="s">
        <v>52</v>
      </c>
    </row>
    <row r="162" spans="2:10 16384:16384" ht="16" x14ac:dyDescent="0.4">
      <c r="B162" s="124" t="s">
        <v>159</v>
      </c>
      <c r="C162" s="7">
        <v>96.338367740148598</v>
      </c>
      <c r="D162" s="6">
        <v>67.812593514432592</v>
      </c>
      <c r="E162" s="6">
        <v>-25.402031449828929</v>
      </c>
      <c r="F162" s="6">
        <v>106.71891504907968</v>
      </c>
      <c r="G162" s="6">
        <v>-73.231776324382352</v>
      </c>
      <c r="H162" s="155">
        <v>-16.02766744974166</v>
      </c>
      <c r="I162" s="155">
        <v>13.022139272543138</v>
      </c>
      <c r="J162" s="155">
        <v>23.446195128046114</v>
      </c>
      <c r="XFD162" s="5" t="s">
        <v>11</v>
      </c>
    </row>
    <row r="163" spans="2:10 16384:16384" ht="16" x14ac:dyDescent="0.4">
      <c r="B163" s="124" t="s">
        <v>160</v>
      </c>
      <c r="C163" s="7">
        <v>267.28907463562842</v>
      </c>
      <c r="D163" s="6">
        <v>125.68340775117268</v>
      </c>
      <c r="E163" s="6">
        <v>-25.402031449828929</v>
      </c>
      <c r="F163" s="6">
        <v>164.4697586913037</v>
      </c>
      <c r="G163" s="6">
        <v>-8.1506904667833382</v>
      </c>
      <c r="H163" s="155">
        <v>-16.02766744974166</v>
      </c>
      <c r="I163" s="155">
        <v>13.022139272543138</v>
      </c>
      <c r="J163" s="155">
        <v>13.694158286962812</v>
      </c>
      <c r="XFD163" s="5" t="s">
        <v>269</v>
      </c>
    </row>
    <row r="164" spans="2:10 16384:16384" ht="16" x14ac:dyDescent="0.4">
      <c r="B164" s="124" t="s">
        <v>161</v>
      </c>
      <c r="C164" s="7">
        <v>674.48270048234247</v>
      </c>
      <c r="D164" s="6">
        <v>48.624218743557336</v>
      </c>
      <c r="E164" s="6">
        <v>-25.402031449828929</v>
      </c>
      <c r="F164" s="6">
        <v>205.75102378930316</v>
      </c>
      <c r="G164" s="6">
        <v>254.81719294171609</v>
      </c>
      <c r="H164" s="155">
        <v>158.40292832474259</v>
      </c>
      <c r="I164" s="155">
        <v>13.022139272543138</v>
      </c>
      <c r="J164" s="155">
        <v>19.267228860309203</v>
      </c>
      <c r="XFD164" s="5" t="s">
        <v>87</v>
      </c>
    </row>
    <row r="165" spans="2:10 16384:16384" ht="16" x14ac:dyDescent="0.4">
      <c r="B165" s="124" t="s">
        <v>162</v>
      </c>
      <c r="C165" s="7">
        <v>753.76119697532124</v>
      </c>
      <c r="D165" s="6">
        <v>352.66796966986482</v>
      </c>
      <c r="E165" s="6">
        <v>-25.402031449828929</v>
      </c>
      <c r="F165" s="6">
        <v>309.42606228897625</v>
      </c>
      <c r="G165" s="6">
        <v>38.682802088415841</v>
      </c>
      <c r="H165" s="155">
        <v>34.925381338235354</v>
      </c>
      <c r="I165" s="155">
        <v>13.022139272543138</v>
      </c>
      <c r="J165" s="155">
        <v>30.438873767114735</v>
      </c>
      <c r="XFD165" s="5" t="s">
        <v>12</v>
      </c>
    </row>
    <row r="166" spans="2:10 16384:16384" ht="16" x14ac:dyDescent="0.4">
      <c r="B166" s="124" t="s">
        <v>163</v>
      </c>
      <c r="C166" s="7">
        <v>-52.168098475814865</v>
      </c>
      <c r="D166" s="6">
        <v>65.984539618946272</v>
      </c>
      <c r="E166" s="6">
        <v>7.5665872991818768</v>
      </c>
      <c r="F166" s="6">
        <v>-124.37108073041708</v>
      </c>
      <c r="G166" s="6">
        <v>-2.204802725688312</v>
      </c>
      <c r="H166" s="155">
        <v>-16.02766744974166</v>
      </c>
      <c r="I166" s="155">
        <v>13.022139272543138</v>
      </c>
      <c r="J166" s="155">
        <v>3.8621862393608946</v>
      </c>
      <c r="XFD166" s="5" t="s">
        <v>41</v>
      </c>
    </row>
    <row r="167" spans="2:10 16384:16384" ht="16" x14ac:dyDescent="0.4">
      <c r="B167" s="124" t="s">
        <v>164</v>
      </c>
      <c r="C167" s="7">
        <v>-154.14574981063677</v>
      </c>
      <c r="D167" s="6">
        <v>-48.664470080151311</v>
      </c>
      <c r="E167" s="6">
        <v>37.704206226258805</v>
      </c>
      <c r="F167" s="6">
        <v>-69.893320017653849</v>
      </c>
      <c r="G167" s="6">
        <v>-99.473722430721594</v>
      </c>
      <c r="H167" s="155">
        <v>-16.02766744974166</v>
      </c>
      <c r="I167" s="155">
        <v>13.022139272543138</v>
      </c>
      <c r="J167" s="155">
        <v>29.187084668829723</v>
      </c>
      <c r="XFD167" s="5" t="s">
        <v>13</v>
      </c>
    </row>
    <row r="168" spans="2:10 16384:16384" ht="16" x14ac:dyDescent="0.4">
      <c r="B168" s="124" t="s">
        <v>165</v>
      </c>
      <c r="C168" s="7">
        <v>-85.560913941155164</v>
      </c>
      <c r="D168" s="6">
        <v>124.10718917635404</v>
      </c>
      <c r="E168" s="6">
        <v>0.79837164921099901</v>
      </c>
      <c r="F168" s="6">
        <v>-132.4297244586256</v>
      </c>
      <c r="G168" s="6">
        <v>-57.673427305093341</v>
      </c>
      <c r="H168" s="155">
        <v>-16.02766744974166</v>
      </c>
      <c r="I168" s="155">
        <v>13.022139272543138</v>
      </c>
      <c r="J168" s="155">
        <v>-17.357794825802738</v>
      </c>
      <c r="XFD168" s="5" t="s">
        <v>66</v>
      </c>
    </row>
    <row r="169" spans="2:10 16384:16384" ht="16" x14ac:dyDescent="0.4">
      <c r="B169" s="124" t="s">
        <v>166</v>
      </c>
      <c r="C169" s="7">
        <v>58.392471882024353</v>
      </c>
      <c r="D169" s="6">
        <v>-78.781803685879765</v>
      </c>
      <c r="E169" s="6">
        <v>-25.402031449828929</v>
      </c>
      <c r="F169" s="6">
        <v>100.26143493432822</v>
      </c>
      <c r="G169" s="6">
        <v>42.737242387927473</v>
      </c>
      <c r="H169" s="155">
        <v>-16.02766744974166</v>
      </c>
      <c r="I169" s="155">
        <v>13.022139272543138</v>
      </c>
      <c r="J169" s="155">
        <v>22.583157872675869</v>
      </c>
      <c r="XFD169" s="5" t="s">
        <v>245</v>
      </c>
    </row>
    <row r="170" spans="2:10 16384:16384" ht="16" x14ac:dyDescent="0.4">
      <c r="B170" s="124" t="s">
        <v>167</v>
      </c>
      <c r="C170" s="7">
        <v>123.38358928638272</v>
      </c>
      <c r="D170" s="6">
        <v>67.235461584842128</v>
      </c>
      <c r="E170" s="6">
        <v>-25.402031449828929</v>
      </c>
      <c r="F170" s="6">
        <v>41.272425163392299</v>
      </c>
      <c r="G170" s="6">
        <v>30.191180769649087</v>
      </c>
      <c r="H170" s="155">
        <v>-16.02766744974166</v>
      </c>
      <c r="I170" s="155">
        <v>13.022139272543138</v>
      </c>
      <c r="J170" s="155">
        <v>13.092081395526654</v>
      </c>
      <c r="XFD170" s="5" t="s">
        <v>95</v>
      </c>
    </row>
    <row r="171" spans="2:10 16384:16384" ht="16" x14ac:dyDescent="0.4">
      <c r="B171" s="124" t="s">
        <v>168</v>
      </c>
      <c r="C171" s="7">
        <v>483.44929841268328</v>
      </c>
      <c r="D171" s="6">
        <v>-64.718249860696588</v>
      </c>
      <c r="E171" s="6">
        <v>-9.8326538916420887</v>
      </c>
      <c r="F171" s="6">
        <v>131.48672037778405</v>
      </c>
      <c r="G171" s="6">
        <v>199.96981319282872</v>
      </c>
      <c r="H171" s="155">
        <v>180.40568319684124</v>
      </c>
      <c r="I171" s="155">
        <v>13.022139272543138</v>
      </c>
      <c r="J171" s="155">
        <v>33.115846125024852</v>
      </c>
      <c r="XFD171" s="5" t="s">
        <v>233</v>
      </c>
    </row>
    <row r="172" spans="2:10 16384:16384" ht="16" x14ac:dyDescent="0.4">
      <c r="B172" s="124" t="s">
        <v>169</v>
      </c>
      <c r="C172" s="7">
        <v>-277.49701836416705</v>
      </c>
      <c r="D172" s="6">
        <v>-63.145556038636215</v>
      </c>
      <c r="E172" s="6">
        <v>18.727064380621314</v>
      </c>
      <c r="F172" s="6">
        <v>-60.845049024468643</v>
      </c>
      <c r="G172" s="6">
        <v>-194.20646643361908</v>
      </c>
      <c r="H172" s="155">
        <v>-16.02766744974166</v>
      </c>
      <c r="I172" s="155">
        <v>13.022139272543138</v>
      </c>
      <c r="J172" s="155">
        <v>24.978516929134106</v>
      </c>
      <c r="XFD172" s="5" t="s">
        <v>164</v>
      </c>
    </row>
    <row r="173" spans="2:10 16384:16384" ht="16" x14ac:dyDescent="0.4">
      <c r="B173" s="124" t="s">
        <v>170</v>
      </c>
      <c r="C173" s="7">
        <v>-56.241804740443101</v>
      </c>
      <c r="D173" s="6">
        <v>-142.92218121399142</v>
      </c>
      <c r="E173" s="6">
        <v>-75.669746972821756</v>
      </c>
      <c r="F173" s="6">
        <v>-6.3980004322239159</v>
      </c>
      <c r="G173" s="6">
        <v>92.030763327416878</v>
      </c>
      <c r="H173" s="155">
        <v>43.786420579766208</v>
      </c>
      <c r="I173" s="155">
        <v>13.022139272543138</v>
      </c>
      <c r="J173" s="155">
        <v>19.908800698867754</v>
      </c>
      <c r="XFD173" s="5" t="s">
        <v>115</v>
      </c>
    </row>
    <row r="174" spans="2:10 16384:16384" ht="16" x14ac:dyDescent="0.4">
      <c r="B174" s="124" t="s">
        <v>171</v>
      </c>
      <c r="C174" s="7">
        <v>24.808081323778961</v>
      </c>
      <c r="D174" s="6">
        <v>-68.313213103889069</v>
      </c>
      <c r="E174" s="6">
        <v>-25.402031449828929</v>
      </c>
      <c r="F174" s="6">
        <v>14.980413991989932</v>
      </c>
      <c r="G174" s="6">
        <v>88.159810592890025</v>
      </c>
      <c r="H174" s="155">
        <v>-9.6839358291372069</v>
      </c>
      <c r="I174" s="155">
        <v>13.022139272543138</v>
      </c>
      <c r="J174" s="155">
        <v>12.044897849211065</v>
      </c>
      <c r="XFD174" s="5" t="s">
        <v>88</v>
      </c>
    </row>
    <row r="175" spans="2:10 16384:16384" ht="16" x14ac:dyDescent="0.4">
      <c r="B175" s="124" t="s">
        <v>172</v>
      </c>
      <c r="C175" s="7">
        <v>227.51018454847357</v>
      </c>
      <c r="D175" s="6">
        <v>6.9813435335182916</v>
      </c>
      <c r="E175" s="6">
        <v>-25.402031449828929</v>
      </c>
      <c r="F175" s="6">
        <v>109.41433791581341</v>
      </c>
      <c r="G175" s="6">
        <v>35.656761709093232</v>
      </c>
      <c r="H175" s="155">
        <v>55.587223137089829</v>
      </c>
      <c r="I175" s="155">
        <v>13.022139272543138</v>
      </c>
      <c r="J175" s="155">
        <v>32.250410430244621</v>
      </c>
      <c r="XFD175" s="5" t="s">
        <v>246</v>
      </c>
    </row>
    <row r="176" spans="2:10 16384:16384" ht="16" x14ac:dyDescent="0.4">
      <c r="B176" s="124" t="s">
        <v>173</v>
      </c>
      <c r="C176" s="7">
        <v>127.88383349340783</v>
      </c>
      <c r="D176" s="6">
        <v>59.558332144055797</v>
      </c>
      <c r="E176" s="6">
        <v>-25.402031449828929</v>
      </c>
      <c r="F176" s="6">
        <v>42.721388670925897</v>
      </c>
      <c r="G176" s="6">
        <v>12.363173545443981</v>
      </c>
      <c r="H176" s="155">
        <v>15.534821791569705</v>
      </c>
      <c r="I176" s="155">
        <v>13.022139272543138</v>
      </c>
      <c r="J176" s="155">
        <v>10.086009518698216</v>
      </c>
      <c r="XFD176" s="5" t="s">
        <v>42</v>
      </c>
    </row>
    <row r="177" spans="2:10 16384:16384" ht="16" x14ac:dyDescent="0.4">
      <c r="B177" s="124" t="s">
        <v>174</v>
      </c>
      <c r="C177" s="7">
        <v>181.46568407679754</v>
      </c>
      <c r="D177" s="6">
        <v>147.91144772528352</v>
      </c>
      <c r="E177" s="6">
        <v>-25.402031449828929</v>
      </c>
      <c r="F177" s="6">
        <v>85.700950725217155</v>
      </c>
      <c r="G177" s="6">
        <v>-47.08138421815223</v>
      </c>
      <c r="H177" s="155">
        <v>-14.124222620954566</v>
      </c>
      <c r="I177" s="155">
        <v>13.022139272543138</v>
      </c>
      <c r="J177" s="155">
        <v>21.438784642689466</v>
      </c>
      <c r="XFD177" s="5" t="s">
        <v>288</v>
      </c>
    </row>
    <row r="178" spans="2:10 16384:16384" ht="16" x14ac:dyDescent="0.4">
      <c r="B178" s="124" t="s">
        <v>175</v>
      </c>
      <c r="C178" s="7">
        <v>-190.27431374665659</v>
      </c>
      <c r="D178" s="6">
        <v>9.3644503640388255</v>
      </c>
      <c r="E178" s="6">
        <v>29.246251056028115</v>
      </c>
      <c r="F178" s="6">
        <v>-13.411069936789069</v>
      </c>
      <c r="G178" s="6">
        <v>-252.95667993800993</v>
      </c>
      <c r="H178" s="155">
        <v>-8.6187472072876723</v>
      </c>
      <c r="I178" s="155">
        <v>13.022139272543138</v>
      </c>
      <c r="J178" s="155">
        <v>33.079342642820002</v>
      </c>
      <c r="XFD178" s="5" t="s">
        <v>165</v>
      </c>
    </row>
    <row r="179" spans="2:10 16384:16384" ht="16" x14ac:dyDescent="0.4">
      <c r="B179" s="124" t="s">
        <v>176</v>
      </c>
      <c r="C179" s="7">
        <v>247.46311573714999</v>
      </c>
      <c r="D179" s="6">
        <v>74.114814086516347</v>
      </c>
      <c r="E179" s="6">
        <v>-25.402031449828929</v>
      </c>
      <c r="F179" s="6">
        <v>175.92064135983597</v>
      </c>
      <c r="G179" s="6">
        <v>-46.442717533272358</v>
      </c>
      <c r="H179" s="155">
        <v>42.365860709170256</v>
      </c>
      <c r="I179" s="155">
        <v>13.022139272543138</v>
      </c>
      <c r="J179" s="155">
        <v>13.884409292185548</v>
      </c>
      <c r="XFD179" s="5" t="s">
        <v>116</v>
      </c>
    </row>
    <row r="180" spans="2:10 16384:16384" ht="16" x14ac:dyDescent="0.4">
      <c r="B180" s="124" t="s">
        <v>177</v>
      </c>
      <c r="C180" s="7">
        <v>-33.105081335063637</v>
      </c>
      <c r="D180" s="6">
        <v>-27.524511991886989</v>
      </c>
      <c r="E180" s="6">
        <v>-25.402031449828929</v>
      </c>
      <c r="F180" s="6">
        <v>-61.542870317148001</v>
      </c>
      <c r="G180" s="6">
        <v>87.069416823100539</v>
      </c>
      <c r="H180" s="155">
        <v>-16.02766744974166</v>
      </c>
      <c r="I180" s="155">
        <v>13.022139272543138</v>
      </c>
      <c r="J180" s="155">
        <v>-2.6995562221017368</v>
      </c>
      <c r="XFD180" s="5" t="s">
        <v>289</v>
      </c>
    </row>
    <row r="181" spans="2:10 16384:16384" ht="16" x14ac:dyDescent="0.4">
      <c r="B181" s="124" t="s">
        <v>178</v>
      </c>
      <c r="C181" s="7">
        <v>303.4254981081537</v>
      </c>
      <c r="D181" s="6">
        <v>-40.584554364568483</v>
      </c>
      <c r="E181" s="6">
        <v>-25.402031449828929</v>
      </c>
      <c r="F181" s="6">
        <v>-15.805246708125287</v>
      </c>
      <c r="G181" s="6">
        <v>249.09495132374627</v>
      </c>
      <c r="H181" s="155">
        <v>101.79239719906087</v>
      </c>
      <c r="I181" s="155">
        <v>13.022139272543138</v>
      </c>
      <c r="J181" s="155">
        <v>21.307842835326127</v>
      </c>
      <c r="XFD181" s="5" t="s">
        <v>260</v>
      </c>
    </row>
    <row r="182" spans="2:10 16384:16384" ht="16" x14ac:dyDescent="0.4">
      <c r="B182" s="124" t="s">
        <v>179</v>
      </c>
      <c r="C182" s="7">
        <v>-21.786818605749602</v>
      </c>
      <c r="D182" s="6">
        <v>85.517117510718151</v>
      </c>
      <c r="E182" s="6">
        <v>-25.402031449828929</v>
      </c>
      <c r="F182" s="6">
        <v>-33.204873808277185</v>
      </c>
      <c r="G182" s="6">
        <v>-63.482850902518514</v>
      </c>
      <c r="H182" s="155">
        <v>-16.02766744974166</v>
      </c>
      <c r="I182" s="155">
        <v>13.022139272543138</v>
      </c>
      <c r="J182" s="155">
        <v>17.791348221355399</v>
      </c>
      <c r="XFD182" s="5" t="s">
        <v>270</v>
      </c>
    </row>
    <row r="183" spans="2:10 16384:16384" ht="16" x14ac:dyDescent="0.4">
      <c r="B183" s="124" t="s">
        <v>180</v>
      </c>
      <c r="C183" s="7">
        <v>219.65788036820632</v>
      </c>
      <c r="D183" s="6">
        <v>151.55464900170062</v>
      </c>
      <c r="E183" s="6">
        <v>-25.402031449828929</v>
      </c>
      <c r="F183" s="6">
        <v>185.18199628164834</v>
      </c>
      <c r="G183" s="6">
        <v>-106.64143625923391</v>
      </c>
      <c r="H183" s="155">
        <v>-16.02766744974166</v>
      </c>
      <c r="I183" s="155">
        <v>13.022139272543138</v>
      </c>
      <c r="J183" s="155">
        <v>17.970230971118685</v>
      </c>
      <c r="XFD183" s="5" t="s">
        <v>96</v>
      </c>
    </row>
    <row r="184" spans="2:10 16384:16384" ht="16" x14ac:dyDescent="0.4">
      <c r="B184" s="124" t="s">
        <v>181</v>
      </c>
      <c r="C184" s="7">
        <v>414.03948110666067</v>
      </c>
      <c r="D184" s="6">
        <v>-34.814310748318022</v>
      </c>
      <c r="E184" s="6">
        <v>-25.402031449828929</v>
      </c>
      <c r="F184" s="6">
        <v>229.25179436395749</v>
      </c>
      <c r="G184" s="6">
        <v>217.04157138146255</v>
      </c>
      <c r="H184" s="155">
        <v>-16.02766744974166</v>
      </c>
      <c r="I184" s="155">
        <v>13.022139272543138</v>
      </c>
      <c r="J184" s="155">
        <v>30.967985736586098</v>
      </c>
      <c r="XFD184" s="5" t="s">
        <v>234</v>
      </c>
    </row>
    <row r="185" spans="2:10 16384:16384" ht="16" x14ac:dyDescent="0.4">
      <c r="B185" s="124" t="s">
        <v>182</v>
      </c>
      <c r="C185" s="7">
        <v>127.05581919535859</v>
      </c>
      <c r="D185" s="6">
        <v>-9.5731649962673586</v>
      </c>
      <c r="E185" s="6">
        <v>-25.402031449828929</v>
      </c>
      <c r="F185" s="6">
        <v>33.819616354669122</v>
      </c>
      <c r="G185" s="6">
        <v>78.514706348093043</v>
      </c>
      <c r="H185" s="155">
        <v>4.797644456893555</v>
      </c>
      <c r="I185" s="155">
        <v>13.022139272543138</v>
      </c>
      <c r="J185" s="155">
        <v>31.876909209256027</v>
      </c>
      <c r="XFD185" s="5" t="s">
        <v>220</v>
      </c>
    </row>
    <row r="186" spans="2:10 16384:16384" ht="16" x14ac:dyDescent="0.4">
      <c r="B186" s="124" t="s">
        <v>183</v>
      </c>
      <c r="C186" s="7">
        <v>202.91076501845157</v>
      </c>
      <c r="D186" s="6">
        <v>63.925294456842082</v>
      </c>
      <c r="E186" s="6">
        <v>-25.402031449828929</v>
      </c>
      <c r="F186" s="6">
        <v>75.94430975464887</v>
      </c>
      <c r="G186" s="6">
        <v>67.286133941119843</v>
      </c>
      <c r="H186" s="155">
        <v>-16.02766744974166</v>
      </c>
      <c r="I186" s="155">
        <v>13.022139272543138</v>
      </c>
      <c r="J186" s="155">
        <v>24.162586492868236</v>
      </c>
      <c r="XFD186" s="5" t="s">
        <v>14</v>
      </c>
    </row>
    <row r="187" spans="2:10 16384:16384" ht="16" x14ac:dyDescent="0.4">
      <c r="B187" s="124" t="s">
        <v>184</v>
      </c>
      <c r="C187" s="7">
        <v>421.63321194341097</v>
      </c>
      <c r="D187" s="6">
        <v>134.12483781058239</v>
      </c>
      <c r="E187" s="6">
        <v>-25.402031449828929</v>
      </c>
      <c r="F187" s="6">
        <v>185.39101866066716</v>
      </c>
      <c r="G187" s="6">
        <v>14.396712796552295</v>
      </c>
      <c r="H187" s="155">
        <v>75.743771625743037</v>
      </c>
      <c r="I187" s="155">
        <v>13.022139272543138</v>
      </c>
      <c r="J187" s="155">
        <v>24.35676322715187</v>
      </c>
      <c r="XFD187" s="5" t="s">
        <v>247</v>
      </c>
    </row>
    <row r="188" spans="2:10 16384:16384" ht="16" x14ac:dyDescent="0.4">
      <c r="B188" s="124" t="s">
        <v>185</v>
      </c>
      <c r="C188" s="7">
        <v>-236.54558784061507</v>
      </c>
      <c r="D188" s="6">
        <v>88.213439484275582</v>
      </c>
      <c r="E188" s="6">
        <v>-78.986528070733996</v>
      </c>
      <c r="F188" s="6">
        <v>-192.10857733899954</v>
      </c>
      <c r="G188" s="6">
        <v>-88.792761018952703</v>
      </c>
      <c r="H188" s="155">
        <v>-16.02766744974166</v>
      </c>
      <c r="I188" s="155">
        <v>13.022139272543138</v>
      </c>
      <c r="J188" s="155">
        <v>38.134367280994105</v>
      </c>
      <c r="XFD188" s="5" t="s">
        <v>15</v>
      </c>
    </row>
    <row r="189" spans="2:10 16384:16384" ht="16" x14ac:dyDescent="0.4">
      <c r="B189" s="124" t="s">
        <v>186</v>
      </c>
      <c r="C189" s="7">
        <v>595.28838016923498</v>
      </c>
      <c r="D189" s="6">
        <v>390.69048800019129</v>
      </c>
      <c r="E189" s="6">
        <v>-25.402031449828929</v>
      </c>
      <c r="F189" s="6">
        <v>283.81371401832746</v>
      </c>
      <c r="G189" s="6">
        <v>-81.406596194087044</v>
      </c>
      <c r="H189" s="155">
        <v>-16.02766744974166</v>
      </c>
      <c r="I189" s="155">
        <v>13.022139272543138</v>
      </c>
      <c r="J189" s="155">
        <v>30.598333971830751</v>
      </c>
      <c r="XFD189" s="5" t="s">
        <v>117</v>
      </c>
    </row>
    <row r="190" spans="2:10 16384:16384" ht="16" x14ac:dyDescent="0.4">
      <c r="B190" s="124" t="s">
        <v>187</v>
      </c>
      <c r="C190" s="7">
        <v>706.38800199602849</v>
      </c>
      <c r="D190" s="6">
        <v>303.40940581572346</v>
      </c>
      <c r="E190" s="6">
        <v>-25.402031449828929</v>
      </c>
      <c r="F190" s="6">
        <v>74.752117601244763</v>
      </c>
      <c r="G190" s="6">
        <v>134.58048042174238</v>
      </c>
      <c r="H190" s="155">
        <v>171.90662905110321</v>
      </c>
      <c r="I190" s="155">
        <v>13.022139272543138</v>
      </c>
      <c r="J190" s="155">
        <v>34.119261283500485</v>
      </c>
      <c r="XFD190" s="5" t="s">
        <v>118</v>
      </c>
    </row>
    <row r="191" spans="2:10 16384:16384" ht="16" x14ac:dyDescent="0.4">
      <c r="B191" s="124" t="s">
        <v>188</v>
      </c>
      <c r="C191" s="7">
        <v>998.84563135034409</v>
      </c>
      <c r="D191" s="6">
        <v>243.70989883854384</v>
      </c>
      <c r="E191" s="6">
        <v>-25.402031449828929</v>
      </c>
      <c r="F191" s="6">
        <v>486.92065619952695</v>
      </c>
      <c r="G191" s="6">
        <v>127.52210153984858</v>
      </c>
      <c r="H191" s="155">
        <v>140.30131797188579</v>
      </c>
      <c r="I191" s="155">
        <v>13.022139272543138</v>
      </c>
      <c r="J191" s="155">
        <v>12.771548977824921</v>
      </c>
      <c r="XFD191" s="5" t="s">
        <v>166</v>
      </c>
    </row>
    <row r="192" spans="2:10 16384:16384" ht="16" x14ac:dyDescent="0.4">
      <c r="B192" s="124" t="s">
        <v>189</v>
      </c>
      <c r="C192" s="7">
        <v>377.18820348643993</v>
      </c>
      <c r="D192" s="6">
        <v>301.33041038002659</v>
      </c>
      <c r="E192" s="6">
        <v>-25.402031449828929</v>
      </c>
      <c r="F192" s="6">
        <v>108.14493328734611</v>
      </c>
      <c r="G192" s="6">
        <v>-45.546570140135529</v>
      </c>
      <c r="H192" s="155">
        <v>-15.106211883990907</v>
      </c>
      <c r="I192" s="155">
        <v>13.022139272543138</v>
      </c>
      <c r="J192" s="155">
        <v>40.745534020479518</v>
      </c>
      <c r="XFD192" s="5" t="s">
        <v>271</v>
      </c>
    </row>
    <row r="193" spans="2:10 16384:16384" ht="16" x14ac:dyDescent="0.4">
      <c r="B193" s="124" t="s">
        <v>190</v>
      </c>
      <c r="C193" s="7">
        <v>452.35676702529452</v>
      </c>
      <c r="D193" s="6">
        <v>209.08351884535219</v>
      </c>
      <c r="E193" s="6">
        <v>-25.402031449828929</v>
      </c>
      <c r="F193" s="6">
        <v>140.91258277446661</v>
      </c>
      <c r="G193" s="6">
        <v>58.643527903568483</v>
      </c>
      <c r="H193" s="155">
        <v>22.797027438462756</v>
      </c>
      <c r="I193" s="155">
        <v>13.022139272543138</v>
      </c>
      <c r="J193" s="155">
        <v>33.30000224073023</v>
      </c>
      <c r="XFD193" s="5" t="s">
        <v>221</v>
      </c>
    </row>
    <row r="194" spans="2:10 16384:16384" ht="16" x14ac:dyDescent="0.4">
      <c r="B194" s="124" t="s">
        <v>191</v>
      </c>
      <c r="C194" s="7">
        <v>636.55958668491917</v>
      </c>
      <c r="D194" s="6">
        <v>27.120230975421844</v>
      </c>
      <c r="E194" s="6">
        <v>-25.402031449828929</v>
      </c>
      <c r="F194" s="6">
        <v>198.12702332198458</v>
      </c>
      <c r="G194" s="6">
        <v>311.0543970129101</v>
      </c>
      <c r="H194" s="155">
        <v>110.62466680482289</v>
      </c>
      <c r="I194" s="155">
        <v>13.022139272543138</v>
      </c>
      <c r="J194" s="155">
        <v>2.0131607470654735</v>
      </c>
      <c r="XFD194" s="5" t="s">
        <v>119</v>
      </c>
    </row>
    <row r="195" spans="2:10 16384:16384" ht="16" x14ac:dyDescent="0.4">
      <c r="B195" s="124" t="s">
        <v>192</v>
      </c>
      <c r="C195" s="7">
        <v>-140.56747541403973</v>
      </c>
      <c r="D195" s="6">
        <v>-97.059414120205787</v>
      </c>
      <c r="E195" s="6">
        <v>-25.402031449828929</v>
      </c>
      <c r="F195" s="6">
        <v>-68.005357137706525</v>
      </c>
      <c r="G195" s="6">
        <v>14.895928542460393</v>
      </c>
      <c r="H195" s="155">
        <v>-16.02766744974166</v>
      </c>
      <c r="I195" s="155">
        <v>13.022139272543138</v>
      </c>
      <c r="J195" s="155">
        <v>38.008926928439642</v>
      </c>
      <c r="XFD195" s="5" t="s">
        <v>167</v>
      </c>
    </row>
    <row r="196" spans="2:10 16384:16384" ht="16" x14ac:dyDescent="0.4">
      <c r="B196" s="124" t="s">
        <v>193</v>
      </c>
      <c r="C196" s="7">
        <v>27.901635081187393</v>
      </c>
      <c r="D196" s="6">
        <v>81.182049320100532</v>
      </c>
      <c r="E196" s="6">
        <v>-25.402031449828929</v>
      </c>
      <c r="F196" s="6">
        <v>11.891511966254736</v>
      </c>
      <c r="G196" s="6">
        <v>-64.348997653141723</v>
      </c>
      <c r="H196" s="155">
        <v>-16.02766744974166</v>
      </c>
      <c r="I196" s="155">
        <v>13.022139272543138</v>
      </c>
      <c r="J196" s="155">
        <v>27.58463107500129</v>
      </c>
      <c r="XFD196" s="5" t="s">
        <v>235</v>
      </c>
    </row>
    <row r="197" spans="2:10 16384:16384" ht="16" x14ac:dyDescent="0.4">
      <c r="B197" s="124" t="s">
        <v>194</v>
      </c>
      <c r="C197" s="7">
        <v>216.18725279028877</v>
      </c>
      <c r="D197" s="6">
        <v>163.27624987569587</v>
      </c>
      <c r="E197" s="6">
        <v>-25.402031449828929</v>
      </c>
      <c r="F197" s="6">
        <v>60.88423527359609</v>
      </c>
      <c r="G197" s="6">
        <v>-17.788626577499127</v>
      </c>
      <c r="H197" s="155">
        <v>-16.02766744974166</v>
      </c>
      <c r="I197" s="155">
        <v>13.022139272543138</v>
      </c>
      <c r="J197" s="155">
        <v>38.222953845523399</v>
      </c>
      <c r="XFD197" s="5" t="s">
        <v>251</v>
      </c>
    </row>
    <row r="198" spans="2:10 16384:16384" ht="16" x14ac:dyDescent="0.4">
      <c r="B198" s="124" t="s">
        <v>195</v>
      </c>
      <c r="C198" s="7">
        <v>281.93219195359632</v>
      </c>
      <c r="D198" s="6">
        <v>53.007819012488589</v>
      </c>
      <c r="E198" s="6">
        <v>-25.402031449828929</v>
      </c>
      <c r="F198" s="6">
        <v>96.262886333700735</v>
      </c>
      <c r="G198" s="6">
        <v>131.5585876298961</v>
      </c>
      <c r="H198" s="155">
        <v>-16.02766744974166</v>
      </c>
      <c r="I198" s="155">
        <v>13.022139272543138</v>
      </c>
      <c r="J198" s="155">
        <v>29.510458604538346</v>
      </c>
      <c r="XFD198" s="5" t="s">
        <v>16</v>
      </c>
    </row>
    <row r="199" spans="2:10 16384:16384" ht="16" x14ac:dyDescent="0.4">
      <c r="B199" s="124" t="s">
        <v>196</v>
      </c>
      <c r="C199" s="7">
        <v>1812.1345278723977</v>
      </c>
      <c r="D199" s="6">
        <v>400.63674823642862</v>
      </c>
      <c r="E199" s="6">
        <v>-25.402031449828929</v>
      </c>
      <c r="F199" s="6">
        <v>361.78108980730013</v>
      </c>
      <c r="G199" s="6">
        <v>287.62259368981034</v>
      </c>
      <c r="H199" s="155">
        <v>776.65499395472716</v>
      </c>
      <c r="I199" s="155">
        <v>13.022139272543138</v>
      </c>
      <c r="J199" s="155">
        <v>-2.1810056385828451</v>
      </c>
      <c r="XFD199" s="5" t="s">
        <v>17</v>
      </c>
    </row>
    <row r="200" spans="2:10 16384:16384" ht="16" x14ac:dyDescent="0.4">
      <c r="B200" s="124" t="s">
        <v>197</v>
      </c>
      <c r="C200" s="7">
        <v>1059.5624630387297</v>
      </c>
      <c r="D200" s="6">
        <v>196.39359446631425</v>
      </c>
      <c r="E200" s="6">
        <v>-25.402031449828929</v>
      </c>
      <c r="F200" s="6">
        <v>502.89969729889191</v>
      </c>
      <c r="G200" s="6">
        <v>-130.92987481999251</v>
      </c>
      <c r="H200" s="155">
        <v>491.64515338203898</v>
      </c>
      <c r="I200" s="155">
        <v>13.022139272543138</v>
      </c>
      <c r="J200" s="155">
        <v>11.933784888762826</v>
      </c>
      <c r="XFD200" s="5" t="s">
        <v>272</v>
      </c>
    </row>
    <row r="201" spans="2:10 16384:16384" ht="16" x14ac:dyDescent="0.4">
      <c r="B201" s="124" t="s">
        <v>198</v>
      </c>
      <c r="C201" s="7">
        <v>271.62671518843109</v>
      </c>
      <c r="D201" s="6">
        <v>48.9283881875538</v>
      </c>
      <c r="E201" s="6">
        <v>-25.402031449828929</v>
      </c>
      <c r="F201" s="6">
        <v>224.7074111496199</v>
      </c>
      <c r="G201" s="6">
        <v>-17.402206283375779</v>
      </c>
      <c r="H201" s="155">
        <v>49.05852649928984</v>
      </c>
      <c r="I201" s="155">
        <v>-41.331162549706505</v>
      </c>
      <c r="J201" s="155">
        <v>33.067789634878743</v>
      </c>
      <c r="XFD201" s="5" t="s">
        <v>168</v>
      </c>
    </row>
    <row r="202" spans="2:10 16384:16384" ht="16" x14ac:dyDescent="0.4">
      <c r="B202" s="124" t="s">
        <v>199</v>
      </c>
      <c r="C202" s="7">
        <v>693.51270634668299</v>
      </c>
      <c r="D202" s="6">
        <v>341.78935213418799</v>
      </c>
      <c r="E202" s="6">
        <v>-25.402031449828929</v>
      </c>
      <c r="F202" s="6">
        <v>351.25418965032486</v>
      </c>
      <c r="G202" s="6">
        <v>-39.047344324005003</v>
      </c>
      <c r="H202" s="155">
        <v>21.210022256643647</v>
      </c>
      <c r="I202" s="155">
        <v>13.022139272543138</v>
      </c>
      <c r="J202" s="155">
        <v>30.686378806817341</v>
      </c>
      <c r="XFD202" s="5" t="s">
        <v>120</v>
      </c>
    </row>
    <row r="203" spans="2:10 16384:16384" ht="16" x14ac:dyDescent="0.4">
      <c r="B203" s="124" t="s">
        <v>200</v>
      </c>
      <c r="C203" s="7">
        <v>-119.32007728312648</v>
      </c>
      <c r="D203" s="6">
        <v>142.44933375295503</v>
      </c>
      <c r="E203" s="6">
        <v>-25.402031449828929</v>
      </c>
      <c r="F203" s="6">
        <v>147.37714303161601</v>
      </c>
      <c r="G203" s="6">
        <v>317.68178264871852</v>
      </c>
      <c r="H203" s="155">
        <v>111.26149149962379</v>
      </c>
      <c r="I203" s="155">
        <v>-837.8568160732915</v>
      </c>
      <c r="J203" s="155">
        <v>25.169019307080465</v>
      </c>
      <c r="XFD203" s="5" t="s">
        <v>169</v>
      </c>
    </row>
    <row r="204" spans="2:10 16384:16384" ht="16" x14ac:dyDescent="0.4">
      <c r="B204" s="124" t="s">
        <v>201</v>
      </c>
      <c r="C204" s="7">
        <v>249.52765416137814</v>
      </c>
      <c r="D204" s="6">
        <v>208.48919338310591</v>
      </c>
      <c r="E204" s="6">
        <v>-25.402031449828929</v>
      </c>
      <c r="F204" s="6">
        <v>232.40357900273148</v>
      </c>
      <c r="G204" s="6">
        <v>4.3228485570714499</v>
      </c>
      <c r="H204" s="155">
        <v>138.51622507001508</v>
      </c>
      <c r="I204" s="155">
        <v>-340.76614598471224</v>
      </c>
      <c r="J204" s="155">
        <v>31.963985582995445</v>
      </c>
      <c r="XFD204" s="5" t="s">
        <v>18</v>
      </c>
    </row>
    <row r="205" spans="2:10 16384:16384" ht="16" x14ac:dyDescent="0.4">
      <c r="B205" s="124" t="s">
        <v>202</v>
      </c>
      <c r="C205" s="7">
        <v>91.334567432971454</v>
      </c>
      <c r="D205" s="6">
        <v>-181.20859326594373</v>
      </c>
      <c r="E205" s="6">
        <v>-25.402031449828929</v>
      </c>
      <c r="F205" s="6">
        <v>235.37049859532047</v>
      </c>
      <c r="G205" s="6">
        <v>-41.009264493832575</v>
      </c>
      <c r="H205" s="155">
        <v>59.983498884567112</v>
      </c>
      <c r="I205" s="155">
        <v>13.022139272543138</v>
      </c>
      <c r="J205" s="155">
        <v>30.578319890145991</v>
      </c>
      <c r="XFD205" s="5" t="s">
        <v>197</v>
      </c>
    </row>
    <row r="206" spans="2:10 16384:16384" ht="16" x14ac:dyDescent="0.4">
      <c r="B206" s="124" t="s">
        <v>203</v>
      </c>
      <c r="C206" s="7">
        <v>426.53302976384867</v>
      </c>
      <c r="D206" s="6">
        <v>236.35218615837184</v>
      </c>
      <c r="E206" s="6">
        <v>-25.402031449828929</v>
      </c>
      <c r="F206" s="6">
        <v>167.38367651900737</v>
      </c>
      <c r="G206" s="6">
        <v>-77.326820886315218</v>
      </c>
      <c r="H206" s="155">
        <v>94.732092341587986</v>
      </c>
      <c r="I206" s="155">
        <v>13.022139272543138</v>
      </c>
      <c r="J206" s="155">
        <v>17.771787808482483</v>
      </c>
      <c r="XFD206" s="5" t="s">
        <v>273</v>
      </c>
    </row>
    <row r="207" spans="2:10 16384:16384" ht="16" x14ac:dyDescent="0.4">
      <c r="B207" s="124" t="s">
        <v>204</v>
      </c>
      <c r="C207" s="7">
        <v>296.63030679873629</v>
      </c>
      <c r="D207" s="6">
        <v>-236.97288736608201</v>
      </c>
      <c r="E207" s="6">
        <v>-25.402031449828929</v>
      </c>
      <c r="F207" s="6">
        <v>316.97903805616056</v>
      </c>
      <c r="G207" s="6">
        <v>224.18040455214688</v>
      </c>
      <c r="H207" s="155">
        <v>-16.02766744974166</v>
      </c>
      <c r="I207" s="155">
        <v>13.022139272543138</v>
      </c>
      <c r="J207" s="155">
        <v>20.851311183538325</v>
      </c>
      <c r="XFD207" s="5" t="s">
        <v>43</v>
      </c>
    </row>
    <row r="208" spans="2:10 16384:16384" ht="16" x14ac:dyDescent="0.4">
      <c r="B208" s="124" t="s">
        <v>205</v>
      </c>
      <c r="C208" s="7">
        <v>708.27099802945258</v>
      </c>
      <c r="D208" s="6">
        <v>-176.69632208141579</v>
      </c>
      <c r="E208" s="6">
        <v>-25.402031449828929</v>
      </c>
      <c r="F208" s="6">
        <v>193.01541870900445</v>
      </c>
      <c r="G208" s="6">
        <v>369.85435268010212</v>
      </c>
      <c r="H208" s="155">
        <v>322.46858420228153</v>
      </c>
      <c r="I208" s="155">
        <v>13.022139272543138</v>
      </c>
      <c r="J208" s="155">
        <v>12.008856696766207</v>
      </c>
      <c r="XFD208" s="5" t="s">
        <v>170</v>
      </c>
    </row>
    <row r="209" spans="2:10 16384:16384" ht="16" x14ac:dyDescent="0.4">
      <c r="B209" s="124" t="s">
        <v>206</v>
      </c>
      <c r="C209" s="7">
        <v>25.027360659940712</v>
      </c>
      <c r="D209" s="6">
        <v>60.28611636674448</v>
      </c>
      <c r="E209" s="6">
        <v>-25.402031449828929</v>
      </c>
      <c r="F209" s="6">
        <v>-161.05650275666386</v>
      </c>
      <c r="G209" s="6">
        <v>132.26263560811239</v>
      </c>
      <c r="H209" s="155">
        <v>-16.02766744974166</v>
      </c>
      <c r="I209" s="155">
        <v>13.022139272543138</v>
      </c>
      <c r="J209" s="155">
        <v>21.942671068775152</v>
      </c>
      <c r="XFD209" s="5" t="s">
        <v>261</v>
      </c>
    </row>
    <row r="210" spans="2:10 16384:16384" ht="16" x14ac:dyDescent="0.4">
      <c r="B210" s="124" t="s">
        <v>207</v>
      </c>
      <c r="C210" s="7">
        <v>-171.42622885949541</v>
      </c>
      <c r="D210" s="6">
        <v>-148.58356966844337</v>
      </c>
      <c r="E210" s="6">
        <v>-25.402031449828929</v>
      </c>
      <c r="F210" s="6">
        <v>-12.814222694178703</v>
      </c>
      <c r="G210" s="6">
        <v>-4.3263753200796655</v>
      </c>
      <c r="H210" s="155">
        <v>-16.02766744974166</v>
      </c>
      <c r="I210" s="155">
        <v>13.022139272543138</v>
      </c>
      <c r="J210" s="155">
        <v>22.705498450233822</v>
      </c>
      <c r="XFD210" s="5" t="s">
        <v>19</v>
      </c>
    </row>
    <row r="211" spans="2:10 16384:16384" ht="16" x14ac:dyDescent="0.4">
      <c r="B211" s="124" t="s">
        <v>208</v>
      </c>
      <c r="C211" s="7">
        <v>906.2787180388267</v>
      </c>
      <c r="D211" s="6">
        <v>146.61912915344541</v>
      </c>
      <c r="E211" s="6">
        <v>-25.402031449828929</v>
      </c>
      <c r="F211" s="6">
        <v>224.20324979315092</v>
      </c>
      <c r="G211" s="6">
        <v>233.90671523455683</v>
      </c>
      <c r="H211" s="155">
        <v>309.4084802307072</v>
      </c>
      <c r="I211" s="155">
        <v>13.022139272543138</v>
      </c>
      <c r="J211" s="155">
        <v>4.5210358042520031</v>
      </c>
      <c r="XFD211" s="5" t="s">
        <v>252</v>
      </c>
    </row>
    <row r="212" spans="2:10 16384:16384" ht="16" x14ac:dyDescent="0.4">
      <c r="B212" s="124" t="s">
        <v>209</v>
      </c>
      <c r="C212" s="7">
        <v>-158.53785689927574</v>
      </c>
      <c r="D212" s="6">
        <v>-150.91344562423427</v>
      </c>
      <c r="E212" s="6">
        <v>-25.402031449828929</v>
      </c>
      <c r="F212" s="6">
        <v>48.270401059861278</v>
      </c>
      <c r="G212" s="6">
        <v>-76.133233341068333</v>
      </c>
      <c r="H212" s="155">
        <v>-16.02766744974166</v>
      </c>
      <c r="I212" s="155">
        <v>13.022139272543138</v>
      </c>
      <c r="J212" s="155">
        <v>48.645980633193027</v>
      </c>
      <c r="XFD212" s="5" t="s">
        <v>198</v>
      </c>
    </row>
    <row r="213" spans="2:10 16384:16384" ht="16" x14ac:dyDescent="0.4">
      <c r="B213" s="124" t="s">
        <v>210</v>
      </c>
      <c r="C213" s="7">
        <v>-96.536782351100129</v>
      </c>
      <c r="D213" s="6">
        <v>-7.8701364993799725</v>
      </c>
      <c r="E213" s="6">
        <v>-25.402031449828929</v>
      </c>
      <c r="F213" s="6">
        <v>-77.017136389043642</v>
      </c>
      <c r="G213" s="6">
        <v>-14.361335796002946</v>
      </c>
      <c r="H213" s="155">
        <v>-16.02766744974166</v>
      </c>
      <c r="I213" s="155">
        <v>13.022139272543138</v>
      </c>
      <c r="J213" s="155">
        <v>31.119385960353902</v>
      </c>
      <c r="XFD213" s="5" t="s">
        <v>222</v>
      </c>
    </row>
    <row r="214" spans="2:10 16384:16384" ht="16" x14ac:dyDescent="0.4">
      <c r="B214" s="124" t="s">
        <v>211</v>
      </c>
      <c r="C214" s="7">
        <v>1004.0475650248817</v>
      </c>
      <c r="D214" s="6">
        <v>-254.04650926153349</v>
      </c>
      <c r="E214" s="6">
        <v>-25.402031449828929</v>
      </c>
      <c r="F214" s="6">
        <v>285.86548652685821</v>
      </c>
      <c r="G214" s="6">
        <v>413.69105973602268</v>
      </c>
      <c r="H214" s="155">
        <v>570.96154033562777</v>
      </c>
      <c r="I214" s="155">
        <v>13.022139272543138</v>
      </c>
      <c r="J214" s="155">
        <v>-4.4120134807651909E-2</v>
      </c>
      <c r="XFD214" s="5" t="s">
        <v>121</v>
      </c>
    </row>
    <row r="215" spans="2:10 16384:16384" ht="16" x14ac:dyDescent="0.4">
      <c r="B215" s="124" t="s">
        <v>212</v>
      </c>
      <c r="C215" s="7">
        <v>206.57868440983455</v>
      </c>
      <c r="D215" s="6">
        <v>-122.18340642117144</v>
      </c>
      <c r="E215" s="6">
        <v>-25.402031449828929</v>
      </c>
      <c r="F215" s="6">
        <v>186.49920222811514</v>
      </c>
      <c r="G215" s="6">
        <v>137.56805996051148</v>
      </c>
      <c r="H215" s="155">
        <v>-16.02766744974166</v>
      </c>
      <c r="I215" s="155">
        <v>13.022139272543138</v>
      </c>
      <c r="J215" s="155">
        <v>33.102388269406838</v>
      </c>
      <c r="XFD215" s="5" t="s">
        <v>122</v>
      </c>
    </row>
    <row r="216" spans="2:10 16384:16384" ht="16" x14ac:dyDescent="0.4">
      <c r="B216" s="124" t="s">
        <v>213</v>
      </c>
      <c r="C216" s="7">
        <v>-164.83025310916614</v>
      </c>
      <c r="D216" s="6">
        <v>-69.046991805904469</v>
      </c>
      <c r="E216" s="6">
        <v>-25.402031449828929</v>
      </c>
      <c r="F216" s="6">
        <v>-17.054418110823672</v>
      </c>
      <c r="G216" s="6">
        <v>-54.347135018329304</v>
      </c>
      <c r="H216" s="155">
        <v>-16.02766744974166</v>
      </c>
      <c r="I216" s="155">
        <v>13.022139272543138</v>
      </c>
      <c r="J216" s="155">
        <v>4.0258514529187597</v>
      </c>
      <c r="XFD216" s="5" t="s">
        <v>171</v>
      </c>
    </row>
    <row r="217" spans="2:10 16384:16384" ht="16" x14ac:dyDescent="0.4">
      <c r="B217" s="124" t="s">
        <v>214</v>
      </c>
      <c r="C217" s="7">
        <v>47.47609620207168</v>
      </c>
      <c r="D217" s="6">
        <v>160.78296161248048</v>
      </c>
      <c r="E217" s="6">
        <v>-25.402031449828929</v>
      </c>
      <c r="F217" s="6">
        <v>-82.820819977734459</v>
      </c>
      <c r="G217" s="6">
        <v>-43.905451516789867</v>
      </c>
      <c r="H217" s="155">
        <v>4.5564464834100837</v>
      </c>
      <c r="I217" s="155">
        <v>13.022139272543138</v>
      </c>
      <c r="J217" s="155">
        <v>21.242851777991248</v>
      </c>
      <c r="XFD217" s="5" t="s">
        <v>199</v>
      </c>
    </row>
    <row r="218" spans="2:10 16384:16384" ht="16" x14ac:dyDescent="0.4">
      <c r="B218" s="124" t="s">
        <v>215</v>
      </c>
      <c r="C218" s="7">
        <v>26.591058790952097</v>
      </c>
      <c r="D218" s="6">
        <v>-1.9673996983204787</v>
      </c>
      <c r="E218" s="6">
        <v>-25.402031449828929</v>
      </c>
      <c r="F218" s="6">
        <v>-176.73880630518866</v>
      </c>
      <c r="G218" s="6">
        <v>173.68437210420154</v>
      </c>
      <c r="H218" s="155">
        <v>28.140929866182908</v>
      </c>
      <c r="I218" s="155">
        <v>13.022139272543138</v>
      </c>
      <c r="J218" s="155">
        <v>15.851855001362571</v>
      </c>
      <c r="XFD218" s="5" t="s">
        <v>236</v>
      </c>
    </row>
    <row r="219" spans="2:10 16384:16384" ht="16" x14ac:dyDescent="0.4">
      <c r="B219" s="124" t="s">
        <v>216</v>
      </c>
      <c r="C219" s="7">
        <v>68.807660089881082</v>
      </c>
      <c r="D219" s="6">
        <v>-9.3358302813235206</v>
      </c>
      <c r="E219" s="6">
        <v>-25.402031449828929</v>
      </c>
      <c r="F219" s="6">
        <v>-8.2609456687920879</v>
      </c>
      <c r="G219" s="6">
        <v>105.86789214623384</v>
      </c>
      <c r="H219" s="155">
        <v>-16.02766744974166</v>
      </c>
      <c r="I219" s="155">
        <v>13.022139272543138</v>
      </c>
      <c r="J219" s="155">
        <v>8.9441035207903035</v>
      </c>
      <c r="XFD219" s="5" t="s">
        <v>67</v>
      </c>
    </row>
    <row r="220" spans="2:10 16384:16384" ht="16" x14ac:dyDescent="0.4">
      <c r="B220" s="124" t="s">
        <v>217</v>
      </c>
      <c r="C220" s="7">
        <v>-15.259444199578574</v>
      </c>
      <c r="D220" s="6">
        <v>-159.40747001766246</v>
      </c>
      <c r="E220" s="6">
        <v>-25.402031449828929</v>
      </c>
      <c r="F220" s="6">
        <v>-26.10687442883696</v>
      </c>
      <c r="G220" s="6">
        <v>164.07409586275472</v>
      </c>
      <c r="H220" s="155">
        <v>-5.1782184181165096</v>
      </c>
      <c r="I220" s="155">
        <v>13.022139272543138</v>
      </c>
      <c r="J220" s="155">
        <v>23.738914979568442</v>
      </c>
      <c r="XFD220" s="5" t="s">
        <v>248</v>
      </c>
    </row>
    <row r="221" spans="2:10 16384:16384" ht="16" x14ac:dyDescent="0.4">
      <c r="B221" s="124" t="s">
        <v>218</v>
      </c>
      <c r="C221" s="7">
        <v>302.66977474265411</v>
      </c>
      <c r="D221" s="6">
        <v>213.35685854032184</v>
      </c>
      <c r="E221" s="6">
        <v>-25.402031449828929</v>
      </c>
      <c r="F221" s="6">
        <v>40.289548137598295</v>
      </c>
      <c r="G221" s="6">
        <v>71.588507963510779</v>
      </c>
      <c r="H221" s="155">
        <v>-16.02766744974166</v>
      </c>
      <c r="I221" s="155">
        <v>13.022139272543138</v>
      </c>
      <c r="J221" s="155">
        <v>5.8424197282506407</v>
      </c>
      <c r="XFD221" s="5" t="s">
        <v>53</v>
      </c>
    </row>
    <row r="222" spans="2:10 16384:16384" ht="16" x14ac:dyDescent="0.4">
      <c r="B222" s="124" t="s">
        <v>219</v>
      </c>
      <c r="C222" s="7">
        <v>522.18128209019949</v>
      </c>
      <c r="D222" s="6">
        <v>-31.000164923239957</v>
      </c>
      <c r="E222" s="6">
        <v>-25.402031449828929</v>
      </c>
      <c r="F222" s="6">
        <v>58.162442898566695</v>
      </c>
      <c r="G222" s="6">
        <v>184.55782044659554</v>
      </c>
      <c r="H222" s="155">
        <v>287.34143888832449</v>
      </c>
      <c r="I222" s="155">
        <v>13.022139272543138</v>
      </c>
      <c r="J222" s="155">
        <v>35.499636957238522</v>
      </c>
      <c r="XFD222" s="5" t="s">
        <v>20</v>
      </c>
    </row>
    <row r="223" spans="2:10 16384:16384" ht="16" x14ac:dyDescent="0.4">
      <c r="B223" s="124" t="s">
        <v>220</v>
      </c>
      <c r="C223" s="7">
        <v>204.72190702186523</v>
      </c>
      <c r="D223" s="6">
        <v>-84.127640553104058</v>
      </c>
      <c r="E223" s="6">
        <v>-25.402031449828929</v>
      </c>
      <c r="F223" s="6">
        <v>178.83163963436496</v>
      </c>
      <c r="G223" s="6">
        <v>107.59200846387759</v>
      </c>
      <c r="H223" s="155">
        <v>-16.02766744974166</v>
      </c>
      <c r="I223" s="155">
        <v>13.022139272543138</v>
      </c>
      <c r="J223" s="155">
        <v>30.833459103754183</v>
      </c>
      <c r="XFD223" s="5" t="s">
        <v>97</v>
      </c>
    </row>
    <row r="224" spans="2:10 16384:16384" ht="16" x14ac:dyDescent="0.4">
      <c r="B224" s="124" t="s">
        <v>221</v>
      </c>
      <c r="C224" s="7">
        <v>1228.9969699902376</v>
      </c>
      <c r="D224" s="6">
        <v>-34.010806447493209</v>
      </c>
      <c r="E224" s="6">
        <v>-25.402031449828929</v>
      </c>
      <c r="F224" s="6">
        <v>389.32773126254068</v>
      </c>
      <c r="G224" s="6">
        <v>373.17297041527712</v>
      </c>
      <c r="H224" s="155">
        <v>484.72759659531442</v>
      </c>
      <c r="I224" s="155">
        <v>13.022139272543138</v>
      </c>
      <c r="J224" s="155">
        <v>28.159370341884358</v>
      </c>
      <c r="XFD224" s="5" t="s">
        <v>172</v>
      </c>
    </row>
    <row r="225" spans="2:10 16384:16384" ht="16" x14ac:dyDescent="0.4">
      <c r="B225" s="124" t="s">
        <v>222</v>
      </c>
      <c r="C225" s="7">
        <v>531.61950840939608</v>
      </c>
      <c r="D225" s="6">
        <v>74.446867038743463</v>
      </c>
      <c r="E225" s="6">
        <v>-25.402031449828929</v>
      </c>
      <c r="F225" s="6">
        <v>248.60254345258286</v>
      </c>
      <c r="G225" s="6">
        <v>219.60897173797557</v>
      </c>
      <c r="H225" s="155">
        <v>-16.02766744974166</v>
      </c>
      <c r="I225" s="155">
        <v>13.022139272543138</v>
      </c>
      <c r="J225" s="155">
        <v>17.368685807121668</v>
      </c>
      <c r="XFD225" s="5" t="s">
        <v>173</v>
      </c>
    </row>
    <row r="226" spans="2:10 16384:16384" ht="16" x14ac:dyDescent="0.4">
      <c r="B226" s="124" t="s">
        <v>223</v>
      </c>
      <c r="C226" s="7">
        <v>-135.9979960139018</v>
      </c>
      <c r="D226" s="6">
        <v>19.4686486259525</v>
      </c>
      <c r="E226" s="6">
        <v>-30.97283586466915</v>
      </c>
      <c r="F226" s="6">
        <v>-65.325068005450447</v>
      </c>
      <c r="G226" s="6">
        <v>-46.460338438098042</v>
      </c>
      <c r="H226" s="155">
        <v>-16.02766744974166</v>
      </c>
      <c r="I226" s="155">
        <v>13.022139272543138</v>
      </c>
      <c r="J226" s="155">
        <v>-9.7028741544381294</v>
      </c>
      <c r="XFD226" s="5" t="s">
        <v>174</v>
      </c>
    </row>
    <row r="227" spans="2:10 16384:16384" ht="16" x14ac:dyDescent="0.4">
      <c r="B227" s="124" t="s">
        <v>224</v>
      </c>
      <c r="C227" s="7">
        <v>297.95353108982891</v>
      </c>
      <c r="D227" s="6">
        <v>1.3259753296915768</v>
      </c>
      <c r="E227" s="6">
        <v>-25.402031449828929</v>
      </c>
      <c r="F227" s="6">
        <v>191.47432771245144</v>
      </c>
      <c r="G227" s="6">
        <v>100.88433233706866</v>
      </c>
      <c r="H227" s="155">
        <v>-16.02766744974166</v>
      </c>
      <c r="I227" s="155">
        <v>13.022139272543138</v>
      </c>
      <c r="J227" s="155">
        <v>32.676455337644718</v>
      </c>
      <c r="XFD227" s="5" t="s">
        <v>33</v>
      </c>
    </row>
    <row r="228" spans="2:10 16384:16384" ht="16" x14ac:dyDescent="0.4">
      <c r="B228" s="124" t="s">
        <v>225</v>
      </c>
      <c r="C228" s="7">
        <v>12.558850329763054</v>
      </c>
      <c r="D228" s="6">
        <v>-74.562527329286681</v>
      </c>
      <c r="E228" s="6">
        <v>-25.402031449828929</v>
      </c>
      <c r="F228" s="6">
        <v>-48.604171714811379</v>
      </c>
      <c r="G228" s="6">
        <v>130.32310714558992</v>
      </c>
      <c r="H228" s="155">
        <v>-16.02766744974166</v>
      </c>
      <c r="I228" s="155">
        <v>13.022139272543138</v>
      </c>
      <c r="J228" s="155">
        <v>33.810001855298637</v>
      </c>
      <c r="XFD228" s="5" t="s">
        <v>253</v>
      </c>
    </row>
    <row r="229" spans="2:10 16384:16384" ht="16" x14ac:dyDescent="0.4">
      <c r="B229" s="124" t="s">
        <v>226</v>
      </c>
      <c r="C229" s="7">
        <v>-74.420224252880672</v>
      </c>
      <c r="D229" s="6">
        <v>-32.432632726413395</v>
      </c>
      <c r="E229" s="6">
        <v>-25.402031449828929</v>
      </c>
      <c r="F229" s="6">
        <v>83.976845445007015</v>
      </c>
      <c r="G229" s="6">
        <v>-131.13342893620941</v>
      </c>
      <c r="H229" s="155">
        <v>-16.02766744974166</v>
      </c>
      <c r="I229" s="155">
        <v>13.022139272543138</v>
      </c>
      <c r="J229" s="155">
        <v>33.576551591762573</v>
      </c>
      <c r="XFD229" s="5" t="s">
        <v>76</v>
      </c>
    </row>
    <row r="230" spans="2:10 16384:16384" ht="16" x14ac:dyDescent="0.4">
      <c r="B230" s="124" t="s">
        <v>227</v>
      </c>
      <c r="C230" s="7">
        <v>122.64298873500933</v>
      </c>
      <c r="D230" s="6">
        <v>-78.877469360588933</v>
      </c>
      <c r="E230" s="6">
        <v>-25.402031449828929</v>
      </c>
      <c r="F230" s="6">
        <v>182.2644411756965</v>
      </c>
      <c r="G230" s="6">
        <v>-50.159962956929071</v>
      </c>
      <c r="H230" s="155">
        <v>43.257421354544483</v>
      </c>
      <c r="I230" s="155">
        <v>13.022139272543138</v>
      </c>
      <c r="J230" s="155">
        <v>38.538450699572124</v>
      </c>
      <c r="XFD230" s="5" t="s">
        <v>175</v>
      </c>
    </row>
    <row r="231" spans="2:10 16384:16384" ht="16" x14ac:dyDescent="0.4">
      <c r="B231" s="124" t="s">
        <v>228</v>
      </c>
      <c r="C231" s="7">
        <v>431.28707387412749</v>
      </c>
      <c r="D231" s="6">
        <v>-37.092412715026882</v>
      </c>
      <c r="E231" s="6">
        <v>-25.402031449828929</v>
      </c>
      <c r="F231" s="6">
        <v>252.61600510140639</v>
      </c>
      <c r="G231" s="6">
        <v>196.41665684547667</v>
      </c>
      <c r="H231" s="155">
        <v>-1.9577155794891241</v>
      </c>
      <c r="I231" s="155">
        <v>13.022139272543138</v>
      </c>
      <c r="J231" s="155">
        <v>33.684432399046237</v>
      </c>
      <c r="XFD231" s="5" t="s">
        <v>123</v>
      </c>
    </row>
    <row r="232" spans="2:10 16384:16384" ht="16" x14ac:dyDescent="0.4">
      <c r="B232" s="124" t="s">
        <v>229</v>
      </c>
      <c r="C232" s="7">
        <v>85.805135692032778</v>
      </c>
      <c r="D232" s="6">
        <v>30.889496373322057</v>
      </c>
      <c r="E232" s="6">
        <v>-25.402031449828929</v>
      </c>
      <c r="F232" s="6">
        <v>231.97836996536543</v>
      </c>
      <c r="G232" s="6">
        <v>-206.66776613016134</v>
      </c>
      <c r="H232" s="155">
        <v>4.3309266477099362</v>
      </c>
      <c r="I232" s="155">
        <v>13.022139272543138</v>
      </c>
      <c r="J232" s="155">
        <v>37.654001013082492</v>
      </c>
      <c r="XFD232" s="5" t="s">
        <v>200</v>
      </c>
    </row>
    <row r="233" spans="2:10 16384:16384" ht="16" x14ac:dyDescent="0.4">
      <c r="B233" s="124" t="s">
        <v>230</v>
      </c>
      <c r="C233" s="7">
        <v>273.51016299506063</v>
      </c>
      <c r="D233" s="6">
        <v>-36.253072270794419</v>
      </c>
      <c r="E233" s="6">
        <v>-25.402031449828929</v>
      </c>
      <c r="F233" s="6">
        <v>140.38739645843077</v>
      </c>
      <c r="G233" s="6">
        <v>171.94224338447367</v>
      </c>
      <c r="H233" s="155">
        <v>-16.02766744974166</v>
      </c>
      <c r="I233" s="155">
        <v>13.022139272543138</v>
      </c>
      <c r="J233" s="155">
        <v>25.84115504997806</v>
      </c>
      <c r="XFD233" s="5" t="s">
        <v>89</v>
      </c>
    </row>
    <row r="234" spans="2:10 16384:16384" ht="16" x14ac:dyDescent="0.4">
      <c r="B234" s="124" t="s">
        <v>231</v>
      </c>
      <c r="C234" s="7">
        <v>529.75527965626475</v>
      </c>
      <c r="D234" s="6">
        <v>201.30460538011175</v>
      </c>
      <c r="E234" s="6">
        <v>-25.402031449828929</v>
      </c>
      <c r="F234" s="6">
        <v>227.27317586185643</v>
      </c>
      <c r="G234" s="6">
        <v>-61.561631622675698</v>
      </c>
      <c r="H234" s="155">
        <v>137.6770928165385</v>
      </c>
      <c r="I234" s="155">
        <v>13.022139272543138</v>
      </c>
      <c r="J234" s="155">
        <v>37.441929397719491</v>
      </c>
      <c r="XFD234" s="5" t="s">
        <v>176</v>
      </c>
    </row>
    <row r="235" spans="2:10 16384:16384" ht="16" x14ac:dyDescent="0.4">
      <c r="B235" s="124" t="s">
        <v>232</v>
      </c>
      <c r="C235" s="7">
        <v>222.48595101443246</v>
      </c>
      <c r="D235" s="6">
        <v>-1.2465463908208936</v>
      </c>
      <c r="E235" s="6">
        <v>-25.402031449828929</v>
      </c>
      <c r="F235" s="6">
        <v>147.20193867110973</v>
      </c>
      <c r="G235" s="6">
        <v>63.101013759631257</v>
      </c>
      <c r="H235" s="155">
        <v>-16.02766744974166</v>
      </c>
      <c r="I235" s="155">
        <v>13.022139272543138</v>
      </c>
      <c r="J235" s="155">
        <v>41.837104601539828</v>
      </c>
      <c r="XFD235" s="5" t="s">
        <v>68</v>
      </c>
    </row>
    <row r="236" spans="2:10 16384:16384" ht="16" x14ac:dyDescent="0.4">
      <c r="B236" s="124" t="s">
        <v>233</v>
      </c>
      <c r="C236" s="7">
        <v>331.60633221035192</v>
      </c>
      <c r="D236" s="6">
        <v>72.12872293340989</v>
      </c>
      <c r="E236" s="6">
        <v>-25.402031449828929</v>
      </c>
      <c r="F236" s="6">
        <v>120.31779487040022</v>
      </c>
      <c r="G236" s="6">
        <v>-154.10678416905509</v>
      </c>
      <c r="H236" s="155">
        <v>278.24787484340169</v>
      </c>
      <c r="I236" s="155">
        <v>13.022139272543138</v>
      </c>
      <c r="J236" s="155">
        <v>27.398615909481006</v>
      </c>
      <c r="XFD236" s="5" t="s">
        <v>124</v>
      </c>
    </row>
    <row r="237" spans="2:10 16384:16384" ht="16" x14ac:dyDescent="0.4">
      <c r="B237" s="124" t="s">
        <v>234</v>
      </c>
      <c r="C237" s="7">
        <v>967.96870215963656</v>
      </c>
      <c r="D237" s="6">
        <v>420.26036253257621</v>
      </c>
      <c r="E237" s="6">
        <v>-25.402031449828929</v>
      </c>
      <c r="F237" s="6">
        <v>448.73488781450601</v>
      </c>
      <c r="G237" s="6">
        <v>-33.862826218716428</v>
      </c>
      <c r="H237" s="155">
        <v>110.34574636062997</v>
      </c>
      <c r="I237" s="155">
        <v>13.022139272543138</v>
      </c>
      <c r="J237" s="155">
        <v>34.870423847926595</v>
      </c>
      <c r="XFD237" s="5" t="s">
        <v>177</v>
      </c>
    </row>
    <row r="238" spans="2:10 16384:16384" ht="16" x14ac:dyDescent="0.4">
      <c r="B238" s="124" t="s">
        <v>235</v>
      </c>
      <c r="C238" s="7">
        <v>610.65185577041973</v>
      </c>
      <c r="D238" s="6">
        <v>-17.225953216055139</v>
      </c>
      <c r="E238" s="6">
        <v>-25.402031449828929</v>
      </c>
      <c r="F238" s="6">
        <v>296.83308081657782</v>
      </c>
      <c r="G238" s="6">
        <v>242.49698686622133</v>
      </c>
      <c r="H238" s="155">
        <v>64.724749111979108</v>
      </c>
      <c r="I238" s="155">
        <v>13.022139272543138</v>
      </c>
      <c r="J238" s="155">
        <v>36.202884368982467</v>
      </c>
      <c r="XFD238" s="5" t="s">
        <v>44</v>
      </c>
    </row>
    <row r="239" spans="2:10 16384:16384" ht="16" x14ac:dyDescent="0.4">
      <c r="B239" s="124" t="s">
        <v>236</v>
      </c>
      <c r="C239" s="7">
        <v>-99.76456702424224</v>
      </c>
      <c r="D239" s="6">
        <v>-246.14178086912435</v>
      </c>
      <c r="E239" s="6">
        <v>-25.402031449828929</v>
      </c>
      <c r="F239" s="6">
        <v>86.032592095190978</v>
      </c>
      <c r="G239" s="6">
        <v>21.50207145171747</v>
      </c>
      <c r="H239" s="155">
        <v>9.04630978301428</v>
      </c>
      <c r="I239" s="155">
        <v>13.022139272543138</v>
      </c>
      <c r="J239" s="155">
        <v>42.176132692245126</v>
      </c>
      <c r="XFD239" s="5" t="s">
        <v>21</v>
      </c>
    </row>
    <row r="240" spans="2:10 16384:16384" ht="16" x14ac:dyDescent="0.4">
      <c r="B240" s="124" t="s">
        <v>237</v>
      </c>
      <c r="C240" s="7">
        <v>715.54193085300858</v>
      </c>
      <c r="D240" s="6">
        <v>-53.332459030272467</v>
      </c>
      <c r="E240" s="6">
        <v>-25.402031449828929</v>
      </c>
      <c r="F240" s="6">
        <v>74.400246922373626</v>
      </c>
      <c r="G240" s="6">
        <v>362.69164750294959</v>
      </c>
      <c r="H240" s="155">
        <v>300.882955036645</v>
      </c>
      <c r="I240" s="155">
        <v>13.022139272543138</v>
      </c>
      <c r="J240" s="155">
        <v>43.279432598598603</v>
      </c>
      <c r="XFD240" s="5" t="s">
        <v>22</v>
      </c>
    </row>
    <row r="241" spans="2:10 16384:16384" ht="16" x14ac:dyDescent="0.4">
      <c r="B241" s="124" t="s">
        <v>238</v>
      </c>
      <c r="C241" s="7">
        <v>208.08494739591924</v>
      </c>
      <c r="D241" s="6">
        <v>55.419999126687173</v>
      </c>
      <c r="E241" s="6">
        <v>-25.402031449828929</v>
      </c>
      <c r="F241" s="6">
        <v>421.09273790874965</v>
      </c>
      <c r="G241" s="6">
        <v>33.810339179787761</v>
      </c>
      <c r="H241" s="155">
        <v>307.09963127599741</v>
      </c>
      <c r="I241" s="155">
        <v>-619.27079101695335</v>
      </c>
      <c r="J241" s="155">
        <v>35.335062371479573</v>
      </c>
      <c r="XFD241" s="5" t="s">
        <v>178</v>
      </c>
    </row>
    <row r="242" spans="2:10 16384:16384" ht="16" x14ac:dyDescent="0.4">
      <c r="B242" s="124" t="s">
        <v>239</v>
      </c>
      <c r="C242" s="7">
        <v>603.20308481894097</v>
      </c>
      <c r="D242" s="6">
        <v>127.89611606645752</v>
      </c>
      <c r="E242" s="6">
        <v>-25.402031449828929</v>
      </c>
      <c r="F242" s="6">
        <v>249.65906561750387</v>
      </c>
      <c r="G242" s="6">
        <v>213.34883843102352</v>
      </c>
      <c r="H242" s="155">
        <v>-16.02766744974166</v>
      </c>
      <c r="I242" s="155">
        <v>13.022139272543138</v>
      </c>
      <c r="J242" s="155">
        <v>40.706624330983537</v>
      </c>
      <c r="XFD242" s="5" t="s">
        <v>179</v>
      </c>
    </row>
    <row r="243" spans="2:10 16384:16384" ht="16" x14ac:dyDescent="0.4">
      <c r="B243" s="124" t="s">
        <v>240</v>
      </c>
      <c r="C243" s="7">
        <v>131.4778888101626</v>
      </c>
      <c r="D243" s="6">
        <v>-12.723864944844786</v>
      </c>
      <c r="E243" s="6">
        <v>-25.402031449828929</v>
      </c>
      <c r="F243" s="6">
        <v>68.265593368697523</v>
      </c>
      <c r="G243" s="6">
        <v>78.761944583521284</v>
      </c>
      <c r="H243" s="155">
        <v>-16.02766744974166</v>
      </c>
      <c r="I243" s="155">
        <v>13.022139272543138</v>
      </c>
      <c r="J243" s="155">
        <v>25.581775429816016</v>
      </c>
      <c r="XFD243" s="5" t="s">
        <v>180</v>
      </c>
    </row>
    <row r="244" spans="2:10 16384:16384" ht="16" x14ac:dyDescent="0.4">
      <c r="B244" s="124" t="s">
        <v>241</v>
      </c>
      <c r="C244" s="7">
        <v>813.28115301222761</v>
      </c>
      <c r="D244" s="6">
        <v>87.171325823987416</v>
      </c>
      <c r="E244" s="6">
        <v>-25.402031449828929</v>
      </c>
      <c r="F244" s="6">
        <v>223.60942130588631</v>
      </c>
      <c r="G244" s="6">
        <v>390.37320141063822</v>
      </c>
      <c r="H244" s="155">
        <v>90.198507440880917</v>
      </c>
      <c r="I244" s="155">
        <v>13.022139272543138</v>
      </c>
      <c r="J244" s="155">
        <v>34.308589208120523</v>
      </c>
      <c r="XFD244" s="5" t="s">
        <v>274</v>
      </c>
    </row>
    <row r="245" spans="2:10 16384:16384" ht="16" x14ac:dyDescent="0.4">
      <c r="B245" s="124" t="s">
        <v>242</v>
      </c>
      <c r="C245" s="7">
        <v>427.87655483116129</v>
      </c>
      <c r="D245" s="6">
        <v>16.64364700465336</v>
      </c>
      <c r="E245" s="6">
        <v>-25.402031449828929</v>
      </c>
      <c r="F245" s="6">
        <v>195.29960918432053</v>
      </c>
      <c r="G245" s="6">
        <v>205.36572977756458</v>
      </c>
      <c r="H245" s="155">
        <v>-16.02766744974166</v>
      </c>
      <c r="I245" s="155">
        <v>13.022139272543138</v>
      </c>
      <c r="J245" s="155">
        <v>38.975128491650267</v>
      </c>
      <c r="XFD245" s="5" t="s">
        <v>23</v>
      </c>
    </row>
    <row r="246" spans="2:10 16384:16384" ht="16" x14ac:dyDescent="0.4">
      <c r="B246" s="124" t="s">
        <v>243</v>
      </c>
      <c r="C246" s="7">
        <v>539.64337083064925</v>
      </c>
      <c r="D246" s="6">
        <v>198.11117345309509</v>
      </c>
      <c r="E246" s="6">
        <v>-25.402031449828929</v>
      </c>
      <c r="F246" s="6">
        <v>298.16713062972826</v>
      </c>
      <c r="G246" s="6">
        <v>184.78574668009665</v>
      </c>
      <c r="H246" s="155">
        <v>-11.602826320205073</v>
      </c>
      <c r="I246" s="155">
        <v>-145.47157631709467</v>
      </c>
      <c r="J246" s="155">
        <v>41.055754154857929</v>
      </c>
      <c r="XFD246" s="5" t="s">
        <v>24</v>
      </c>
    </row>
    <row r="247" spans="2:10 16384:16384" ht="16" x14ac:dyDescent="0.4">
      <c r="B247" s="124" t="s">
        <v>244</v>
      </c>
      <c r="C247" s="7">
        <v>16.125527142263486</v>
      </c>
      <c r="D247" s="6">
        <v>-199.19826113440797</v>
      </c>
      <c r="E247" s="6">
        <v>-25.402031449828929</v>
      </c>
      <c r="F247" s="6">
        <v>-180.28277254044514</v>
      </c>
      <c r="G247" s="6">
        <v>404.93805268372029</v>
      </c>
      <c r="H247" s="155">
        <v>119.25658022760234</v>
      </c>
      <c r="I247" s="155">
        <v>-141.15011543655638</v>
      </c>
      <c r="J247" s="155">
        <v>37.964074792179282</v>
      </c>
      <c r="XFD247" s="5" t="s">
        <v>34</v>
      </c>
    </row>
    <row r="248" spans="2:10 16384:16384" ht="16" x14ac:dyDescent="0.4">
      <c r="B248" s="124" t="s">
        <v>245</v>
      </c>
      <c r="C248" s="7">
        <v>766.69279013214407</v>
      </c>
      <c r="D248" s="6">
        <v>-16.636090316824713</v>
      </c>
      <c r="E248" s="6">
        <v>-25.402031449828929</v>
      </c>
      <c r="F248" s="6">
        <v>264.04334604700637</v>
      </c>
      <c r="G248" s="6">
        <v>180.36697162946371</v>
      </c>
      <c r="H248" s="155">
        <v>311.79011225555604</v>
      </c>
      <c r="I248" s="155">
        <v>13.022139272543138</v>
      </c>
      <c r="J248" s="155">
        <v>39.508342694228503</v>
      </c>
      <c r="XFD248" s="5" t="s">
        <v>77</v>
      </c>
    </row>
    <row r="249" spans="2:10 16384:16384" ht="16" x14ac:dyDescent="0.4">
      <c r="B249" s="124" t="s">
        <v>246</v>
      </c>
      <c r="C249" s="7">
        <v>755.79663283799005</v>
      </c>
      <c r="D249" s="6">
        <v>265.88247217837187</v>
      </c>
      <c r="E249" s="6">
        <v>-25.402031449828929</v>
      </c>
      <c r="F249" s="6">
        <v>178.84485381035788</v>
      </c>
      <c r="G249" s="6">
        <v>186.23674366493975</v>
      </c>
      <c r="H249" s="155">
        <v>86.736562207436464</v>
      </c>
      <c r="I249" s="155">
        <v>13.022139272543138</v>
      </c>
      <c r="J249" s="155">
        <v>50.475893154169917</v>
      </c>
      <c r="XFD249" s="5" t="s">
        <v>54</v>
      </c>
    </row>
    <row r="250" spans="2:10 16384:16384" ht="16" x14ac:dyDescent="0.4">
      <c r="B250" s="124" t="s">
        <v>247</v>
      </c>
      <c r="C250" s="7">
        <v>164.73590654942726</v>
      </c>
      <c r="D250" s="6">
        <v>-52.09993383461731</v>
      </c>
      <c r="E250" s="6">
        <v>-25.402031449828929</v>
      </c>
      <c r="F250" s="6">
        <v>55.797873284701971</v>
      </c>
      <c r="G250" s="6">
        <v>164.73172408667597</v>
      </c>
      <c r="H250" s="155">
        <v>-16.02766744974166</v>
      </c>
      <c r="I250" s="155">
        <v>13.022139272543138</v>
      </c>
      <c r="J250" s="155">
        <v>24.713802639694087</v>
      </c>
      <c r="XFD250" s="5" t="s">
        <v>69</v>
      </c>
    </row>
    <row r="251" spans="2:10 16384:16384" ht="16" x14ac:dyDescent="0.4">
      <c r="B251" s="124" t="s">
        <v>248</v>
      </c>
      <c r="C251" s="7">
        <v>471.34117775139606</v>
      </c>
      <c r="D251" s="6">
        <v>-11.597903456452512</v>
      </c>
      <c r="E251" s="6">
        <v>-25.402031449828929</v>
      </c>
      <c r="F251" s="6">
        <v>130.08458636964767</v>
      </c>
      <c r="G251" s="6">
        <v>345.76059630836011</v>
      </c>
      <c r="H251" s="155">
        <v>-16.02766744974166</v>
      </c>
      <c r="I251" s="155">
        <v>13.022139272543138</v>
      </c>
      <c r="J251" s="155">
        <v>35.50145815686826</v>
      </c>
      <c r="XFD251" s="5" t="s">
        <v>55</v>
      </c>
    </row>
    <row r="252" spans="2:10 16384:16384" ht="16" x14ac:dyDescent="0.4">
      <c r="B252" s="124" t="s">
        <v>249</v>
      </c>
      <c r="C252" s="7">
        <v>391.77935149208616</v>
      </c>
      <c r="D252" s="6">
        <v>69.199769983522003</v>
      </c>
      <c r="E252" s="6">
        <v>-25.402031449828929</v>
      </c>
      <c r="F252" s="6">
        <v>96.871027765174532</v>
      </c>
      <c r="G252" s="6">
        <v>218.47626859267595</v>
      </c>
      <c r="H252" s="155">
        <v>-16.02766744974166</v>
      </c>
      <c r="I252" s="155">
        <v>13.022139272543138</v>
      </c>
      <c r="J252" s="155">
        <v>35.639844777741139</v>
      </c>
      <c r="XFD252" s="5" t="s">
        <v>25</v>
      </c>
    </row>
    <row r="253" spans="2:10 16384:16384" ht="16" x14ac:dyDescent="0.4">
      <c r="B253" s="124" t="s">
        <v>250</v>
      </c>
      <c r="C253" s="7">
        <v>778.61954466324744</v>
      </c>
      <c r="D253" s="6">
        <v>71.567681018875277</v>
      </c>
      <c r="E253" s="6">
        <v>-25.402031449828929</v>
      </c>
      <c r="F253" s="6">
        <v>269.30066646045452</v>
      </c>
      <c r="G253" s="6">
        <v>419.3661719786021</v>
      </c>
      <c r="H253" s="155">
        <v>-1.0450901841437403</v>
      </c>
      <c r="I253" s="155">
        <v>13.022139272543138</v>
      </c>
      <c r="J253" s="155">
        <v>31.810007566745185</v>
      </c>
      <c r="XFD253" s="5" t="s">
        <v>237</v>
      </c>
    </row>
    <row r="254" spans="2:10 16384:16384" ht="16" x14ac:dyDescent="0.4">
      <c r="B254" s="124" t="s">
        <v>251</v>
      </c>
      <c r="C254" s="7">
        <v>845.59131249593452</v>
      </c>
      <c r="D254" s="6">
        <v>44.315486343660268</v>
      </c>
      <c r="E254" s="6">
        <v>-25.402031449828929</v>
      </c>
      <c r="F254" s="6">
        <v>470.42149059358917</v>
      </c>
      <c r="G254" s="6">
        <v>367.41884425697066</v>
      </c>
      <c r="H254" s="155">
        <v>-7.0613898105268875</v>
      </c>
      <c r="I254" s="155">
        <v>-37.871307003448337</v>
      </c>
      <c r="J254" s="155">
        <v>33.770219565518588</v>
      </c>
      <c r="XFD254" s="5" t="s">
        <v>181</v>
      </c>
    </row>
    <row r="255" spans="2:10 16384:16384" ht="16" x14ac:dyDescent="0.4">
      <c r="B255" s="124" t="s">
        <v>252</v>
      </c>
      <c r="C255" s="7">
        <v>210.81892474371327</v>
      </c>
      <c r="D255" s="6">
        <v>-55.730074092544555</v>
      </c>
      <c r="E255" s="6">
        <v>-25.402031449828929</v>
      </c>
      <c r="F255" s="6">
        <v>125.65217211586307</v>
      </c>
      <c r="G255" s="6">
        <v>129.43296932219423</v>
      </c>
      <c r="H255" s="155">
        <v>-16.02766744974166</v>
      </c>
      <c r="I255" s="155">
        <v>13.022139272543138</v>
      </c>
      <c r="J255" s="155">
        <v>39.871417025228006</v>
      </c>
      <c r="XFD255" s="5" t="s">
        <v>136</v>
      </c>
    </row>
    <row r="256" spans="2:10 16384:16384" ht="16" x14ac:dyDescent="0.4">
      <c r="B256" s="124" t="s">
        <v>253</v>
      </c>
      <c r="C256" s="7">
        <v>416.26837867369017</v>
      </c>
      <c r="D256" s="6">
        <v>-30.122844960018362</v>
      </c>
      <c r="E256" s="6">
        <v>-25.402031449828929</v>
      </c>
      <c r="F256" s="6">
        <v>51.888881264041906</v>
      </c>
      <c r="G256" s="6">
        <v>376.75309476381091</v>
      </c>
      <c r="H256" s="155">
        <v>-16.02766744974166</v>
      </c>
      <c r="I256" s="155">
        <v>13.022139272543138</v>
      </c>
      <c r="J256" s="155">
        <v>46.156807232883203</v>
      </c>
      <c r="XFD256" s="5" t="s">
        <v>26</v>
      </c>
    </row>
    <row r="257" spans="2:10 16384:16384" ht="16" x14ac:dyDescent="0.4">
      <c r="B257" s="124" t="s">
        <v>254</v>
      </c>
      <c r="C257" s="7">
        <v>322.08318938649063</v>
      </c>
      <c r="D257" s="6">
        <v>-275.3975584743402</v>
      </c>
      <c r="E257" s="6">
        <v>-25.402031449828929</v>
      </c>
      <c r="F257" s="6">
        <v>279.36654831584883</v>
      </c>
      <c r="G257" s="6">
        <v>434.46046090068052</v>
      </c>
      <c r="H257" s="155">
        <v>179.34289417495441</v>
      </c>
      <c r="I257" s="155">
        <v>-316.65666472272005</v>
      </c>
      <c r="J257" s="155">
        <v>46.369540641896052</v>
      </c>
      <c r="XFD257" s="5" t="s">
        <v>125</v>
      </c>
    </row>
    <row r="258" spans="2:10 16384:16384" ht="16" x14ac:dyDescent="0.4">
      <c r="B258" s="124" t="s">
        <v>255</v>
      </c>
      <c r="C258" s="7">
        <v>560.02090581254686</v>
      </c>
      <c r="D258" s="6">
        <v>68.608466147705826</v>
      </c>
      <c r="E258" s="6">
        <v>-25.402031449828929</v>
      </c>
      <c r="F258" s="6">
        <v>203.91399319611497</v>
      </c>
      <c r="G258" s="6">
        <v>270.88897504841719</v>
      </c>
      <c r="H258" s="155">
        <v>-16.02766744974166</v>
      </c>
      <c r="I258" s="155">
        <v>13.022139272543138</v>
      </c>
      <c r="J258" s="155">
        <v>45.017031047336424</v>
      </c>
      <c r="XFD258" s="5" t="s">
        <v>70</v>
      </c>
    </row>
    <row r="259" spans="2:10 16384:16384" ht="16" x14ac:dyDescent="0.4">
      <c r="B259" s="124" t="s">
        <v>256</v>
      </c>
      <c r="C259" s="7">
        <v>-707.34229470165906</v>
      </c>
      <c r="D259" s="6">
        <v>-39.175089774424492</v>
      </c>
      <c r="E259" s="6">
        <v>-25.402031449828929</v>
      </c>
      <c r="F259" s="6">
        <v>116.46871178230086</v>
      </c>
      <c r="G259" s="6">
        <v>100.91250904499758</v>
      </c>
      <c r="H259" s="155">
        <v>290.57662827863788</v>
      </c>
      <c r="I259" s="155">
        <v>-1194.8435014373904</v>
      </c>
      <c r="J259" s="155">
        <v>44.120478854048372</v>
      </c>
      <c r="XFD259" s="5" t="s">
        <v>275</v>
      </c>
    </row>
    <row r="260" spans="2:10 16384:16384" ht="16" x14ac:dyDescent="0.4">
      <c r="B260" s="124" t="s">
        <v>257</v>
      </c>
      <c r="C260" s="7">
        <v>262.01225046957904</v>
      </c>
      <c r="D260" s="6">
        <v>-10.146280579902571</v>
      </c>
      <c r="E260" s="6">
        <v>-25.402031449828929</v>
      </c>
      <c r="F260" s="6">
        <v>394.17312426227693</v>
      </c>
      <c r="G260" s="6">
        <v>408.8056645738634</v>
      </c>
      <c r="H260" s="155">
        <v>356.74664321118649</v>
      </c>
      <c r="I260" s="155">
        <v>-900.23969137056611</v>
      </c>
      <c r="J260" s="155">
        <v>38.074821822549751</v>
      </c>
      <c r="XFD260" s="5" t="s">
        <v>90</v>
      </c>
    </row>
    <row r="261" spans="2:10 16384:16384" ht="16" x14ac:dyDescent="0.4">
      <c r="B261" s="124" t="s">
        <v>258</v>
      </c>
      <c r="C261" s="7">
        <v>419.98312283975577</v>
      </c>
      <c r="D261" s="6">
        <v>172.64969422131756</v>
      </c>
      <c r="E261" s="6">
        <v>-25.402031449828929</v>
      </c>
      <c r="F261" s="6">
        <v>535.64816341997937</v>
      </c>
      <c r="G261" s="6">
        <v>267.02584126063192</v>
      </c>
      <c r="H261" s="155">
        <v>158.26975839289938</v>
      </c>
      <c r="I261" s="155">
        <v>-731.00480726638534</v>
      </c>
      <c r="J261" s="155">
        <v>42.79650426114187</v>
      </c>
      <c r="XFD261" s="5" t="s">
        <v>276</v>
      </c>
    </row>
    <row r="262" spans="2:10 16384:16384" ht="16" x14ac:dyDescent="0.4">
      <c r="B262" s="124" t="s">
        <v>259</v>
      </c>
      <c r="C262" s="7">
        <v>-217.93507229016174</v>
      </c>
      <c r="D262" s="6">
        <v>-86.397688559050977</v>
      </c>
      <c r="E262" s="6">
        <v>-25.402031449828929</v>
      </c>
      <c r="F262" s="6">
        <v>26.442636883797555</v>
      </c>
      <c r="G262" s="6">
        <v>139.17798240421081</v>
      </c>
      <c r="H262" s="155">
        <v>-12.154536840496883</v>
      </c>
      <c r="I262" s="155">
        <v>-307.68845032800021</v>
      </c>
      <c r="J262" s="155">
        <v>48.087015599206872</v>
      </c>
      <c r="XFD262" s="5" t="s">
        <v>45</v>
      </c>
    </row>
    <row r="263" spans="2:10 16384:16384" ht="16" x14ac:dyDescent="0.4">
      <c r="B263" s="124" t="s">
        <v>260</v>
      </c>
      <c r="C263" s="7">
        <v>47.523918752011205</v>
      </c>
      <c r="D263" s="6">
        <v>-147.17331176732648</v>
      </c>
      <c r="E263" s="6">
        <v>-25.402031449828929</v>
      </c>
      <c r="F263" s="6">
        <v>288.122752053412</v>
      </c>
      <c r="G263" s="6">
        <v>344.25121546802893</v>
      </c>
      <c r="H263" s="155">
        <v>488.9028771171528</v>
      </c>
      <c r="I263" s="155">
        <v>-937.00167223421568</v>
      </c>
      <c r="J263" s="155">
        <v>35.824089564788629</v>
      </c>
      <c r="XFD263" s="5" t="s">
        <v>182</v>
      </c>
    </row>
    <row r="264" spans="2:10 16384:16384" ht="16" x14ac:dyDescent="0.4">
      <c r="B264" s="124" t="s">
        <v>261</v>
      </c>
      <c r="C264" s="7">
        <v>123.20076410812814</v>
      </c>
      <c r="D264" s="6">
        <v>48.451028198999708</v>
      </c>
      <c r="E264" s="6">
        <v>-25.402031449828929</v>
      </c>
      <c r="F264" s="6">
        <v>423.18614383021793</v>
      </c>
      <c r="G264" s="6">
        <v>384.32339287050996</v>
      </c>
      <c r="H264" s="155">
        <v>125.64170073313099</v>
      </c>
      <c r="I264" s="155">
        <v>-873.17621246204476</v>
      </c>
      <c r="J264" s="155">
        <v>40.1767423871432</v>
      </c>
      <c r="XFD264" s="5" t="s">
        <v>183</v>
      </c>
    </row>
    <row r="265" spans="2:10 16384:16384" ht="16" x14ac:dyDescent="0.4">
      <c r="B265" s="124" t="s">
        <v>262</v>
      </c>
      <c r="C265" s="7">
        <v>-451.70372011515121</v>
      </c>
      <c r="D265" s="6">
        <v>-273.01063957104412</v>
      </c>
      <c r="E265" s="6">
        <v>-25.402031449828929</v>
      </c>
      <c r="F265" s="6">
        <v>-74.789939372045367</v>
      </c>
      <c r="G265" s="6">
        <v>105.13663703887178</v>
      </c>
      <c r="H265" s="155">
        <v>41.653207372289359</v>
      </c>
      <c r="I265" s="155">
        <v>-274.5048323479262</v>
      </c>
      <c r="J265" s="155">
        <v>49.213878214532194</v>
      </c>
      <c r="XFD265" s="5" t="s">
        <v>277</v>
      </c>
    </row>
    <row r="266" spans="2:10 16384:16384" ht="16" x14ac:dyDescent="0.4">
      <c r="B266" s="124" t="s">
        <v>263</v>
      </c>
      <c r="C266" s="7">
        <v>83.392347340829971</v>
      </c>
      <c r="D266" s="6">
        <v>-45.371721498508151</v>
      </c>
      <c r="E266" s="6">
        <v>-25.402031449828929</v>
      </c>
      <c r="F266" s="6">
        <v>56.222822396911688</v>
      </c>
      <c r="G266" s="6">
        <v>54.918361239858328</v>
      </c>
      <c r="H266" s="155">
        <v>-16.02766744974166</v>
      </c>
      <c r="I266" s="155">
        <v>13.022139272543138</v>
      </c>
      <c r="J266" s="155">
        <v>46.030444829595552</v>
      </c>
      <c r="XFD266" s="5" t="s">
        <v>27</v>
      </c>
    </row>
    <row r="267" spans="2:10 16384:16384" ht="16" x14ac:dyDescent="0.4">
      <c r="B267" s="124" t="s">
        <v>264</v>
      </c>
      <c r="C267" s="7">
        <v>1766.8562475828837</v>
      </c>
      <c r="D267" s="6">
        <v>663.89475781013687</v>
      </c>
      <c r="E267" s="6">
        <v>-25.402031449828929</v>
      </c>
      <c r="F267" s="6">
        <v>694.88330617019255</v>
      </c>
      <c r="G267" s="6">
        <v>127.39863461083874</v>
      </c>
      <c r="H267" s="155">
        <v>1404.8238509343737</v>
      </c>
      <c r="I267" s="155">
        <v>-1137.0372828539184</v>
      </c>
      <c r="J267" s="155">
        <v>38.295012361088787</v>
      </c>
      <c r="XFD267" s="5" t="s">
        <v>71</v>
      </c>
    </row>
    <row r="268" spans="2:10 16384:16384" ht="16" x14ac:dyDescent="0.4">
      <c r="B268" s="124" t="s">
        <v>265</v>
      </c>
      <c r="C268" s="7">
        <v>2386.2461732695433</v>
      </c>
      <c r="D268" s="6">
        <v>762.54643574416491</v>
      </c>
      <c r="E268" s="6">
        <v>-25.402031449828929</v>
      </c>
      <c r="F268" s="6">
        <v>870.30103440057815</v>
      </c>
      <c r="G268" s="6">
        <v>363.63250683220878</v>
      </c>
      <c r="H268" s="155">
        <v>1584.2368803580182</v>
      </c>
      <c r="I268" s="155">
        <v>-1221.9375266441384</v>
      </c>
      <c r="J268" s="155">
        <v>52.86887402854056</v>
      </c>
      <c r="XFD268" s="5" t="s">
        <v>91</v>
      </c>
    </row>
    <row r="269" spans="2:10 16384:16384" ht="16" x14ac:dyDescent="0.4">
      <c r="B269" s="124" t="s">
        <v>266</v>
      </c>
      <c r="C269" s="7">
        <v>323.622160587059</v>
      </c>
      <c r="D269" s="6">
        <v>-66.043618785672805</v>
      </c>
      <c r="E269" s="6">
        <v>-25.402031449828929</v>
      </c>
      <c r="F269" s="6">
        <v>-27.581787582429786</v>
      </c>
      <c r="G269" s="6">
        <v>316.77328069856264</v>
      </c>
      <c r="H269" s="155">
        <v>72.372761260791265</v>
      </c>
      <c r="I269" s="155">
        <v>13.022139272543138</v>
      </c>
      <c r="J269" s="155">
        <v>40.481417173093455</v>
      </c>
      <c r="XFD269" s="5" t="s">
        <v>223</v>
      </c>
    </row>
    <row r="270" spans="2:10 16384:16384" ht="16" x14ac:dyDescent="0.4">
      <c r="B270" s="124" t="s">
        <v>267</v>
      </c>
      <c r="C270" s="7">
        <v>1721.813601654269</v>
      </c>
      <c r="D270" s="6">
        <v>106.62781475446398</v>
      </c>
      <c r="E270" s="6">
        <v>-25.402031449828929</v>
      </c>
      <c r="F270" s="6">
        <v>587.68943095323118</v>
      </c>
      <c r="G270" s="6">
        <v>442.03810190405</v>
      </c>
      <c r="H270" s="155">
        <v>917.39806005720311</v>
      </c>
      <c r="I270" s="155">
        <v>-345.30441227038779</v>
      </c>
      <c r="J270" s="155">
        <v>38.766637705537406</v>
      </c>
      <c r="XFD270" s="5" t="s">
        <v>78</v>
      </c>
    </row>
    <row r="271" spans="2:10 16384:16384" ht="16" x14ac:dyDescent="0.4">
      <c r="B271" s="124" t="s">
        <v>268</v>
      </c>
      <c r="C271" s="7">
        <v>340.10755037300174</v>
      </c>
      <c r="D271" s="6">
        <v>-42.857507702977017</v>
      </c>
      <c r="E271" s="6">
        <v>-25.402031449828929</v>
      </c>
      <c r="F271" s="6">
        <v>-46.325259818067352</v>
      </c>
      <c r="G271" s="6">
        <v>187.83042331015344</v>
      </c>
      <c r="H271" s="155">
        <v>268.13475141596825</v>
      </c>
      <c r="I271" s="155">
        <v>-41.184379135948767</v>
      </c>
      <c r="J271" s="155">
        <v>39.911553753702087</v>
      </c>
      <c r="XFD271" s="5" t="s">
        <v>56</v>
      </c>
    </row>
    <row r="272" spans="2:10 16384:16384" ht="16" x14ac:dyDescent="0.4">
      <c r="B272" s="124" t="s">
        <v>269</v>
      </c>
      <c r="C272" s="7">
        <v>1001.268898734232</v>
      </c>
      <c r="D272" s="6">
        <v>31.372157733467997</v>
      </c>
      <c r="E272" s="6">
        <v>-25.402031449828929</v>
      </c>
      <c r="F272" s="6">
        <v>327.73881637959727</v>
      </c>
      <c r="G272" s="6">
        <v>425.16356055396426</v>
      </c>
      <c r="H272" s="155">
        <v>639.31958664004776</v>
      </c>
      <c r="I272" s="155">
        <v>-441.24196850553903</v>
      </c>
      <c r="J272" s="155">
        <v>44.318777382522583</v>
      </c>
      <c r="XFD272" s="5" t="s">
        <v>126</v>
      </c>
    </row>
    <row r="273" spans="2:10 16384:16384" ht="16" x14ac:dyDescent="0.4">
      <c r="B273" s="124" t="s">
        <v>270</v>
      </c>
      <c r="C273" s="7">
        <v>-148.94882018293001</v>
      </c>
      <c r="D273" s="6">
        <v>-174.93823302846477</v>
      </c>
      <c r="E273" s="6">
        <v>-25.402031449828929</v>
      </c>
      <c r="F273" s="6">
        <v>-25.027905720417468</v>
      </c>
      <c r="G273" s="6">
        <v>262.08142753598321</v>
      </c>
      <c r="H273" s="155">
        <v>263.6720131433525</v>
      </c>
      <c r="I273" s="155">
        <v>-497.13010539558957</v>
      </c>
      <c r="J273" s="155">
        <v>47.796014732035054</v>
      </c>
      <c r="XFD273" s="5" t="s">
        <v>184</v>
      </c>
    </row>
    <row r="274" spans="2:10 16384:16384" ht="16" x14ac:dyDescent="0.4">
      <c r="B274" s="124" t="s">
        <v>271</v>
      </c>
      <c r="C274" s="7">
        <v>545.03706880400534</v>
      </c>
      <c r="D274" s="6">
        <v>-11.57381827690485</v>
      </c>
      <c r="E274" s="6">
        <v>-25.402031449828929</v>
      </c>
      <c r="F274" s="6">
        <v>315.08443041244681</v>
      </c>
      <c r="G274" s="6">
        <v>224.01596518489166</v>
      </c>
      <c r="H274" s="155">
        <v>-16.02766744974166</v>
      </c>
      <c r="I274" s="155">
        <v>13.022139272543138</v>
      </c>
      <c r="J274" s="155">
        <v>45.918051110599201</v>
      </c>
      <c r="XFD274" s="5" t="s">
        <v>254</v>
      </c>
    </row>
    <row r="275" spans="2:10 16384:16384" ht="16" x14ac:dyDescent="0.4">
      <c r="B275" s="124" t="s">
        <v>272</v>
      </c>
      <c r="C275" s="7">
        <v>656.65629188079458</v>
      </c>
      <c r="D275" s="6">
        <v>-240.18672202048239</v>
      </c>
      <c r="E275" s="6">
        <v>-25.402031449828929</v>
      </c>
      <c r="F275" s="6">
        <v>639.84294511661949</v>
      </c>
      <c r="G275" s="6">
        <v>288.93369200682184</v>
      </c>
      <c r="H275" s="155">
        <v>1369.1484330339886</v>
      </c>
      <c r="I275" s="155">
        <v>-1406.8464998633233</v>
      </c>
      <c r="J275" s="155">
        <v>31.166475056999328</v>
      </c>
      <c r="XFD275" s="5" t="s">
        <v>262</v>
      </c>
    </row>
    <row r="276" spans="2:10 16384:16384" ht="16" x14ac:dyDescent="0.4">
      <c r="B276" s="124" t="s">
        <v>273</v>
      </c>
      <c r="C276" s="7">
        <v>109.1099562623653</v>
      </c>
      <c r="D276" s="6">
        <v>-157.17593057980588</v>
      </c>
      <c r="E276" s="6">
        <v>-25.402031449828929</v>
      </c>
      <c r="F276" s="6">
        <v>455.82468438692814</v>
      </c>
      <c r="G276" s="6">
        <v>338.00524951374348</v>
      </c>
      <c r="H276" s="155">
        <v>430.85434027735812</v>
      </c>
      <c r="I276" s="155">
        <v>-977.67588700855993</v>
      </c>
      <c r="J276" s="155">
        <v>44.679531122530371</v>
      </c>
      <c r="XFD276" s="5" t="s">
        <v>201</v>
      </c>
    </row>
    <row r="277" spans="2:10 16384:16384" ht="16" x14ac:dyDescent="0.4">
      <c r="B277" s="124" t="s">
        <v>274</v>
      </c>
      <c r="C277" s="7">
        <v>-20.324807576778355</v>
      </c>
      <c r="D277" s="6">
        <v>-61.852795619793149</v>
      </c>
      <c r="E277" s="6">
        <v>-25.402031449828929</v>
      </c>
      <c r="F277" s="6">
        <v>40.998905686851572</v>
      </c>
      <c r="G277" s="6">
        <v>-14.239525942695424</v>
      </c>
      <c r="H277" s="155">
        <v>-16.02766744974166</v>
      </c>
      <c r="I277" s="155">
        <v>13.022139272543138</v>
      </c>
      <c r="J277" s="155">
        <v>43.176167925886098</v>
      </c>
      <c r="XFD277" s="5" t="s">
        <v>278</v>
      </c>
    </row>
    <row r="278" spans="2:10 16384:16384" ht="16" x14ac:dyDescent="0.4">
      <c r="B278" s="124" t="s">
        <v>275</v>
      </c>
      <c r="C278" s="7">
        <v>33.752752098007392</v>
      </c>
      <c r="D278" s="6">
        <v>-17.199391137952652</v>
      </c>
      <c r="E278" s="6">
        <v>-25.402031449828929</v>
      </c>
      <c r="F278" s="6">
        <v>316.36067236813989</v>
      </c>
      <c r="G278" s="6">
        <v>384.55559026190247</v>
      </c>
      <c r="H278" s="155">
        <v>341.25471053246747</v>
      </c>
      <c r="I278" s="155">
        <v>-1010.5133906388467</v>
      </c>
      <c r="J278" s="155">
        <v>44.696592162125768</v>
      </c>
      <c r="XFD278" s="5" t="s">
        <v>127</v>
      </c>
    </row>
    <row r="279" spans="2:10 16384:16384" ht="16" x14ac:dyDescent="0.4">
      <c r="B279" s="124" t="s">
        <v>276</v>
      </c>
      <c r="C279" s="7">
        <v>55.446240653965141</v>
      </c>
      <c r="D279" s="6">
        <v>109.16651712928009</v>
      </c>
      <c r="E279" s="6">
        <v>-25.402031449828929</v>
      </c>
      <c r="F279" s="6">
        <v>11.625973694711117</v>
      </c>
      <c r="G279" s="6">
        <v>110.16073734435027</v>
      </c>
      <c r="H279" s="155">
        <v>413.54311324632033</v>
      </c>
      <c r="I279" s="155">
        <v>-605.41434543204684</v>
      </c>
      <c r="J279" s="155">
        <v>41.766276121179125</v>
      </c>
      <c r="XFD279" s="5" t="s">
        <v>57</v>
      </c>
    </row>
    <row r="280" spans="2:10 16384:16384" ht="16" x14ac:dyDescent="0.4">
      <c r="B280" s="124" t="s">
        <v>277</v>
      </c>
      <c r="C280" s="7">
        <v>47.856224105515452</v>
      </c>
      <c r="D280" s="6">
        <v>-106.7307017913938</v>
      </c>
      <c r="E280" s="6">
        <v>-25.402031449828929</v>
      </c>
      <c r="F280" s="6">
        <v>100.23874611350482</v>
      </c>
      <c r="G280" s="6">
        <v>-23.096003914139551</v>
      </c>
      <c r="H280" s="155">
        <v>39.887513658958454</v>
      </c>
      <c r="I280" s="155">
        <v>13.022139272543138</v>
      </c>
      <c r="J280" s="155">
        <v>49.936562215871319</v>
      </c>
      <c r="XFD280" s="5" t="s">
        <v>79</v>
      </c>
    </row>
    <row r="281" spans="2:10 16384:16384" ht="16" x14ac:dyDescent="0.4">
      <c r="B281" s="124" t="s">
        <v>278</v>
      </c>
      <c r="C281" s="7">
        <v>1779.6118991921553</v>
      </c>
      <c r="D281" s="6">
        <v>205.01568659282177</v>
      </c>
      <c r="E281" s="6">
        <v>-25.402031449828929</v>
      </c>
      <c r="F281" s="6">
        <v>1034.2096783969989</v>
      </c>
      <c r="G281" s="6">
        <v>397.49035155339106</v>
      </c>
      <c r="H281" s="155">
        <v>1166.8703301439991</v>
      </c>
      <c r="I281" s="155">
        <v>-1023.1525982812394</v>
      </c>
      <c r="J281" s="155">
        <v>24.580482236012887</v>
      </c>
      <c r="XFD281" s="5" t="s">
        <v>238</v>
      </c>
    </row>
    <row r="282" spans="2:10 16384:16384" ht="16" x14ac:dyDescent="0.4">
      <c r="B282" s="124" t="s">
        <v>279</v>
      </c>
      <c r="C282" s="7">
        <v>1293.3736173019242</v>
      </c>
      <c r="D282" s="6">
        <v>362.73937496860145</v>
      </c>
      <c r="E282" s="6">
        <v>-25.402031449828929</v>
      </c>
      <c r="F282" s="6">
        <v>654.15644871819757</v>
      </c>
      <c r="G282" s="6">
        <v>274.52433874512991</v>
      </c>
      <c r="H282" s="155">
        <v>1338.2715759015118</v>
      </c>
      <c r="I282" s="155">
        <v>-1350.3685878904723</v>
      </c>
      <c r="J282" s="155">
        <v>39.452498308784669</v>
      </c>
      <c r="XFD282" s="5" t="s">
        <v>35</v>
      </c>
    </row>
    <row r="283" spans="2:10 16384:16384" ht="16" x14ac:dyDescent="0.4">
      <c r="B283" s="124" t="s">
        <v>280</v>
      </c>
      <c r="C283" s="7">
        <v>323.94966330643723</v>
      </c>
      <c r="D283" s="6">
        <v>-79.246159525875129</v>
      </c>
      <c r="E283" s="6">
        <v>-25.402031449828929</v>
      </c>
      <c r="F283" s="6">
        <v>-48.258618254951571</v>
      </c>
      <c r="G283" s="6">
        <v>422.90856388306332</v>
      </c>
      <c r="H283" s="155">
        <v>379.89813442204257</v>
      </c>
      <c r="I283" s="155">
        <v>-362.31669118637444</v>
      </c>
      <c r="J283" s="155">
        <v>36.366465418361294</v>
      </c>
      <c r="XFD283" s="5" t="s">
        <v>290</v>
      </c>
    </row>
    <row r="284" spans="2:10 16384:16384" ht="16" x14ac:dyDescent="0.4">
      <c r="B284" s="124" t="s">
        <v>281</v>
      </c>
      <c r="C284" s="7">
        <v>418.69616192018503</v>
      </c>
      <c r="D284" s="6">
        <v>102.85007063307889</v>
      </c>
      <c r="E284" s="6">
        <v>-25.402031449828929</v>
      </c>
      <c r="F284" s="6">
        <v>197.60782646544544</v>
      </c>
      <c r="G284" s="6">
        <v>100.7685437435853</v>
      </c>
      <c r="H284" s="155">
        <v>-16.02766744974166</v>
      </c>
      <c r="I284" s="155">
        <v>13.022139272543138</v>
      </c>
      <c r="J284" s="155">
        <v>45.877280705102869</v>
      </c>
      <c r="XFD284" s="5" t="s">
        <v>128</v>
      </c>
    </row>
    <row r="285" spans="2:10 16384:16384" ht="16" x14ac:dyDescent="0.4">
      <c r="B285" s="124" t="s">
        <v>282</v>
      </c>
      <c r="C285" s="7">
        <v>309.50927767613149</v>
      </c>
      <c r="D285" s="6">
        <v>-151.78197868156164</v>
      </c>
      <c r="E285" s="6">
        <v>-25.402031449828929</v>
      </c>
      <c r="F285" s="6">
        <v>292.38554023282899</v>
      </c>
      <c r="G285" s="6">
        <v>276.94305042961042</v>
      </c>
      <c r="H285" s="155">
        <v>5.5453810901061535</v>
      </c>
      <c r="I285" s="155">
        <v>-142.31992648135252</v>
      </c>
      <c r="J285" s="155">
        <v>54.139242536328979</v>
      </c>
      <c r="XFD285" s="5" t="s">
        <v>185</v>
      </c>
    </row>
    <row r="286" spans="2:10 16384:16384" ht="16" x14ac:dyDescent="0.4">
      <c r="B286" s="124" t="s">
        <v>283</v>
      </c>
      <c r="C286" s="7">
        <v>342.52915209509212</v>
      </c>
      <c r="D286" s="6">
        <v>-373.52732906197429</v>
      </c>
      <c r="E286" s="6">
        <v>-25.402031449828929</v>
      </c>
      <c r="F286" s="6">
        <v>27.987471040275782</v>
      </c>
      <c r="G286" s="6">
        <v>481.43868906903157</v>
      </c>
      <c r="H286" s="155">
        <v>170.69782140658648</v>
      </c>
      <c r="I286" s="155">
        <v>13.022139272543138</v>
      </c>
      <c r="J286" s="155">
        <v>48.312391818458309</v>
      </c>
      <c r="XFD286" s="5" t="s">
        <v>58</v>
      </c>
    </row>
    <row r="287" spans="2:10 16384:16384" ht="16" x14ac:dyDescent="0.4">
      <c r="B287" s="124" t="s">
        <v>284</v>
      </c>
      <c r="C287" s="7">
        <v>663.44130000446069</v>
      </c>
      <c r="D287" s="6">
        <v>23.149516520842006</v>
      </c>
      <c r="E287" s="6">
        <v>-25.402031449828929</v>
      </c>
      <c r="F287" s="6">
        <v>647.71767094274094</v>
      </c>
      <c r="G287" s="6">
        <v>383.89784054315447</v>
      </c>
      <c r="H287" s="155">
        <v>551.97768243919768</v>
      </c>
      <c r="I287" s="155">
        <v>-947.09283889421579</v>
      </c>
      <c r="J287" s="155">
        <v>29.19345990257035</v>
      </c>
      <c r="XFD287" s="5" t="s">
        <v>213</v>
      </c>
    </row>
    <row r="288" spans="2:10 16384:16384" ht="16" x14ac:dyDescent="0.4">
      <c r="B288" s="124" t="s">
        <v>285</v>
      </c>
      <c r="C288" s="7">
        <v>740.10578131768068</v>
      </c>
      <c r="D288" s="6">
        <v>26.215963867776882</v>
      </c>
      <c r="E288" s="6">
        <v>-25.402031449828929</v>
      </c>
      <c r="F288" s="6">
        <v>297.34134874994277</v>
      </c>
      <c r="G288" s="6">
        <v>354.59002185859759</v>
      </c>
      <c r="H288" s="155">
        <v>26.903572902959183</v>
      </c>
      <c r="I288" s="155">
        <v>13.022139272543138</v>
      </c>
      <c r="J288" s="155">
        <v>47.434766115690053</v>
      </c>
      <c r="XFD288" s="5" t="s">
        <v>129</v>
      </c>
    </row>
    <row r="289" spans="2:10 16384:16384" ht="16" x14ac:dyDescent="0.4">
      <c r="B289" s="124" t="s">
        <v>286</v>
      </c>
      <c r="C289" s="7">
        <v>542.61291789405755</v>
      </c>
      <c r="D289" s="6">
        <v>-96.527131631316436</v>
      </c>
      <c r="E289" s="6">
        <v>-25.402031449828929</v>
      </c>
      <c r="F289" s="6">
        <v>329.36584430782784</v>
      </c>
      <c r="G289" s="6">
        <v>286.22206298457388</v>
      </c>
      <c r="H289" s="155">
        <v>-16.02766744974166</v>
      </c>
      <c r="I289" s="155">
        <v>13.022139272543138</v>
      </c>
      <c r="J289" s="155">
        <v>51.959701859999655</v>
      </c>
      <c r="XFD289" s="5" t="s">
        <v>255</v>
      </c>
    </row>
    <row r="290" spans="2:10 16384:16384" ht="16" x14ac:dyDescent="0.4">
      <c r="B290" s="124" t="s">
        <v>287</v>
      </c>
      <c r="C290" s="7">
        <v>16.893275691570373</v>
      </c>
      <c r="D290" s="6">
        <v>-95.176401756939981</v>
      </c>
      <c r="E290" s="6">
        <v>-25.402031449828929</v>
      </c>
      <c r="F290" s="6">
        <v>45.716752386820666</v>
      </c>
      <c r="G290" s="6">
        <v>48.298354741383662</v>
      </c>
      <c r="H290" s="155">
        <v>-16.02766744974166</v>
      </c>
      <c r="I290" s="155">
        <v>13.022139272543138</v>
      </c>
      <c r="J290" s="155">
        <v>46.46212994733348</v>
      </c>
      <c r="XFD290" s="5" t="s">
        <v>263</v>
      </c>
    </row>
    <row r="291" spans="2:10 16384:16384" ht="16" x14ac:dyDescent="0.4">
      <c r="B291" s="124" t="s">
        <v>288</v>
      </c>
      <c r="C291" s="7">
        <v>-799.5663022270337</v>
      </c>
      <c r="D291" s="6">
        <v>-557.45758542099145</v>
      </c>
      <c r="E291" s="6">
        <v>-25.402031449828929</v>
      </c>
      <c r="F291" s="6">
        <v>-16.173921304116867</v>
      </c>
      <c r="G291" s="6">
        <v>593.64046254782784</v>
      </c>
      <c r="H291" s="155">
        <v>498.52367236696745</v>
      </c>
      <c r="I291" s="155">
        <v>-1343.0161161637643</v>
      </c>
      <c r="J291" s="155">
        <v>50.319217196872557</v>
      </c>
      <c r="XFD291" s="5" t="s">
        <v>28</v>
      </c>
    </row>
    <row r="292" spans="2:10 16384:16384" ht="16" x14ac:dyDescent="0.4">
      <c r="B292" s="124" t="s">
        <v>289</v>
      </c>
      <c r="C292" s="7">
        <v>574.13700210467823</v>
      </c>
      <c r="D292" s="6">
        <v>70.761843302482376</v>
      </c>
      <c r="E292" s="6">
        <v>-25.402031449828929</v>
      </c>
      <c r="F292" s="6">
        <v>206.02087573486904</v>
      </c>
      <c r="G292" s="6">
        <v>275.70671115112862</v>
      </c>
      <c r="H292" s="155">
        <v>-16.02766744974166</v>
      </c>
      <c r="I292" s="155">
        <v>13.022139272543138</v>
      </c>
      <c r="J292" s="155">
        <v>50.055131543225635</v>
      </c>
      <c r="XFD292" s="5" t="s">
        <v>36</v>
      </c>
    </row>
    <row r="293" spans="2:10 16384:16384" ht="16" x14ac:dyDescent="0.4">
      <c r="B293" s="124" t="s">
        <v>290</v>
      </c>
      <c r="C293" s="7">
        <v>1185.758807056535</v>
      </c>
      <c r="D293" s="6">
        <v>320.56424601052919</v>
      </c>
      <c r="E293" s="6">
        <v>-25.402031449828929</v>
      </c>
      <c r="F293" s="6">
        <v>320.98526349631163</v>
      </c>
      <c r="G293" s="6">
        <v>285.64464888565925</v>
      </c>
      <c r="H293" s="155">
        <v>224.62247056209671</v>
      </c>
      <c r="I293" s="155">
        <v>13.022139272543138</v>
      </c>
      <c r="J293" s="155">
        <v>46.322070279224221</v>
      </c>
      <c r="XFD293" s="5" t="s">
        <v>130</v>
      </c>
    </row>
    <row r="294" spans="2:10 16384:16384" ht="16" x14ac:dyDescent="0.4">
      <c r="B294" s="124" t="s">
        <v>291</v>
      </c>
      <c r="C294" s="7">
        <v>1279.2710053407088</v>
      </c>
      <c r="D294" s="6">
        <v>126.94928323864764</v>
      </c>
      <c r="E294" s="6">
        <v>-25.402031449828929</v>
      </c>
      <c r="F294" s="6">
        <v>587.74063993917184</v>
      </c>
      <c r="G294" s="6">
        <v>525.6516739673782</v>
      </c>
      <c r="H294" s="155">
        <v>1168.1775938013702</v>
      </c>
      <c r="I294" s="155">
        <v>-1143.4392665524595</v>
      </c>
      <c r="J294" s="155">
        <v>39.593112396429298</v>
      </c>
      <c r="XFD294" s="5" t="s">
        <v>291</v>
      </c>
    </row>
    <row r="295" spans="2:10 16384:16384" ht="16" x14ac:dyDescent="0.4">
      <c r="B295" s="124" t="s">
        <v>292</v>
      </c>
      <c r="C295" s="7">
        <v>-146.08376933419765</v>
      </c>
      <c r="D295" s="6">
        <v>-627.97625474910228</v>
      </c>
      <c r="E295" s="6">
        <v>-25.402031449828929</v>
      </c>
      <c r="F295" s="6">
        <v>294.67912327795295</v>
      </c>
      <c r="G295" s="6">
        <v>182.93288627332896</v>
      </c>
      <c r="H295" s="155">
        <v>785.01909669126337</v>
      </c>
      <c r="I295" s="155">
        <v>-800.28223817222715</v>
      </c>
      <c r="J295" s="155">
        <v>44.945648794415426</v>
      </c>
      <c r="XFD295" s="5" t="s">
        <v>292</v>
      </c>
    </row>
    <row r="305" customFormat="1" x14ac:dyDescent="0.35"/>
    <row r="306" customFormat="1" x14ac:dyDescent="0.35"/>
    <row r="307" customFormat="1" x14ac:dyDescent="0.35"/>
    <row r="308" customFormat="1" x14ac:dyDescent="0.35"/>
    <row r="309" customFormat="1" x14ac:dyDescent="0.35"/>
    <row r="310" customFormat="1" x14ac:dyDescent="0.35"/>
    <row r="311" customFormat="1" x14ac:dyDescent="0.35"/>
    <row r="312" customFormat="1" x14ac:dyDescent="0.35"/>
    <row r="313" customFormat="1" x14ac:dyDescent="0.35"/>
    <row r="314" customFormat="1" x14ac:dyDescent="0.35"/>
    <row r="315" customFormat="1" x14ac:dyDescent="0.35"/>
    <row r="316" customFormat="1" x14ac:dyDescent="0.35"/>
    <row r="317" customFormat="1" x14ac:dyDescent="0.35"/>
    <row r="318" customFormat="1" x14ac:dyDescent="0.35"/>
    <row r="319" customFormat="1" x14ac:dyDescent="0.35"/>
    <row r="320" customFormat="1" x14ac:dyDescent="0.35"/>
    <row r="321" customFormat="1" x14ac:dyDescent="0.35"/>
    <row r="322" customFormat="1" x14ac:dyDescent="0.35"/>
    <row r="323" customFormat="1" x14ac:dyDescent="0.35"/>
    <row r="324" customFormat="1" x14ac:dyDescent="0.35"/>
    <row r="325" customFormat="1" x14ac:dyDescent="0.35"/>
    <row r="326" customFormat="1" x14ac:dyDescent="0.35"/>
  </sheetData>
  <dataValidations count="1">
    <dataValidation type="list" allowBlank="1" showInputMessage="1" showErrorMessage="1" sqref="B5" xr:uid="{00000000-0002-0000-0900-000000000000}">
      <formula1>$XFD$6:$XFD$295</formula1>
    </dataValidation>
  </dataValidation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XEW295"/>
  <sheetViews>
    <sheetView showGridLines="0" zoomScaleNormal="100" workbookViewId="0">
      <pane xSplit="2" ySplit="5" topLeftCell="C6" activePane="bottomRight" state="frozen"/>
      <selection pane="topRight" activeCell="C1" sqref="C1"/>
      <selection pane="bottomLeft" activeCell="A6" sqref="A6"/>
      <selection pane="bottomRight" activeCell="E286" sqref="E286"/>
    </sheetView>
  </sheetViews>
  <sheetFormatPr defaultRowHeight="14.5" x14ac:dyDescent="0.35"/>
  <cols>
    <col min="2" max="2" width="40.26953125" customWidth="1"/>
    <col min="4" max="4" width="14.54296875" customWidth="1"/>
    <col min="5" max="5" width="23.1796875" customWidth="1"/>
  </cols>
  <sheetData>
    <row r="1" spans="1:5 16377:16377" x14ac:dyDescent="0.35">
      <c r="A1" s="145" t="s">
        <v>446</v>
      </c>
      <c r="B1" s="146"/>
    </row>
    <row r="3" spans="1:5 16377:16377" x14ac:dyDescent="0.35">
      <c r="C3" s="37" t="s">
        <v>373</v>
      </c>
      <c r="D3" s="1" t="s">
        <v>444</v>
      </c>
      <c r="E3" s="1" t="s">
        <v>445</v>
      </c>
    </row>
    <row r="4" spans="1:5 16377:16377" ht="15" thickBot="1" x14ac:dyDescent="0.4">
      <c r="C4" s="38"/>
    </row>
    <row r="5" spans="1:5 16377:16377" ht="16.5" thickBot="1" x14ac:dyDescent="0.45">
      <c r="B5" s="170" t="s">
        <v>270</v>
      </c>
      <c r="C5" s="180">
        <f>VLOOKUP($B5,$B$6:C$295,2,0)</f>
        <v>150</v>
      </c>
      <c r="D5" s="180">
        <f>VLOOKUP($B5,$B$6:D$295,3,0)</f>
        <v>200.13560955963817</v>
      </c>
      <c r="E5" s="176">
        <f>VLOOKUP($B5,$B$6:E$295,4,0)</f>
        <v>-50.135609559638169</v>
      </c>
    </row>
    <row r="6" spans="1:5 16377:16377" ht="16" x14ac:dyDescent="0.4">
      <c r="B6" s="124" t="s">
        <v>3</v>
      </c>
      <c r="C6" s="39">
        <v>-97.72458336099028</v>
      </c>
      <c r="D6" s="6">
        <v>-97.72458336099028</v>
      </c>
      <c r="E6" s="6" t="s">
        <v>506</v>
      </c>
      <c r="XEW6" s="5" t="s">
        <v>137</v>
      </c>
    </row>
    <row r="7" spans="1:5 16377:16377" ht="16" x14ac:dyDescent="0.4">
      <c r="B7" s="124" t="s">
        <v>4</v>
      </c>
      <c r="C7" s="39">
        <v>-97.72458336099028</v>
      </c>
      <c r="D7" s="6">
        <v>-97.72458336099028</v>
      </c>
      <c r="E7" s="6" t="s">
        <v>506</v>
      </c>
      <c r="XEW7" s="5" t="s">
        <v>138</v>
      </c>
    </row>
    <row r="8" spans="1:5 16377:16377" ht="16" x14ac:dyDescent="0.4">
      <c r="B8" s="124" t="s">
        <v>5</v>
      </c>
      <c r="C8" s="39">
        <v>-97.72458336099028</v>
      </c>
      <c r="D8" s="6">
        <v>-97.72458336099028</v>
      </c>
      <c r="E8" s="6" t="s">
        <v>506</v>
      </c>
      <c r="XEW8" s="5" t="s">
        <v>72</v>
      </c>
    </row>
    <row r="9" spans="1:5 16377:16377" ht="16" x14ac:dyDescent="0.4">
      <c r="B9" s="124" t="s">
        <v>6</v>
      </c>
      <c r="C9" s="39">
        <v>-97.72458336099028</v>
      </c>
      <c r="D9" s="6">
        <v>-97.72458336099028</v>
      </c>
      <c r="E9" s="6" t="s">
        <v>506</v>
      </c>
      <c r="XEW9" s="5" t="s">
        <v>59</v>
      </c>
    </row>
    <row r="10" spans="1:5 16377:16377" ht="16" x14ac:dyDescent="0.4">
      <c r="B10" s="124" t="s">
        <v>7</v>
      </c>
      <c r="C10" s="39">
        <v>-97.72458336099028</v>
      </c>
      <c r="D10" s="6">
        <v>-97.72458336099028</v>
      </c>
      <c r="E10" s="6" t="s">
        <v>506</v>
      </c>
      <c r="XEW10" s="5" t="s">
        <v>214</v>
      </c>
    </row>
    <row r="11" spans="1:5 16377:16377" ht="16" x14ac:dyDescent="0.4">
      <c r="B11" s="124" t="s">
        <v>8</v>
      </c>
      <c r="C11" s="39">
        <v>-97.72458336099028</v>
      </c>
      <c r="D11" s="6">
        <v>-97.72458336099028</v>
      </c>
      <c r="E11" s="6" t="s">
        <v>506</v>
      </c>
      <c r="XEW11" s="5" t="s">
        <v>279</v>
      </c>
    </row>
    <row r="12" spans="1:5 16377:16377" ht="16" x14ac:dyDescent="0.4">
      <c r="B12" s="124" t="s">
        <v>9</v>
      </c>
      <c r="C12" s="39">
        <v>-97.72458336099028</v>
      </c>
      <c r="D12" s="6">
        <v>-97.72458336099028</v>
      </c>
      <c r="E12" s="6" t="s">
        <v>506</v>
      </c>
      <c r="XEW12" s="5" t="s">
        <v>280</v>
      </c>
    </row>
    <row r="13" spans="1:5 16377:16377" ht="16" x14ac:dyDescent="0.4">
      <c r="B13" s="124" t="s">
        <v>10</v>
      </c>
      <c r="C13" s="39">
        <v>-97.72458336099028</v>
      </c>
      <c r="D13" s="6">
        <v>-97.72458336099028</v>
      </c>
      <c r="E13" s="6" t="s">
        <v>506</v>
      </c>
      <c r="XEW13" s="5" t="s">
        <v>186</v>
      </c>
    </row>
    <row r="14" spans="1:5 16377:16377" ht="16" x14ac:dyDescent="0.4">
      <c r="B14" s="124" t="s">
        <v>11</v>
      </c>
      <c r="C14" s="39">
        <v>-97.72458336099028</v>
      </c>
      <c r="D14" s="6">
        <v>-97.72458336099028</v>
      </c>
      <c r="E14" s="6" t="s">
        <v>506</v>
      </c>
      <c r="XEW14" s="5" t="s">
        <v>202</v>
      </c>
    </row>
    <row r="15" spans="1:5 16377:16377" ht="16" x14ac:dyDescent="0.4">
      <c r="B15" s="124" t="s">
        <v>12</v>
      </c>
      <c r="C15" s="39">
        <v>-97.72458336099028</v>
      </c>
      <c r="D15" s="6">
        <v>-97.72458336099028</v>
      </c>
      <c r="E15" s="6" t="s">
        <v>506</v>
      </c>
      <c r="XEW15" s="5" t="s">
        <v>224</v>
      </c>
    </row>
    <row r="16" spans="1:5 16377:16377" ht="16" x14ac:dyDescent="0.4">
      <c r="B16" s="124" t="s">
        <v>13</v>
      </c>
      <c r="C16" s="39">
        <v>-97.72458336099028</v>
      </c>
      <c r="D16" s="6">
        <v>-97.72458336099028</v>
      </c>
      <c r="E16" s="6" t="s">
        <v>506</v>
      </c>
      <c r="XEW16" s="5" t="s">
        <v>139</v>
      </c>
    </row>
    <row r="17" spans="2:5 16377:16377" ht="16" x14ac:dyDescent="0.4">
      <c r="B17" s="124" t="s">
        <v>14</v>
      </c>
      <c r="C17" s="39">
        <v>-97.72458336099028</v>
      </c>
      <c r="D17" s="6">
        <v>-97.72458336099028</v>
      </c>
      <c r="E17" s="6" t="s">
        <v>506</v>
      </c>
      <c r="XEW17" s="5" t="s">
        <v>256</v>
      </c>
    </row>
    <row r="18" spans="2:5 16377:16377" ht="16" x14ac:dyDescent="0.4">
      <c r="B18" s="124" t="s">
        <v>15</v>
      </c>
      <c r="C18" s="39">
        <v>-97.72458336099028</v>
      </c>
      <c r="D18" s="6">
        <v>-97.72458336099028</v>
      </c>
      <c r="E18" s="6" t="s">
        <v>506</v>
      </c>
      <c r="XEW18" s="5" t="s">
        <v>264</v>
      </c>
    </row>
    <row r="19" spans="2:5 16377:16377" ht="16" x14ac:dyDescent="0.4">
      <c r="B19" s="124" t="s">
        <v>16</v>
      </c>
      <c r="C19" s="39">
        <v>-97.72458336099028</v>
      </c>
      <c r="D19" s="6">
        <v>-97.72458336099028</v>
      </c>
      <c r="E19" s="6" t="s">
        <v>506</v>
      </c>
      <c r="XEW19" s="5" t="s">
        <v>98</v>
      </c>
    </row>
    <row r="20" spans="2:5 16377:16377" ht="16" x14ac:dyDescent="0.4">
      <c r="B20" s="124" t="s">
        <v>17</v>
      </c>
      <c r="C20" s="39">
        <v>-97.72458336099028</v>
      </c>
      <c r="D20" s="6">
        <v>-97.72458336099028</v>
      </c>
      <c r="E20" s="6" t="s">
        <v>506</v>
      </c>
      <c r="XEW20" s="5" t="s">
        <v>281</v>
      </c>
    </row>
    <row r="21" spans="2:5 16377:16377" ht="16" x14ac:dyDescent="0.4">
      <c r="B21" s="124" t="s">
        <v>18</v>
      </c>
      <c r="C21" s="39">
        <v>-97.72458336099028</v>
      </c>
      <c r="D21" s="6">
        <v>-97.72458336099028</v>
      </c>
      <c r="E21" s="6" t="s">
        <v>506</v>
      </c>
      <c r="XEW21" s="5" t="s">
        <v>140</v>
      </c>
    </row>
    <row r="22" spans="2:5 16377:16377" ht="16" x14ac:dyDescent="0.4">
      <c r="B22" s="124" t="s">
        <v>19</v>
      </c>
      <c r="C22" s="39">
        <v>-97.72458336099028</v>
      </c>
      <c r="D22" s="6">
        <v>-97.72458336099028</v>
      </c>
      <c r="E22" s="6" t="s">
        <v>506</v>
      </c>
      <c r="XEW22" s="5" t="s">
        <v>239</v>
      </c>
    </row>
    <row r="23" spans="2:5 16377:16377" ht="16" x14ac:dyDescent="0.4">
      <c r="B23" s="124" t="s">
        <v>20</v>
      </c>
      <c r="C23" s="39">
        <v>-97.72458336099028</v>
      </c>
      <c r="D23" s="6">
        <v>-97.72458336099028</v>
      </c>
      <c r="E23" s="6" t="s">
        <v>506</v>
      </c>
      <c r="XEW23" s="5" t="s">
        <v>80</v>
      </c>
    </row>
    <row r="24" spans="2:5 16377:16377" ht="16" x14ac:dyDescent="0.4">
      <c r="B24" s="124" t="s">
        <v>21</v>
      </c>
      <c r="C24" s="39">
        <v>-97.72458336099028</v>
      </c>
      <c r="D24" s="6">
        <v>-97.72458336099028</v>
      </c>
      <c r="E24" s="6" t="s">
        <v>506</v>
      </c>
      <c r="XEW24" s="5" t="s">
        <v>225</v>
      </c>
    </row>
    <row r="25" spans="2:5 16377:16377" ht="16" x14ac:dyDescent="0.4">
      <c r="B25" s="124" t="s">
        <v>22</v>
      </c>
      <c r="C25" s="39">
        <v>-97.72458336099028</v>
      </c>
      <c r="D25" s="6">
        <v>-97.72458336099028</v>
      </c>
      <c r="E25" s="6" t="s">
        <v>506</v>
      </c>
      <c r="XEW25" s="5" t="s">
        <v>141</v>
      </c>
    </row>
    <row r="26" spans="2:5 16377:16377" ht="16" x14ac:dyDescent="0.4">
      <c r="B26" s="124" t="s">
        <v>23</v>
      </c>
      <c r="C26" s="39">
        <v>-97.72458336099028</v>
      </c>
      <c r="D26" s="6">
        <v>-97.72458336099028</v>
      </c>
      <c r="E26" s="6" t="s">
        <v>506</v>
      </c>
      <c r="XEW26" s="5" t="s">
        <v>3</v>
      </c>
    </row>
    <row r="27" spans="2:5 16377:16377" ht="16" x14ac:dyDescent="0.4">
      <c r="B27" s="124" t="s">
        <v>24</v>
      </c>
      <c r="C27" s="39">
        <v>-97.72458336099028</v>
      </c>
      <c r="D27" s="6">
        <v>-97.72458336099028</v>
      </c>
      <c r="E27" s="6" t="s">
        <v>506</v>
      </c>
      <c r="XEW27" s="5" t="s">
        <v>46</v>
      </c>
    </row>
    <row r="28" spans="2:5 16377:16377" ht="16" x14ac:dyDescent="0.4">
      <c r="B28" s="124" t="s">
        <v>25</v>
      </c>
      <c r="C28" s="39">
        <v>-97.72458336099028</v>
      </c>
      <c r="D28" s="6">
        <v>-97.72458336099028</v>
      </c>
      <c r="E28" s="6" t="s">
        <v>506</v>
      </c>
      <c r="XEW28" s="5" t="s">
        <v>99</v>
      </c>
    </row>
    <row r="29" spans="2:5 16377:16377" ht="16" x14ac:dyDescent="0.4">
      <c r="B29" s="124" t="s">
        <v>26</v>
      </c>
      <c r="C29" s="39">
        <v>-97.72458336099028</v>
      </c>
      <c r="D29" s="6">
        <v>-97.72458336099028</v>
      </c>
      <c r="E29" s="6" t="s">
        <v>506</v>
      </c>
      <c r="XEW29" s="5" t="s">
        <v>257</v>
      </c>
    </row>
    <row r="30" spans="2:5 16377:16377" ht="16" x14ac:dyDescent="0.4">
      <c r="B30" s="124" t="s">
        <v>27</v>
      </c>
      <c r="C30" s="39">
        <v>-97.72458336099028</v>
      </c>
      <c r="D30" s="6">
        <v>-97.72458336099028</v>
      </c>
      <c r="E30" s="6" t="s">
        <v>506</v>
      </c>
      <c r="XEW30" s="5" t="s">
        <v>100</v>
      </c>
    </row>
    <row r="31" spans="2:5 16377:16377" ht="16" x14ac:dyDescent="0.4">
      <c r="B31" s="124" t="s">
        <v>28</v>
      </c>
      <c r="C31" s="39">
        <v>-97.72458336099028</v>
      </c>
      <c r="D31" s="6">
        <v>-97.72458336099028</v>
      </c>
      <c r="E31" s="6" t="s">
        <v>506</v>
      </c>
      <c r="XEW31" s="5" t="s">
        <v>101</v>
      </c>
    </row>
    <row r="32" spans="2:5 16377:16377" ht="16" x14ac:dyDescent="0.4">
      <c r="B32" s="124" t="s">
        <v>29</v>
      </c>
      <c r="C32" s="39">
        <v>-12.228693489702437</v>
      </c>
      <c r="D32" s="6">
        <v>-12.228693489702437</v>
      </c>
      <c r="E32" s="6" t="s">
        <v>506</v>
      </c>
      <c r="XEW32" s="5" t="s">
        <v>142</v>
      </c>
    </row>
    <row r="33" spans="2:5 16377:16377" ht="16" x14ac:dyDescent="0.4">
      <c r="B33" s="124" t="s">
        <v>30</v>
      </c>
      <c r="C33" s="39">
        <v>-12.228693489702437</v>
      </c>
      <c r="D33" s="6">
        <v>-12.228693489702437</v>
      </c>
      <c r="E33" s="6" t="s">
        <v>506</v>
      </c>
      <c r="XEW33" s="5" t="s">
        <v>4</v>
      </c>
    </row>
    <row r="34" spans="2:5 16377:16377" ht="16" x14ac:dyDescent="0.4">
      <c r="B34" s="124" t="s">
        <v>31</v>
      </c>
      <c r="C34" s="39">
        <v>-12.228693489702437</v>
      </c>
      <c r="D34" s="6">
        <v>-12.228693489702437</v>
      </c>
      <c r="E34" s="6" t="s">
        <v>506</v>
      </c>
      <c r="XEW34" s="5" t="s">
        <v>203</v>
      </c>
    </row>
    <row r="35" spans="2:5 16377:16377" ht="16" x14ac:dyDescent="0.4">
      <c r="B35" s="124" t="s">
        <v>32</v>
      </c>
      <c r="C35" s="39">
        <v>-12.228693489702437</v>
      </c>
      <c r="D35" s="6">
        <v>-12.228693489702437</v>
      </c>
      <c r="E35" s="6" t="s">
        <v>506</v>
      </c>
      <c r="XEW35" s="5" t="s">
        <v>265</v>
      </c>
    </row>
    <row r="36" spans="2:5 16377:16377" ht="16" x14ac:dyDescent="0.4">
      <c r="B36" s="124" t="s">
        <v>33</v>
      </c>
      <c r="C36" s="39">
        <v>-12.228693489702437</v>
      </c>
      <c r="D36" s="6">
        <v>-12.228693489702437</v>
      </c>
      <c r="E36" s="6" t="s">
        <v>506</v>
      </c>
      <c r="XEW36" s="5" t="s">
        <v>187</v>
      </c>
    </row>
    <row r="37" spans="2:5 16377:16377" ht="16" x14ac:dyDescent="0.4">
      <c r="B37" s="124" t="s">
        <v>34</v>
      </c>
      <c r="C37" s="39">
        <v>-12.228693489702437</v>
      </c>
      <c r="D37" s="6">
        <v>-12.228693489702437</v>
      </c>
      <c r="E37" s="6" t="s">
        <v>506</v>
      </c>
      <c r="XEW37" s="5" t="s">
        <v>5</v>
      </c>
    </row>
    <row r="38" spans="2:5 16377:16377" ht="16" x14ac:dyDescent="0.4">
      <c r="B38" s="124" t="s">
        <v>35</v>
      </c>
      <c r="C38" s="39">
        <v>-12.228693489702437</v>
      </c>
      <c r="D38" s="6">
        <v>-12.228693489702437</v>
      </c>
      <c r="E38" s="6" t="s">
        <v>506</v>
      </c>
      <c r="XEW38" s="5" t="s">
        <v>60</v>
      </c>
    </row>
    <row r="39" spans="2:5 16377:16377" ht="16" x14ac:dyDescent="0.4">
      <c r="B39" s="124" t="s">
        <v>36</v>
      </c>
      <c r="C39" s="39">
        <v>-12.228693489702437</v>
      </c>
      <c r="D39" s="6">
        <v>-12.228693489702437</v>
      </c>
      <c r="E39" s="6" t="s">
        <v>506</v>
      </c>
      <c r="XEW39" s="5" t="s">
        <v>81</v>
      </c>
    </row>
    <row r="40" spans="2:5 16377:16377" ht="16" x14ac:dyDescent="0.4">
      <c r="B40" s="124" t="s">
        <v>37</v>
      </c>
      <c r="C40" s="39">
        <v>21</v>
      </c>
      <c r="D40" s="6">
        <v>20.60570603102904</v>
      </c>
      <c r="E40" s="6">
        <v>0.3942939689709597</v>
      </c>
      <c r="XEW40" s="5" t="s">
        <v>29</v>
      </c>
    </row>
    <row r="41" spans="2:5 16377:16377" ht="16" x14ac:dyDescent="0.4">
      <c r="B41" s="124" t="s">
        <v>38</v>
      </c>
      <c r="C41" s="39">
        <v>16</v>
      </c>
      <c r="D41" s="6">
        <v>20.60570603102904</v>
      </c>
      <c r="E41" s="6">
        <v>-4.6057060310290403</v>
      </c>
      <c r="XEW41" s="5" t="s">
        <v>37</v>
      </c>
    </row>
    <row r="42" spans="2:5 16377:16377" ht="16" x14ac:dyDescent="0.4">
      <c r="B42" s="124" t="s">
        <v>39</v>
      </c>
      <c r="C42" s="39">
        <v>27</v>
      </c>
      <c r="D42" s="6">
        <v>20.60570603102904</v>
      </c>
      <c r="E42" s="6">
        <v>6.3942939689709597</v>
      </c>
      <c r="XEW42" s="5" t="s">
        <v>102</v>
      </c>
    </row>
    <row r="43" spans="2:5 16377:16377" ht="16" x14ac:dyDescent="0.4">
      <c r="B43" s="124" t="s">
        <v>40</v>
      </c>
      <c r="C43" s="39">
        <v>15</v>
      </c>
      <c r="D43" s="6">
        <v>20.60570603102904</v>
      </c>
      <c r="E43" s="6">
        <v>-5.6057060310290403</v>
      </c>
      <c r="XEW43" s="5" t="s">
        <v>143</v>
      </c>
    </row>
    <row r="44" spans="2:5 16377:16377" ht="16" x14ac:dyDescent="0.4">
      <c r="B44" s="124" t="s">
        <v>41</v>
      </c>
      <c r="C44" s="39">
        <v>27</v>
      </c>
      <c r="D44" s="6">
        <v>20.60570603102904</v>
      </c>
      <c r="E44" s="6">
        <v>6.3942939689709597</v>
      </c>
      <c r="XEW44" s="5" t="s">
        <v>215</v>
      </c>
    </row>
    <row r="45" spans="2:5 16377:16377" ht="16" x14ac:dyDescent="0.4">
      <c r="B45" s="124" t="s">
        <v>42</v>
      </c>
      <c r="C45" s="39">
        <v>4</v>
      </c>
      <c r="D45" s="6">
        <v>20.60570603102904</v>
      </c>
      <c r="E45" s="6">
        <v>-16.60570603102904</v>
      </c>
      <c r="XEW45" s="5" t="s">
        <v>131</v>
      </c>
    </row>
    <row r="46" spans="2:5 16377:16377" ht="16" x14ac:dyDescent="0.4">
      <c r="B46" s="124" t="s">
        <v>43</v>
      </c>
      <c r="C46" s="39">
        <v>19</v>
      </c>
      <c r="D46" s="6">
        <v>20.60570603102904</v>
      </c>
      <c r="E46" s="6">
        <v>-1.6057060310290403</v>
      </c>
      <c r="XEW46" s="5" t="s">
        <v>144</v>
      </c>
    </row>
    <row r="47" spans="2:5 16377:16377" ht="16" x14ac:dyDescent="0.4">
      <c r="B47" s="124" t="s">
        <v>44</v>
      </c>
      <c r="C47" s="39">
        <v>15</v>
      </c>
      <c r="D47" s="6">
        <v>20.60570603102904</v>
      </c>
      <c r="E47" s="6">
        <v>-5.6057060310290403</v>
      </c>
      <c r="XEW47" s="5" t="s">
        <v>226</v>
      </c>
    </row>
    <row r="48" spans="2:5 16377:16377" ht="16" x14ac:dyDescent="0.4">
      <c r="B48" s="124" t="s">
        <v>45</v>
      </c>
      <c r="C48" s="39">
        <v>26</v>
      </c>
      <c r="D48" s="6">
        <v>20.60570603102904</v>
      </c>
      <c r="E48" s="6">
        <v>5.3942939689709597</v>
      </c>
      <c r="XEW48" s="5" t="s">
        <v>188</v>
      </c>
    </row>
    <row r="49" spans="2:5 16377:16377" ht="16" x14ac:dyDescent="0.4">
      <c r="B49" s="124" t="s">
        <v>46</v>
      </c>
      <c r="C49" s="39">
        <v>75.182547379262274</v>
      </c>
      <c r="D49" s="6">
        <v>75.182547379262274</v>
      </c>
      <c r="E49" s="6" t="s">
        <v>506</v>
      </c>
      <c r="XEW49" s="5" t="s">
        <v>47</v>
      </c>
    </row>
    <row r="50" spans="2:5 16377:16377" ht="16" x14ac:dyDescent="0.4">
      <c r="B50" s="124" t="s">
        <v>47</v>
      </c>
      <c r="C50" s="39">
        <v>75.182547379262274</v>
      </c>
      <c r="D50" s="6">
        <v>75.182547379262274</v>
      </c>
      <c r="E50" s="6" t="s">
        <v>506</v>
      </c>
      <c r="XEW50" s="5" t="s">
        <v>38</v>
      </c>
    </row>
    <row r="51" spans="2:5 16377:16377" ht="16" x14ac:dyDescent="0.4">
      <c r="B51" s="124" t="s">
        <v>48</v>
      </c>
      <c r="C51" s="39">
        <v>75.182547379262274</v>
      </c>
      <c r="D51" s="6">
        <v>75.182547379262274</v>
      </c>
      <c r="E51" s="6" t="s">
        <v>506</v>
      </c>
      <c r="XEW51" s="5" t="s">
        <v>189</v>
      </c>
    </row>
    <row r="52" spans="2:5 16377:16377" ht="16" x14ac:dyDescent="0.4">
      <c r="B52" s="124" t="s">
        <v>49</v>
      </c>
      <c r="C52" s="39">
        <v>75.182547379262274</v>
      </c>
      <c r="D52" s="6">
        <v>75.182547379262274</v>
      </c>
      <c r="E52" s="6" t="s">
        <v>506</v>
      </c>
      <c r="XEW52" s="5" t="s">
        <v>145</v>
      </c>
    </row>
    <row r="53" spans="2:5 16377:16377" ht="16" x14ac:dyDescent="0.4">
      <c r="B53" s="124" t="s">
        <v>50</v>
      </c>
      <c r="C53" s="39">
        <v>75.182547379262274</v>
      </c>
      <c r="D53" s="6">
        <v>75.182547379262274</v>
      </c>
      <c r="E53" s="6" t="s">
        <v>506</v>
      </c>
      <c r="XEW53" s="5" t="s">
        <v>227</v>
      </c>
    </row>
    <row r="54" spans="2:5 16377:16377" ht="16" x14ac:dyDescent="0.4">
      <c r="B54" s="124" t="s">
        <v>51</v>
      </c>
      <c r="C54" s="39">
        <v>75.182547379262274</v>
      </c>
      <c r="D54" s="6">
        <v>75.182547379262274</v>
      </c>
      <c r="E54" s="6" t="s">
        <v>506</v>
      </c>
      <c r="XEW54" s="5" t="s">
        <v>61</v>
      </c>
    </row>
    <row r="55" spans="2:5 16377:16377" ht="16" x14ac:dyDescent="0.4">
      <c r="B55" s="124" t="s">
        <v>52</v>
      </c>
      <c r="C55" s="39">
        <v>75.182547379262274</v>
      </c>
      <c r="D55" s="6">
        <v>75.182547379262274</v>
      </c>
      <c r="E55" s="6" t="s">
        <v>506</v>
      </c>
      <c r="XEW55" s="5" t="s">
        <v>39</v>
      </c>
    </row>
    <row r="56" spans="2:5 16377:16377" ht="16" x14ac:dyDescent="0.4">
      <c r="B56" s="124" t="s">
        <v>53</v>
      </c>
      <c r="C56" s="39">
        <v>75.182547379262274</v>
      </c>
      <c r="D56" s="6">
        <v>75.182547379262274</v>
      </c>
      <c r="E56" s="6" t="s">
        <v>506</v>
      </c>
      <c r="XEW56" s="5" t="s">
        <v>62</v>
      </c>
    </row>
    <row r="57" spans="2:5 16377:16377" ht="16" x14ac:dyDescent="0.4">
      <c r="B57" s="124" t="s">
        <v>54</v>
      </c>
      <c r="C57" s="39">
        <v>75.182547379262274</v>
      </c>
      <c r="D57" s="6">
        <v>75.182547379262274</v>
      </c>
      <c r="E57" s="6" t="s">
        <v>506</v>
      </c>
      <c r="XEW57" s="5" t="s">
        <v>92</v>
      </c>
    </row>
    <row r="58" spans="2:5 16377:16377" ht="16" x14ac:dyDescent="0.4">
      <c r="B58" s="124" t="s">
        <v>55</v>
      </c>
      <c r="C58" s="39">
        <v>75.182547379262274</v>
      </c>
      <c r="D58" s="6">
        <v>75.182547379262274</v>
      </c>
      <c r="E58" s="6" t="s">
        <v>506</v>
      </c>
      <c r="XEW58" s="5" t="s">
        <v>190</v>
      </c>
    </row>
    <row r="59" spans="2:5 16377:16377" ht="16" x14ac:dyDescent="0.4">
      <c r="B59" s="124" t="s">
        <v>56</v>
      </c>
      <c r="C59" s="39">
        <v>75.182547379262274</v>
      </c>
      <c r="D59" s="6">
        <v>75.182547379262274</v>
      </c>
      <c r="E59" s="6" t="s">
        <v>506</v>
      </c>
      <c r="XEW59" s="5" t="s">
        <v>146</v>
      </c>
    </row>
    <row r="60" spans="2:5 16377:16377" ht="16" x14ac:dyDescent="0.4">
      <c r="B60" s="124" t="s">
        <v>57</v>
      </c>
      <c r="C60" s="39">
        <v>75.182547379262274</v>
      </c>
      <c r="D60" s="6">
        <v>75.182547379262274</v>
      </c>
      <c r="E60" s="6" t="s">
        <v>506</v>
      </c>
      <c r="XEW60" s="5" t="s">
        <v>147</v>
      </c>
    </row>
    <row r="61" spans="2:5 16377:16377" ht="16" x14ac:dyDescent="0.4">
      <c r="B61" s="124" t="s">
        <v>58</v>
      </c>
      <c r="C61" s="39">
        <v>75.182547379262274</v>
      </c>
      <c r="D61" s="6">
        <v>75.182547379262274</v>
      </c>
      <c r="E61" s="6" t="s">
        <v>506</v>
      </c>
      <c r="XEW61" s="5" t="s">
        <v>282</v>
      </c>
    </row>
    <row r="62" spans="2:5 16377:16377" ht="16" x14ac:dyDescent="0.4">
      <c r="B62" s="124" t="s">
        <v>59</v>
      </c>
      <c r="C62" s="39">
        <v>103.3773900538431</v>
      </c>
      <c r="D62" s="6">
        <v>103.3773900538431</v>
      </c>
      <c r="E62" s="6" t="s">
        <v>506</v>
      </c>
      <c r="XEW62" s="5" t="s">
        <v>240</v>
      </c>
    </row>
    <row r="63" spans="2:5 16377:16377" ht="16" x14ac:dyDescent="0.4">
      <c r="B63" s="124" t="s">
        <v>60</v>
      </c>
      <c r="C63" s="39">
        <v>103.3773900538431</v>
      </c>
      <c r="D63" s="6">
        <v>103.3773900538431</v>
      </c>
      <c r="E63" s="6" t="s">
        <v>506</v>
      </c>
      <c r="XEW63" s="5" t="s">
        <v>148</v>
      </c>
    </row>
    <row r="64" spans="2:5 16377:16377" ht="16" x14ac:dyDescent="0.4">
      <c r="B64" s="124" t="s">
        <v>61</v>
      </c>
      <c r="C64" s="39">
        <v>103.3773900538431</v>
      </c>
      <c r="D64" s="6">
        <v>103.3773900538431</v>
      </c>
      <c r="E64" s="6" t="s">
        <v>506</v>
      </c>
      <c r="XEW64" s="5" t="s">
        <v>149</v>
      </c>
    </row>
    <row r="65" spans="2:5 16377:16377" ht="16" x14ac:dyDescent="0.4">
      <c r="B65" s="124" t="s">
        <v>62</v>
      </c>
      <c r="C65" s="39">
        <v>103.3773900538431</v>
      </c>
      <c r="D65" s="6">
        <v>103.3773900538431</v>
      </c>
      <c r="E65" s="6" t="s">
        <v>506</v>
      </c>
      <c r="XEW65" s="5" t="s">
        <v>63</v>
      </c>
    </row>
    <row r="66" spans="2:5 16377:16377" ht="16" x14ac:dyDescent="0.4">
      <c r="B66" s="124" t="s">
        <v>63</v>
      </c>
      <c r="C66" s="39">
        <v>103.3773900538431</v>
      </c>
      <c r="D66" s="6">
        <v>103.3773900538431</v>
      </c>
      <c r="E66" s="6" t="s">
        <v>506</v>
      </c>
      <c r="XEW66" s="5" t="s">
        <v>191</v>
      </c>
    </row>
    <row r="67" spans="2:5 16377:16377" ht="16" x14ac:dyDescent="0.4">
      <c r="B67" s="124" t="s">
        <v>64</v>
      </c>
      <c r="C67" s="39">
        <v>103.3773900538431</v>
      </c>
      <c r="D67" s="6">
        <v>103.3773900538431</v>
      </c>
      <c r="E67" s="6" t="s">
        <v>506</v>
      </c>
      <c r="XEW67" s="5" t="s">
        <v>204</v>
      </c>
    </row>
    <row r="68" spans="2:5 16377:16377" ht="16" x14ac:dyDescent="0.4">
      <c r="B68" s="124" t="s">
        <v>65</v>
      </c>
      <c r="C68" s="39">
        <v>103.3773900538431</v>
      </c>
      <c r="D68" s="6">
        <v>103.3773900538431</v>
      </c>
      <c r="E68" s="6" t="s">
        <v>506</v>
      </c>
      <c r="XEW68" s="5" t="s">
        <v>216</v>
      </c>
    </row>
    <row r="69" spans="2:5 16377:16377" ht="16" x14ac:dyDescent="0.4">
      <c r="B69" s="124" t="s">
        <v>66</v>
      </c>
      <c r="C69" s="39">
        <v>103.3773900538431</v>
      </c>
      <c r="D69" s="6">
        <v>103.3773900538431</v>
      </c>
      <c r="E69" s="6" t="s">
        <v>506</v>
      </c>
      <c r="XEW69" s="5" t="s">
        <v>132</v>
      </c>
    </row>
    <row r="70" spans="2:5 16377:16377" ht="16" x14ac:dyDescent="0.4">
      <c r="B70" s="124" t="s">
        <v>67</v>
      </c>
      <c r="C70" s="39">
        <v>103.3773900538431</v>
      </c>
      <c r="D70" s="6">
        <v>103.3773900538431</v>
      </c>
      <c r="E70" s="6" t="s">
        <v>506</v>
      </c>
      <c r="XEW70" s="5" t="s">
        <v>192</v>
      </c>
    </row>
    <row r="71" spans="2:5 16377:16377" ht="16" x14ac:dyDescent="0.4">
      <c r="B71" s="124" t="s">
        <v>68</v>
      </c>
      <c r="C71" s="39">
        <v>103.3773900538431</v>
      </c>
      <c r="D71" s="6">
        <v>103.3773900538431</v>
      </c>
      <c r="E71" s="6" t="s">
        <v>506</v>
      </c>
      <c r="XEW71" s="5" t="s">
        <v>6</v>
      </c>
    </row>
    <row r="72" spans="2:5 16377:16377" ht="16" x14ac:dyDescent="0.4">
      <c r="B72" s="124" t="s">
        <v>69</v>
      </c>
      <c r="C72" s="39">
        <v>103.3773900538431</v>
      </c>
      <c r="D72" s="6">
        <v>103.3773900538431</v>
      </c>
      <c r="E72" s="6" t="s">
        <v>506</v>
      </c>
      <c r="XEW72" s="5" t="s">
        <v>283</v>
      </c>
    </row>
    <row r="73" spans="2:5 16377:16377" ht="16" x14ac:dyDescent="0.4">
      <c r="B73" s="124" t="s">
        <v>70</v>
      </c>
      <c r="C73" s="39">
        <v>103.3773900538431</v>
      </c>
      <c r="D73" s="6">
        <v>103.3773900538431</v>
      </c>
      <c r="E73" s="6" t="s">
        <v>506</v>
      </c>
      <c r="XEW73" s="5" t="s">
        <v>30</v>
      </c>
    </row>
    <row r="74" spans="2:5 16377:16377" ht="16" x14ac:dyDescent="0.4">
      <c r="B74" s="124" t="s">
        <v>71</v>
      </c>
      <c r="C74" s="39">
        <v>103.3773900538431</v>
      </c>
      <c r="D74" s="6">
        <v>103.3773900538431</v>
      </c>
      <c r="E74" s="6" t="s">
        <v>506</v>
      </c>
      <c r="XEW74" s="5" t="s">
        <v>228</v>
      </c>
    </row>
    <row r="75" spans="2:5 16377:16377" ht="16" x14ac:dyDescent="0.4">
      <c r="B75" s="124" t="s">
        <v>72</v>
      </c>
      <c r="C75" s="39">
        <v>125.56267566008032</v>
      </c>
      <c r="D75" s="6">
        <v>125.56267566008032</v>
      </c>
      <c r="E75" s="6" t="s">
        <v>506</v>
      </c>
      <c r="XEW75" s="5" t="s">
        <v>103</v>
      </c>
    </row>
    <row r="76" spans="2:5 16377:16377" ht="16" x14ac:dyDescent="0.4">
      <c r="B76" s="124" t="s">
        <v>73</v>
      </c>
      <c r="C76" s="39">
        <v>125.56267566008032</v>
      </c>
      <c r="D76" s="6">
        <v>125.56267566008032</v>
      </c>
      <c r="E76" s="6" t="s">
        <v>506</v>
      </c>
      <c r="XEW76" s="5" t="s">
        <v>150</v>
      </c>
    </row>
    <row r="77" spans="2:5 16377:16377" ht="16" x14ac:dyDescent="0.4">
      <c r="B77" s="124" t="s">
        <v>74</v>
      </c>
      <c r="C77" s="39">
        <v>125.56267566008032</v>
      </c>
      <c r="D77" s="6">
        <v>125.56267566008032</v>
      </c>
      <c r="E77" s="6" t="s">
        <v>506</v>
      </c>
      <c r="XEW77" s="5" t="s">
        <v>151</v>
      </c>
    </row>
    <row r="78" spans="2:5 16377:16377" ht="16" x14ac:dyDescent="0.4">
      <c r="B78" s="124" t="s">
        <v>75</v>
      </c>
      <c r="C78" s="39">
        <v>125.56267566008032</v>
      </c>
      <c r="D78" s="6">
        <v>125.56267566008032</v>
      </c>
      <c r="E78" s="6" t="s">
        <v>506</v>
      </c>
      <c r="XEW78" s="5" t="s">
        <v>241</v>
      </c>
    </row>
    <row r="79" spans="2:5 16377:16377" ht="16" x14ac:dyDescent="0.4">
      <c r="B79" s="124" t="s">
        <v>76</v>
      </c>
      <c r="C79" s="39">
        <v>125.56267566008032</v>
      </c>
      <c r="D79" s="6">
        <v>125.56267566008032</v>
      </c>
      <c r="E79" s="6" t="s">
        <v>506</v>
      </c>
      <c r="XEW79" s="5" t="s">
        <v>7</v>
      </c>
    </row>
    <row r="80" spans="2:5 16377:16377" ht="16" x14ac:dyDescent="0.4">
      <c r="B80" s="124" t="s">
        <v>77</v>
      </c>
      <c r="C80" s="39">
        <v>125.56267566008032</v>
      </c>
      <c r="D80" s="6">
        <v>125.56267566008032</v>
      </c>
      <c r="E80" s="6" t="s">
        <v>506</v>
      </c>
      <c r="XEW80" s="5" t="s">
        <v>242</v>
      </c>
    </row>
    <row r="81" spans="2:5 16377:16377" ht="16" x14ac:dyDescent="0.4">
      <c r="B81" s="124" t="s">
        <v>78</v>
      </c>
      <c r="C81" s="39">
        <v>125.56267566008032</v>
      </c>
      <c r="D81" s="6">
        <v>125.56267566008032</v>
      </c>
      <c r="E81" s="6" t="s">
        <v>506</v>
      </c>
      <c r="XEW81" s="5" t="s">
        <v>82</v>
      </c>
    </row>
    <row r="82" spans="2:5 16377:16377" ht="16" x14ac:dyDescent="0.4">
      <c r="B82" s="124" t="s">
        <v>79</v>
      </c>
      <c r="C82" s="39">
        <v>125.56267566008032</v>
      </c>
      <c r="D82" s="6">
        <v>125.56267566008032</v>
      </c>
      <c r="E82" s="6" t="s">
        <v>506</v>
      </c>
      <c r="XEW82" s="5" t="s">
        <v>133</v>
      </c>
    </row>
    <row r="83" spans="2:5 16377:16377" ht="16" x14ac:dyDescent="0.4">
      <c r="B83" s="124" t="s">
        <v>80</v>
      </c>
      <c r="C83" s="39">
        <v>94.70100507194887</v>
      </c>
      <c r="D83" s="6">
        <v>94.70100507194887</v>
      </c>
      <c r="E83" s="6" t="s">
        <v>506</v>
      </c>
      <c r="XEW83" s="5" t="s">
        <v>31</v>
      </c>
    </row>
    <row r="84" spans="2:5 16377:16377" ht="16" x14ac:dyDescent="0.4">
      <c r="B84" s="124" t="s">
        <v>81</v>
      </c>
      <c r="C84" s="39">
        <v>94.70100507194887</v>
      </c>
      <c r="D84" s="6">
        <v>94.70100507194887</v>
      </c>
      <c r="E84" s="6" t="s">
        <v>506</v>
      </c>
      <c r="XEW84" s="5" t="s">
        <v>205</v>
      </c>
    </row>
    <row r="85" spans="2:5 16377:16377" ht="16" x14ac:dyDescent="0.4">
      <c r="B85" s="124" t="s">
        <v>82</v>
      </c>
      <c r="C85" s="39">
        <v>94.70100507194887</v>
      </c>
      <c r="D85" s="6">
        <v>94.70100507194887</v>
      </c>
      <c r="E85" s="6" t="s">
        <v>506</v>
      </c>
      <c r="XEW85" s="5" t="s">
        <v>258</v>
      </c>
    </row>
    <row r="86" spans="2:5 16377:16377" ht="16" x14ac:dyDescent="0.4">
      <c r="B86" s="124" t="s">
        <v>83</v>
      </c>
      <c r="C86" s="39">
        <v>94.70100507194887</v>
      </c>
      <c r="D86" s="6">
        <v>94.70100507194887</v>
      </c>
      <c r="E86" s="6" t="s">
        <v>506</v>
      </c>
      <c r="XEW86" s="5" t="s">
        <v>249</v>
      </c>
    </row>
    <row r="87" spans="2:5 16377:16377" ht="16" x14ac:dyDescent="0.4">
      <c r="B87" s="124" t="s">
        <v>84</v>
      </c>
      <c r="C87" s="39">
        <v>94.70100507194887</v>
      </c>
      <c r="D87" s="6">
        <v>94.70100507194887</v>
      </c>
      <c r="E87" s="6" t="s">
        <v>506</v>
      </c>
      <c r="XEW87" s="5" t="s">
        <v>152</v>
      </c>
    </row>
    <row r="88" spans="2:5 16377:16377" ht="16" x14ac:dyDescent="0.4">
      <c r="B88" s="124" t="s">
        <v>85</v>
      </c>
      <c r="C88" s="39">
        <v>94.70100507194887</v>
      </c>
      <c r="D88" s="6">
        <v>94.70100507194887</v>
      </c>
      <c r="E88" s="6" t="s">
        <v>506</v>
      </c>
      <c r="XEW88" s="5" t="s">
        <v>104</v>
      </c>
    </row>
    <row r="89" spans="2:5 16377:16377" ht="16" x14ac:dyDescent="0.4">
      <c r="B89" s="124" t="s">
        <v>86</v>
      </c>
      <c r="C89" s="39">
        <v>94.70100507194887</v>
      </c>
      <c r="D89" s="6">
        <v>94.70100507194887</v>
      </c>
      <c r="E89" s="6" t="s">
        <v>506</v>
      </c>
      <c r="XEW89" s="5" t="s">
        <v>105</v>
      </c>
    </row>
    <row r="90" spans="2:5 16377:16377" ht="16" x14ac:dyDescent="0.4">
      <c r="B90" s="124" t="s">
        <v>87</v>
      </c>
      <c r="C90" s="39">
        <v>94.70100507194887</v>
      </c>
      <c r="D90" s="6">
        <v>94.70100507194887</v>
      </c>
      <c r="E90" s="6" t="s">
        <v>506</v>
      </c>
      <c r="XEW90" s="5" t="s">
        <v>83</v>
      </c>
    </row>
    <row r="91" spans="2:5 16377:16377" ht="16" x14ac:dyDescent="0.4">
      <c r="B91" s="124" t="s">
        <v>88</v>
      </c>
      <c r="C91" s="39">
        <v>94.70100507194887</v>
      </c>
      <c r="D91" s="6">
        <v>94.70100507194887</v>
      </c>
      <c r="E91" s="6" t="s">
        <v>506</v>
      </c>
      <c r="XEW91" s="5" t="s">
        <v>106</v>
      </c>
    </row>
    <row r="92" spans="2:5 16377:16377" ht="16" x14ac:dyDescent="0.4">
      <c r="B92" s="124" t="s">
        <v>89</v>
      </c>
      <c r="C92" s="39">
        <v>94.70100507194887</v>
      </c>
      <c r="D92" s="6">
        <v>94.70100507194887</v>
      </c>
      <c r="E92" s="6" t="s">
        <v>506</v>
      </c>
      <c r="XEW92" s="5" t="s">
        <v>107</v>
      </c>
    </row>
    <row r="93" spans="2:5 16377:16377" ht="16" x14ac:dyDescent="0.4">
      <c r="B93" s="124" t="s">
        <v>90</v>
      </c>
      <c r="C93" s="39">
        <v>94.70100507194887</v>
      </c>
      <c r="D93" s="6">
        <v>94.70100507194887</v>
      </c>
      <c r="E93" s="6" t="s">
        <v>506</v>
      </c>
      <c r="XEW93" s="5" t="s">
        <v>284</v>
      </c>
    </row>
    <row r="94" spans="2:5 16377:16377" ht="16" x14ac:dyDescent="0.4">
      <c r="B94" s="124" t="s">
        <v>91</v>
      </c>
      <c r="C94" s="39">
        <v>94.70100507194887</v>
      </c>
      <c r="D94" s="6">
        <v>94.70100507194887</v>
      </c>
      <c r="E94" s="6" t="s">
        <v>506</v>
      </c>
      <c r="XEW94" s="5" t="s">
        <v>8</v>
      </c>
    </row>
    <row r="95" spans="2:5 16377:16377" ht="16" x14ac:dyDescent="0.4">
      <c r="B95" s="124" t="s">
        <v>92</v>
      </c>
      <c r="C95" s="39">
        <v>309.67680428844534</v>
      </c>
      <c r="D95" s="6">
        <v>309.67680428844534</v>
      </c>
      <c r="E95" s="6" t="s">
        <v>506</v>
      </c>
      <c r="XEW95" s="5" t="s">
        <v>64</v>
      </c>
    </row>
    <row r="96" spans="2:5 16377:16377" ht="16" x14ac:dyDescent="0.4">
      <c r="B96" s="124" t="s">
        <v>93</v>
      </c>
      <c r="C96" s="39">
        <v>83.972607460185372</v>
      </c>
      <c r="D96" s="6">
        <v>83.972607460185372</v>
      </c>
      <c r="E96" s="6" t="s">
        <v>506</v>
      </c>
      <c r="XEW96" s="5" t="s">
        <v>285</v>
      </c>
    </row>
    <row r="97" spans="2:5 16377:16377" ht="16" x14ac:dyDescent="0.4">
      <c r="B97" s="124" t="s">
        <v>94</v>
      </c>
      <c r="C97" s="39">
        <v>83.972607460185372</v>
      </c>
      <c r="D97" s="6">
        <v>83.972607460185372</v>
      </c>
      <c r="E97" s="6" t="s">
        <v>506</v>
      </c>
      <c r="XEW97" s="5" t="s">
        <v>84</v>
      </c>
    </row>
    <row r="98" spans="2:5 16377:16377" ht="16" x14ac:dyDescent="0.4">
      <c r="B98" s="124" t="s">
        <v>95</v>
      </c>
      <c r="C98" s="39">
        <v>83.972607460185372</v>
      </c>
      <c r="D98" s="6">
        <v>83.972607460185372</v>
      </c>
      <c r="E98" s="6" t="s">
        <v>506</v>
      </c>
      <c r="XEW98" s="5" t="s">
        <v>153</v>
      </c>
    </row>
    <row r="99" spans="2:5 16377:16377" ht="16" x14ac:dyDescent="0.4">
      <c r="B99" s="124" t="s">
        <v>96</v>
      </c>
      <c r="C99" s="39">
        <v>83.972607460185372</v>
      </c>
      <c r="D99" s="6">
        <v>83.972607460185372</v>
      </c>
      <c r="E99" s="6" t="s">
        <v>506</v>
      </c>
      <c r="XEW99" s="5" t="s">
        <v>93</v>
      </c>
    </row>
    <row r="100" spans="2:5 16377:16377" ht="16" x14ac:dyDescent="0.4">
      <c r="B100" s="124" t="s">
        <v>97</v>
      </c>
      <c r="C100" s="39">
        <v>83.972607460185372</v>
      </c>
      <c r="D100" s="6">
        <v>83.972607460185372</v>
      </c>
      <c r="E100" s="6" t="s">
        <v>506</v>
      </c>
      <c r="XEW100" s="5" t="s">
        <v>206</v>
      </c>
    </row>
    <row r="101" spans="2:5 16377:16377" ht="16" x14ac:dyDescent="0.4">
      <c r="B101" s="124" t="s">
        <v>98</v>
      </c>
      <c r="C101" s="39">
        <v>-64.942108419489514</v>
      </c>
      <c r="D101" s="6">
        <v>-64.942108419489514</v>
      </c>
      <c r="E101" s="6" t="s">
        <v>506</v>
      </c>
      <c r="XEW101" s="5" t="s">
        <v>94</v>
      </c>
    </row>
    <row r="102" spans="2:5 16377:16377" ht="16" x14ac:dyDescent="0.4">
      <c r="B102" s="124" t="s">
        <v>99</v>
      </c>
      <c r="C102" s="39">
        <v>-64.942108419489514</v>
      </c>
      <c r="D102" s="6">
        <v>-64.942108419489514</v>
      </c>
      <c r="E102" s="6" t="s">
        <v>506</v>
      </c>
      <c r="XEW102" s="5" t="s">
        <v>193</v>
      </c>
    </row>
    <row r="103" spans="2:5 16377:16377" ht="16" x14ac:dyDescent="0.4">
      <c r="B103" s="124" t="s">
        <v>100</v>
      </c>
      <c r="C103" s="39">
        <v>-64.942108419489514</v>
      </c>
      <c r="D103" s="6">
        <v>-64.942108419489514</v>
      </c>
      <c r="E103" s="6" t="s">
        <v>506</v>
      </c>
      <c r="XEW103" s="5" t="s">
        <v>40</v>
      </c>
    </row>
    <row r="104" spans="2:5 16377:16377" ht="16" x14ac:dyDescent="0.4">
      <c r="B104" s="124" t="s">
        <v>101</v>
      </c>
      <c r="C104" s="39">
        <v>-64.942108419489514</v>
      </c>
      <c r="D104" s="6">
        <v>-64.942108419489514</v>
      </c>
      <c r="E104" s="6" t="s">
        <v>506</v>
      </c>
      <c r="XEW104" s="5" t="s">
        <v>194</v>
      </c>
    </row>
    <row r="105" spans="2:5 16377:16377" ht="16" x14ac:dyDescent="0.4">
      <c r="B105" s="124" t="s">
        <v>102</v>
      </c>
      <c r="C105" s="39">
        <v>-64.942108419489514</v>
      </c>
      <c r="D105" s="6">
        <v>-64.942108419489514</v>
      </c>
      <c r="E105" s="6" t="s">
        <v>506</v>
      </c>
      <c r="XEW105" s="5" t="s">
        <v>48</v>
      </c>
    </row>
    <row r="106" spans="2:5 16377:16377" ht="16" x14ac:dyDescent="0.4">
      <c r="B106" s="124" t="s">
        <v>103</v>
      </c>
      <c r="C106" s="39">
        <v>-64.942108419489514</v>
      </c>
      <c r="D106" s="6">
        <v>-64.942108419489514</v>
      </c>
      <c r="E106" s="6" t="s">
        <v>506</v>
      </c>
      <c r="XEW106" s="5" t="s">
        <v>286</v>
      </c>
    </row>
    <row r="107" spans="2:5 16377:16377" ht="16" x14ac:dyDescent="0.4">
      <c r="B107" s="124" t="s">
        <v>104</v>
      </c>
      <c r="C107" s="39">
        <v>-64.942108419489514</v>
      </c>
      <c r="D107" s="6">
        <v>-64.942108419489514</v>
      </c>
      <c r="E107" s="6" t="s">
        <v>506</v>
      </c>
      <c r="XEW107" s="5" t="s">
        <v>108</v>
      </c>
    </row>
    <row r="108" spans="2:5 16377:16377" ht="16" x14ac:dyDescent="0.4">
      <c r="B108" s="124" t="s">
        <v>105</v>
      </c>
      <c r="C108" s="39">
        <v>-64.942108419489514</v>
      </c>
      <c r="D108" s="6">
        <v>-64.942108419489514</v>
      </c>
      <c r="E108" s="6" t="s">
        <v>506</v>
      </c>
      <c r="XEW108" s="5" t="s">
        <v>32</v>
      </c>
    </row>
    <row r="109" spans="2:5 16377:16377" ht="16" x14ac:dyDescent="0.4">
      <c r="B109" s="124" t="s">
        <v>106</v>
      </c>
      <c r="C109" s="39">
        <v>-64.942108419489514</v>
      </c>
      <c r="D109" s="6">
        <v>-64.942108419489514</v>
      </c>
      <c r="E109" s="6" t="s">
        <v>506</v>
      </c>
      <c r="XEW109" s="5" t="s">
        <v>250</v>
      </c>
    </row>
    <row r="110" spans="2:5 16377:16377" ht="16" x14ac:dyDescent="0.4">
      <c r="B110" s="124" t="s">
        <v>107</v>
      </c>
      <c r="C110" s="39">
        <v>-64.942108419489514</v>
      </c>
      <c r="D110" s="6">
        <v>-64.942108419489514</v>
      </c>
      <c r="E110" s="6" t="s">
        <v>506</v>
      </c>
      <c r="XEW110" s="5" t="s">
        <v>109</v>
      </c>
    </row>
    <row r="111" spans="2:5 16377:16377" ht="16" x14ac:dyDescent="0.4">
      <c r="B111" s="124" t="s">
        <v>108</v>
      </c>
      <c r="C111" s="39">
        <v>-64.942108419489514</v>
      </c>
      <c r="D111" s="6">
        <v>-64.942108419489514</v>
      </c>
      <c r="E111" s="6" t="s">
        <v>506</v>
      </c>
      <c r="XEW111" s="5" t="s">
        <v>195</v>
      </c>
    </row>
    <row r="112" spans="2:5 16377:16377" ht="16" x14ac:dyDescent="0.4">
      <c r="B112" s="124" t="s">
        <v>109</v>
      </c>
      <c r="C112" s="39">
        <v>-64.942108419489514</v>
      </c>
      <c r="D112" s="6">
        <v>-64.942108419489514</v>
      </c>
      <c r="E112" s="6" t="s">
        <v>506</v>
      </c>
      <c r="XEW112" s="5" t="s">
        <v>259</v>
      </c>
    </row>
    <row r="113" spans="2:5 16377:16377" ht="16" x14ac:dyDescent="0.4">
      <c r="B113" s="124" t="s">
        <v>110</v>
      </c>
      <c r="C113" s="39">
        <v>-64.942108419489514</v>
      </c>
      <c r="D113" s="6">
        <v>-64.942108419489514</v>
      </c>
      <c r="E113" s="6" t="s">
        <v>506</v>
      </c>
      <c r="XEW113" s="5" t="s">
        <v>207</v>
      </c>
    </row>
    <row r="114" spans="2:5 16377:16377" ht="16" x14ac:dyDescent="0.4">
      <c r="B114" s="124" t="s">
        <v>111</v>
      </c>
      <c r="C114" s="39">
        <v>-64.942108419489514</v>
      </c>
      <c r="D114" s="6">
        <v>-64.942108419489514</v>
      </c>
      <c r="E114" s="6" t="s">
        <v>506</v>
      </c>
      <c r="XEW114" s="5" t="s">
        <v>134</v>
      </c>
    </row>
    <row r="115" spans="2:5 16377:16377" ht="16" x14ac:dyDescent="0.4">
      <c r="B115" s="124" t="s">
        <v>112</v>
      </c>
      <c r="C115" s="39">
        <v>-64.942108419489514</v>
      </c>
      <c r="D115" s="6">
        <v>-64.942108419489514</v>
      </c>
      <c r="E115" s="6" t="s">
        <v>506</v>
      </c>
      <c r="XEW115" s="5" t="s">
        <v>217</v>
      </c>
    </row>
    <row r="116" spans="2:5 16377:16377" ht="16" x14ac:dyDescent="0.4">
      <c r="B116" s="124" t="s">
        <v>113</v>
      </c>
      <c r="C116" s="39">
        <v>-64.942108419489514</v>
      </c>
      <c r="D116" s="6">
        <v>-64.942108419489514</v>
      </c>
      <c r="E116" s="6" t="s">
        <v>506</v>
      </c>
      <c r="XEW116" s="5" t="s">
        <v>154</v>
      </c>
    </row>
    <row r="117" spans="2:5 16377:16377" ht="16" x14ac:dyDescent="0.4">
      <c r="B117" s="124" t="s">
        <v>114</v>
      </c>
      <c r="C117" s="39">
        <v>-64.942108419489514</v>
      </c>
      <c r="D117" s="6">
        <v>-64.942108419489514</v>
      </c>
      <c r="E117" s="6" t="s">
        <v>506</v>
      </c>
      <c r="XEW117" s="5" t="s">
        <v>110</v>
      </c>
    </row>
    <row r="118" spans="2:5 16377:16377" ht="16" x14ac:dyDescent="0.4">
      <c r="B118" s="124" t="s">
        <v>115</v>
      </c>
      <c r="C118" s="39">
        <v>-64.942108419489514</v>
      </c>
      <c r="D118" s="6">
        <v>-64.942108419489514</v>
      </c>
      <c r="E118" s="6" t="s">
        <v>506</v>
      </c>
      <c r="XEW118" s="5" t="s">
        <v>218</v>
      </c>
    </row>
    <row r="119" spans="2:5 16377:16377" ht="16" x14ac:dyDescent="0.4">
      <c r="B119" s="124" t="s">
        <v>116</v>
      </c>
      <c r="C119" s="39">
        <v>-64.942108419489514</v>
      </c>
      <c r="D119" s="6">
        <v>-64.942108419489514</v>
      </c>
      <c r="E119" s="6" t="s">
        <v>506</v>
      </c>
      <c r="XEW119" s="5" t="s">
        <v>135</v>
      </c>
    </row>
    <row r="120" spans="2:5 16377:16377" ht="16" x14ac:dyDescent="0.4">
      <c r="B120" s="124" t="s">
        <v>117</v>
      </c>
      <c r="C120" s="39">
        <v>-64.942108419489514</v>
      </c>
      <c r="D120" s="6">
        <v>-64.942108419489514</v>
      </c>
      <c r="E120" s="6" t="s">
        <v>506</v>
      </c>
      <c r="XEW120" s="5" t="s">
        <v>111</v>
      </c>
    </row>
    <row r="121" spans="2:5 16377:16377" ht="16" x14ac:dyDescent="0.4">
      <c r="B121" s="124" t="s">
        <v>118</v>
      </c>
      <c r="C121" s="39">
        <v>-64.942108419489514</v>
      </c>
      <c r="D121" s="6">
        <v>-64.942108419489514</v>
      </c>
      <c r="E121" s="6" t="s">
        <v>506</v>
      </c>
      <c r="XEW121" s="5" t="s">
        <v>208</v>
      </c>
    </row>
    <row r="122" spans="2:5 16377:16377" ht="16" x14ac:dyDescent="0.4">
      <c r="B122" s="124" t="s">
        <v>119</v>
      </c>
      <c r="C122" s="39">
        <v>-64.942108419489514</v>
      </c>
      <c r="D122" s="6">
        <v>-64.942108419489514</v>
      </c>
      <c r="E122" s="6" t="s">
        <v>506</v>
      </c>
      <c r="XEW122" s="5" t="s">
        <v>209</v>
      </c>
    </row>
    <row r="123" spans="2:5 16377:16377" ht="16" x14ac:dyDescent="0.4">
      <c r="B123" s="124" t="s">
        <v>120</v>
      </c>
      <c r="C123" s="39">
        <v>-64.942108419489514</v>
      </c>
      <c r="D123" s="6">
        <v>-64.942108419489514</v>
      </c>
      <c r="E123" s="6" t="s">
        <v>506</v>
      </c>
      <c r="XEW123" s="5" t="s">
        <v>229</v>
      </c>
    </row>
    <row r="124" spans="2:5 16377:16377" ht="16" x14ac:dyDescent="0.4">
      <c r="B124" s="124" t="s">
        <v>121</v>
      </c>
      <c r="C124" s="39">
        <v>-64.942108419489514</v>
      </c>
      <c r="D124" s="6">
        <v>-64.942108419489514</v>
      </c>
      <c r="E124" s="6" t="s">
        <v>506</v>
      </c>
      <c r="XEW124" s="5" t="s">
        <v>155</v>
      </c>
    </row>
    <row r="125" spans="2:5 16377:16377" ht="16" x14ac:dyDescent="0.4">
      <c r="B125" s="124" t="s">
        <v>122</v>
      </c>
      <c r="C125" s="39">
        <v>-64.942108419489514</v>
      </c>
      <c r="D125" s="6">
        <v>-64.942108419489514</v>
      </c>
      <c r="E125" s="6" t="s">
        <v>506</v>
      </c>
      <c r="XEW125" s="5" t="s">
        <v>73</v>
      </c>
    </row>
    <row r="126" spans="2:5 16377:16377" ht="16" x14ac:dyDescent="0.4">
      <c r="B126" s="124" t="s">
        <v>123</v>
      </c>
      <c r="C126" s="39">
        <v>-64.942108419489514</v>
      </c>
      <c r="D126" s="6">
        <v>-64.942108419489514</v>
      </c>
      <c r="E126" s="6" t="s">
        <v>506</v>
      </c>
      <c r="XEW126" s="5" t="s">
        <v>9</v>
      </c>
    </row>
    <row r="127" spans="2:5 16377:16377" ht="16" x14ac:dyDescent="0.4">
      <c r="B127" s="124" t="s">
        <v>124</v>
      </c>
      <c r="C127" s="39">
        <v>-64.942108419489514</v>
      </c>
      <c r="D127" s="6">
        <v>-64.942108419489514</v>
      </c>
      <c r="E127" s="6" t="s">
        <v>506</v>
      </c>
      <c r="XEW127" s="5" t="s">
        <v>156</v>
      </c>
    </row>
    <row r="128" spans="2:5 16377:16377" ht="16" x14ac:dyDescent="0.4">
      <c r="B128" s="124" t="s">
        <v>125</v>
      </c>
      <c r="C128" s="39">
        <v>-64.942108419489514</v>
      </c>
      <c r="D128" s="6">
        <v>-64.942108419489514</v>
      </c>
      <c r="E128" s="6" t="s">
        <v>506</v>
      </c>
      <c r="XEW128" s="5" t="s">
        <v>157</v>
      </c>
    </row>
    <row r="129" spans="2:5 16377:16377" ht="16" x14ac:dyDescent="0.4">
      <c r="B129" s="124" t="s">
        <v>126</v>
      </c>
      <c r="C129" s="39">
        <v>-64.942108419489514</v>
      </c>
      <c r="D129" s="6">
        <v>-64.942108419489514</v>
      </c>
      <c r="E129" s="6" t="s">
        <v>506</v>
      </c>
      <c r="XEW129" s="5" t="s">
        <v>210</v>
      </c>
    </row>
    <row r="130" spans="2:5 16377:16377" ht="16" x14ac:dyDescent="0.4">
      <c r="B130" s="124" t="s">
        <v>127</v>
      </c>
      <c r="C130" s="39">
        <v>-64.942108419489514</v>
      </c>
      <c r="D130" s="6">
        <v>-64.942108419489514</v>
      </c>
      <c r="E130" s="6" t="s">
        <v>506</v>
      </c>
      <c r="XEW130" s="5" t="s">
        <v>49</v>
      </c>
    </row>
    <row r="131" spans="2:5 16377:16377" ht="16" x14ac:dyDescent="0.4">
      <c r="B131" s="124" t="s">
        <v>128</v>
      </c>
      <c r="C131" s="39">
        <v>-64.942108419489514</v>
      </c>
      <c r="D131" s="6">
        <v>-64.942108419489514</v>
      </c>
      <c r="E131" s="6" t="s">
        <v>506</v>
      </c>
      <c r="XEW131" s="5" t="s">
        <v>74</v>
      </c>
    </row>
    <row r="132" spans="2:5 16377:16377" ht="16" x14ac:dyDescent="0.4">
      <c r="B132" s="124" t="s">
        <v>129</v>
      </c>
      <c r="C132" s="39">
        <v>-64.942108419489514</v>
      </c>
      <c r="D132" s="6">
        <v>-64.942108419489514</v>
      </c>
      <c r="E132" s="6" t="s">
        <v>506</v>
      </c>
      <c r="XEW132" s="5" t="s">
        <v>243</v>
      </c>
    </row>
    <row r="133" spans="2:5 16377:16377" ht="16" x14ac:dyDescent="0.4">
      <c r="B133" s="124" t="s">
        <v>130</v>
      </c>
      <c r="C133" s="39">
        <v>-64.942108419489514</v>
      </c>
      <c r="D133" s="6">
        <v>-64.942108419489514</v>
      </c>
      <c r="E133" s="6" t="s">
        <v>506</v>
      </c>
      <c r="XEW133" s="5" t="s">
        <v>211</v>
      </c>
    </row>
    <row r="134" spans="2:5 16377:16377" ht="16" x14ac:dyDescent="0.4">
      <c r="B134" s="124" t="s">
        <v>131</v>
      </c>
      <c r="C134" s="39">
        <v>11.035262373392241</v>
      </c>
      <c r="D134" s="6">
        <v>11.035262373392241</v>
      </c>
      <c r="E134" s="6" t="s">
        <v>506</v>
      </c>
      <c r="XEW134" s="5" t="s">
        <v>112</v>
      </c>
    </row>
    <row r="135" spans="2:5 16377:16377" ht="16" x14ac:dyDescent="0.4">
      <c r="B135" s="124" t="s">
        <v>132</v>
      </c>
      <c r="C135" s="39">
        <v>11.035262373392241</v>
      </c>
      <c r="D135" s="6">
        <v>11.035262373392241</v>
      </c>
      <c r="E135" s="6" t="s">
        <v>506</v>
      </c>
      <c r="XEW135" s="5" t="s">
        <v>230</v>
      </c>
    </row>
    <row r="136" spans="2:5 16377:16377" ht="16" x14ac:dyDescent="0.4">
      <c r="B136" s="124" t="s">
        <v>133</v>
      </c>
      <c r="C136" s="39">
        <v>11.035262373392241</v>
      </c>
      <c r="D136" s="6">
        <v>11.035262373392241</v>
      </c>
      <c r="E136" s="6" t="s">
        <v>506</v>
      </c>
      <c r="XEW136" s="5" t="s">
        <v>287</v>
      </c>
    </row>
    <row r="137" spans="2:5 16377:16377" ht="16" x14ac:dyDescent="0.4">
      <c r="B137" s="124" t="s">
        <v>134</v>
      </c>
      <c r="C137" s="39">
        <v>11.035262373392241</v>
      </c>
      <c r="D137" s="6">
        <v>11.035262373392241</v>
      </c>
      <c r="E137" s="6" t="s">
        <v>506</v>
      </c>
      <c r="XEW137" s="5" t="s">
        <v>113</v>
      </c>
    </row>
    <row r="138" spans="2:5 16377:16377" ht="16" x14ac:dyDescent="0.4">
      <c r="B138" s="124" t="s">
        <v>135</v>
      </c>
      <c r="C138" s="39">
        <v>11.035262373392241</v>
      </c>
      <c r="D138" s="6">
        <v>11.035262373392241</v>
      </c>
      <c r="E138" s="6" t="s">
        <v>506</v>
      </c>
      <c r="XEW138" s="5" t="s">
        <v>266</v>
      </c>
    </row>
    <row r="139" spans="2:5 16377:16377" ht="16" x14ac:dyDescent="0.4">
      <c r="B139" s="124" t="s">
        <v>136</v>
      </c>
      <c r="C139" s="39">
        <v>11.035262373392241</v>
      </c>
      <c r="D139" s="6">
        <v>11.035262373392241</v>
      </c>
      <c r="E139" s="6" t="s">
        <v>506</v>
      </c>
      <c r="XEW139" s="5" t="s">
        <v>158</v>
      </c>
    </row>
    <row r="140" spans="2:5 16377:16377" ht="16" x14ac:dyDescent="0.4">
      <c r="B140" s="124" t="s">
        <v>137</v>
      </c>
      <c r="C140" s="39">
        <v>2.9444393098219903</v>
      </c>
      <c r="D140" s="6">
        <v>2.9444393098219903</v>
      </c>
      <c r="E140" s="6" t="s">
        <v>506</v>
      </c>
      <c r="XEW140" s="5" t="s">
        <v>114</v>
      </c>
    </row>
    <row r="141" spans="2:5 16377:16377" ht="16" x14ac:dyDescent="0.4">
      <c r="B141" s="124" t="s">
        <v>138</v>
      </c>
      <c r="C141" s="39">
        <v>2.9444393098219903</v>
      </c>
      <c r="D141" s="6">
        <v>2.9444393098219903</v>
      </c>
      <c r="E141" s="6" t="s">
        <v>506</v>
      </c>
      <c r="XEW141" s="5" t="s">
        <v>231</v>
      </c>
    </row>
    <row r="142" spans="2:5 16377:16377" ht="16" x14ac:dyDescent="0.4">
      <c r="B142" s="124" t="s">
        <v>139</v>
      </c>
      <c r="C142" s="39">
        <v>2.9444393098219903</v>
      </c>
      <c r="D142" s="6">
        <v>2.9444393098219903</v>
      </c>
      <c r="E142" s="6" t="s">
        <v>506</v>
      </c>
      <c r="XEW142" s="5" t="s">
        <v>267</v>
      </c>
    </row>
    <row r="143" spans="2:5 16377:16377" ht="16" x14ac:dyDescent="0.4">
      <c r="B143" s="124" t="s">
        <v>140</v>
      </c>
      <c r="C143" s="39">
        <v>2.9444393098219903</v>
      </c>
      <c r="D143" s="6">
        <v>2.9444393098219903</v>
      </c>
      <c r="E143" s="6" t="s">
        <v>506</v>
      </c>
      <c r="XEW143" s="5" t="s">
        <v>159</v>
      </c>
    </row>
    <row r="144" spans="2:5 16377:16377" ht="16" x14ac:dyDescent="0.4">
      <c r="B144" s="124" t="s">
        <v>141</v>
      </c>
      <c r="C144" s="39">
        <v>2.9444393098219903</v>
      </c>
      <c r="D144" s="6">
        <v>2.9444393098219903</v>
      </c>
      <c r="E144" s="6" t="s">
        <v>506</v>
      </c>
      <c r="XEW144" s="5" t="s">
        <v>160</v>
      </c>
    </row>
    <row r="145" spans="2:5 16377:16377" ht="16" x14ac:dyDescent="0.4">
      <c r="B145" s="124" t="s">
        <v>142</v>
      </c>
      <c r="C145" s="39">
        <v>2.9444393098219903</v>
      </c>
      <c r="D145" s="6">
        <v>2.9444393098219903</v>
      </c>
      <c r="E145" s="6" t="s">
        <v>506</v>
      </c>
      <c r="XEW145" s="5" t="s">
        <v>75</v>
      </c>
    </row>
    <row r="146" spans="2:5 16377:16377" ht="16" x14ac:dyDescent="0.4">
      <c r="B146" s="124" t="s">
        <v>143</v>
      </c>
      <c r="C146" s="39">
        <v>2.9444393098219903</v>
      </c>
      <c r="D146" s="6">
        <v>2.9444393098219903</v>
      </c>
      <c r="E146" s="6" t="s">
        <v>506</v>
      </c>
      <c r="XEW146" s="5" t="s">
        <v>161</v>
      </c>
    </row>
    <row r="147" spans="2:5 16377:16377" ht="16" x14ac:dyDescent="0.4">
      <c r="B147" s="124" t="s">
        <v>144</v>
      </c>
      <c r="C147" s="39">
        <v>2.9444393098219903</v>
      </c>
      <c r="D147" s="6">
        <v>2.9444393098219903</v>
      </c>
      <c r="E147" s="6" t="s">
        <v>506</v>
      </c>
      <c r="XEW147" s="5" t="s">
        <v>50</v>
      </c>
    </row>
    <row r="148" spans="2:5 16377:16377" ht="16" x14ac:dyDescent="0.4">
      <c r="B148" s="124" t="s">
        <v>145</v>
      </c>
      <c r="C148" s="39">
        <v>2.9444393098219903</v>
      </c>
      <c r="D148" s="6">
        <v>2.9444393098219903</v>
      </c>
      <c r="E148" s="6" t="s">
        <v>506</v>
      </c>
      <c r="XEW148" s="5" t="s">
        <v>232</v>
      </c>
    </row>
    <row r="149" spans="2:5 16377:16377" ht="16" x14ac:dyDescent="0.4">
      <c r="B149" s="124" t="s">
        <v>146</v>
      </c>
      <c r="C149" s="39">
        <v>2.9444393098219903</v>
      </c>
      <c r="D149" s="6">
        <v>2.9444393098219903</v>
      </c>
      <c r="E149" s="6" t="s">
        <v>506</v>
      </c>
      <c r="XEW149" s="5" t="s">
        <v>51</v>
      </c>
    </row>
    <row r="150" spans="2:5 16377:16377" ht="16" x14ac:dyDescent="0.4">
      <c r="B150" s="124" t="s">
        <v>147</v>
      </c>
      <c r="C150" s="39">
        <v>2.9444393098219903</v>
      </c>
      <c r="D150" s="6">
        <v>2.9444393098219903</v>
      </c>
      <c r="E150" s="6" t="s">
        <v>506</v>
      </c>
      <c r="XEW150" s="5" t="s">
        <v>65</v>
      </c>
    </row>
    <row r="151" spans="2:5 16377:16377" ht="16" x14ac:dyDescent="0.4">
      <c r="B151" s="124" t="s">
        <v>148</v>
      </c>
      <c r="C151" s="39">
        <v>2.9444393098219903</v>
      </c>
      <c r="D151" s="6">
        <v>2.9444393098219903</v>
      </c>
      <c r="E151" s="6" t="s">
        <v>506</v>
      </c>
      <c r="XEW151" s="5" t="s">
        <v>162</v>
      </c>
    </row>
    <row r="152" spans="2:5 16377:16377" ht="16" x14ac:dyDescent="0.4">
      <c r="B152" s="124" t="s">
        <v>149</v>
      </c>
      <c r="C152" s="39">
        <v>2.9444393098219903</v>
      </c>
      <c r="D152" s="6">
        <v>2.9444393098219903</v>
      </c>
      <c r="E152" s="6" t="s">
        <v>506</v>
      </c>
      <c r="XEW152" s="5" t="s">
        <v>196</v>
      </c>
    </row>
    <row r="153" spans="2:5 16377:16377" ht="16" x14ac:dyDescent="0.4">
      <c r="B153" s="124" t="s">
        <v>150</v>
      </c>
      <c r="C153" s="39">
        <v>2.9444393098219903</v>
      </c>
      <c r="D153" s="6">
        <v>2.9444393098219903</v>
      </c>
      <c r="E153" s="6" t="s">
        <v>506</v>
      </c>
      <c r="XEW153" s="5" t="s">
        <v>163</v>
      </c>
    </row>
    <row r="154" spans="2:5 16377:16377" ht="16" x14ac:dyDescent="0.4">
      <c r="B154" s="124" t="s">
        <v>151</v>
      </c>
      <c r="C154" s="39">
        <v>2.9444393098219903</v>
      </c>
      <c r="D154" s="6">
        <v>2.9444393098219903</v>
      </c>
      <c r="E154" s="6" t="s">
        <v>506</v>
      </c>
      <c r="XEW154" s="5" t="s">
        <v>85</v>
      </c>
    </row>
    <row r="155" spans="2:5 16377:16377" ht="16" x14ac:dyDescent="0.4">
      <c r="B155" s="124" t="s">
        <v>152</v>
      </c>
      <c r="C155" s="39">
        <v>2.9444393098219903</v>
      </c>
      <c r="D155" s="6">
        <v>2.9444393098219903</v>
      </c>
      <c r="E155" s="6" t="s">
        <v>506</v>
      </c>
      <c r="XEW155" s="5" t="s">
        <v>86</v>
      </c>
    </row>
    <row r="156" spans="2:5 16377:16377" ht="16" x14ac:dyDescent="0.4">
      <c r="B156" s="124" t="s">
        <v>153</v>
      </c>
      <c r="C156" s="39">
        <v>2.9444393098219903</v>
      </c>
      <c r="D156" s="6">
        <v>2.9444393098219903</v>
      </c>
      <c r="E156" s="6" t="s">
        <v>506</v>
      </c>
      <c r="XEW156" s="5" t="s">
        <v>10</v>
      </c>
    </row>
    <row r="157" spans="2:5 16377:16377" ht="16" x14ac:dyDescent="0.4">
      <c r="B157" s="124" t="s">
        <v>154</v>
      </c>
      <c r="C157" s="39">
        <v>2.9444393098219903</v>
      </c>
      <c r="D157" s="6">
        <v>2.9444393098219903</v>
      </c>
      <c r="E157" s="6" t="s">
        <v>506</v>
      </c>
      <c r="XEW157" s="5" t="s">
        <v>212</v>
      </c>
    </row>
    <row r="158" spans="2:5 16377:16377" ht="16" x14ac:dyDescent="0.4">
      <c r="B158" s="124" t="s">
        <v>155</v>
      </c>
      <c r="C158" s="39">
        <v>2.9444393098219903</v>
      </c>
      <c r="D158" s="6">
        <v>2.9444393098219903</v>
      </c>
      <c r="E158" s="6" t="s">
        <v>506</v>
      </c>
      <c r="XEW158" s="5" t="s">
        <v>219</v>
      </c>
    </row>
    <row r="159" spans="2:5 16377:16377" ht="16" x14ac:dyDescent="0.4">
      <c r="B159" s="124" t="s">
        <v>156</v>
      </c>
      <c r="C159" s="39">
        <v>2.9444393098219903</v>
      </c>
      <c r="D159" s="6">
        <v>2.9444393098219903</v>
      </c>
      <c r="E159" s="6" t="s">
        <v>506</v>
      </c>
      <c r="XEW159" s="5" t="s">
        <v>244</v>
      </c>
    </row>
    <row r="160" spans="2:5 16377:16377" ht="16" x14ac:dyDescent="0.4">
      <c r="B160" s="124" t="s">
        <v>157</v>
      </c>
      <c r="C160" s="39">
        <v>2.9444393098219903</v>
      </c>
      <c r="D160" s="6">
        <v>2.9444393098219903</v>
      </c>
      <c r="E160" s="6" t="s">
        <v>506</v>
      </c>
      <c r="XEW160" s="5" t="s">
        <v>268</v>
      </c>
    </row>
    <row r="161" spans="2:5 16377:16377" ht="16" x14ac:dyDescent="0.4">
      <c r="B161" s="124" t="s">
        <v>158</v>
      </c>
      <c r="C161" s="39">
        <v>2.9444393098219903</v>
      </c>
      <c r="D161" s="6">
        <v>2.9444393098219903</v>
      </c>
      <c r="E161" s="6" t="s">
        <v>506</v>
      </c>
      <c r="XEW161" s="5" t="s">
        <v>52</v>
      </c>
    </row>
    <row r="162" spans="2:5 16377:16377" ht="16" x14ac:dyDescent="0.4">
      <c r="B162" s="124" t="s">
        <v>159</v>
      </c>
      <c r="C162" s="39">
        <v>2.9444393098219903</v>
      </c>
      <c r="D162" s="6">
        <v>2.9444393098219903</v>
      </c>
      <c r="E162" s="6" t="s">
        <v>506</v>
      </c>
      <c r="XEW162" s="5" t="s">
        <v>11</v>
      </c>
    </row>
    <row r="163" spans="2:5 16377:16377" ht="16" x14ac:dyDescent="0.4">
      <c r="B163" s="124" t="s">
        <v>160</v>
      </c>
      <c r="C163" s="39">
        <v>2.9444393098219903</v>
      </c>
      <c r="D163" s="6">
        <v>2.9444393098219903</v>
      </c>
      <c r="E163" s="6" t="s">
        <v>506</v>
      </c>
      <c r="XEW163" s="5" t="s">
        <v>269</v>
      </c>
    </row>
    <row r="164" spans="2:5 16377:16377" ht="16" x14ac:dyDescent="0.4">
      <c r="B164" s="124" t="s">
        <v>161</v>
      </c>
      <c r="C164" s="39">
        <v>2.9444393098219903</v>
      </c>
      <c r="D164" s="6">
        <v>2.9444393098219903</v>
      </c>
      <c r="E164" s="6" t="s">
        <v>506</v>
      </c>
      <c r="XEW164" s="5" t="s">
        <v>87</v>
      </c>
    </row>
    <row r="165" spans="2:5 16377:16377" ht="16" x14ac:dyDescent="0.4">
      <c r="B165" s="124" t="s">
        <v>162</v>
      </c>
      <c r="C165" s="39">
        <v>2.9444393098219903</v>
      </c>
      <c r="D165" s="6">
        <v>2.9444393098219903</v>
      </c>
      <c r="E165" s="6" t="s">
        <v>506</v>
      </c>
      <c r="XEW165" s="5" t="s">
        <v>12</v>
      </c>
    </row>
    <row r="166" spans="2:5 16377:16377" ht="16" x14ac:dyDescent="0.4">
      <c r="B166" s="124" t="s">
        <v>163</v>
      </c>
      <c r="C166" s="39">
        <v>2.9444393098219903</v>
      </c>
      <c r="D166" s="6">
        <v>2.9444393098219903</v>
      </c>
      <c r="E166" s="6" t="s">
        <v>506</v>
      </c>
      <c r="XEW166" s="5" t="s">
        <v>41</v>
      </c>
    </row>
    <row r="167" spans="2:5 16377:16377" ht="16" x14ac:dyDescent="0.4">
      <c r="B167" s="124" t="s">
        <v>164</v>
      </c>
      <c r="C167" s="39">
        <v>2.9444393098219903</v>
      </c>
      <c r="D167" s="6">
        <v>2.9444393098219903</v>
      </c>
      <c r="E167" s="6" t="s">
        <v>506</v>
      </c>
      <c r="XEW167" s="5" t="s">
        <v>13</v>
      </c>
    </row>
    <row r="168" spans="2:5 16377:16377" ht="16" x14ac:dyDescent="0.4">
      <c r="B168" s="124" t="s">
        <v>165</v>
      </c>
      <c r="C168" s="39">
        <v>2.9444393098219903</v>
      </c>
      <c r="D168" s="6">
        <v>2.9444393098219903</v>
      </c>
      <c r="E168" s="6" t="s">
        <v>506</v>
      </c>
      <c r="XEW168" s="5" t="s">
        <v>66</v>
      </c>
    </row>
    <row r="169" spans="2:5 16377:16377" ht="16" x14ac:dyDescent="0.4">
      <c r="B169" s="124" t="s">
        <v>166</v>
      </c>
      <c r="C169" s="39">
        <v>2.9444393098219903</v>
      </c>
      <c r="D169" s="6">
        <v>2.9444393098219903</v>
      </c>
      <c r="E169" s="6" t="s">
        <v>506</v>
      </c>
      <c r="XEW169" s="5" t="s">
        <v>245</v>
      </c>
    </row>
    <row r="170" spans="2:5 16377:16377" ht="16" x14ac:dyDescent="0.4">
      <c r="B170" s="124" t="s">
        <v>167</v>
      </c>
      <c r="C170" s="39">
        <v>2.9444393098219903</v>
      </c>
      <c r="D170" s="6">
        <v>2.9444393098219903</v>
      </c>
      <c r="E170" s="6" t="s">
        <v>506</v>
      </c>
      <c r="XEW170" s="5" t="s">
        <v>95</v>
      </c>
    </row>
    <row r="171" spans="2:5 16377:16377" ht="16" x14ac:dyDescent="0.4">
      <c r="B171" s="124" t="s">
        <v>168</v>
      </c>
      <c r="C171" s="39">
        <v>2.9444393098219903</v>
      </c>
      <c r="D171" s="6">
        <v>2.9444393098219903</v>
      </c>
      <c r="E171" s="6" t="s">
        <v>506</v>
      </c>
      <c r="XEW171" s="5" t="s">
        <v>233</v>
      </c>
    </row>
    <row r="172" spans="2:5 16377:16377" ht="16" x14ac:dyDescent="0.4">
      <c r="B172" s="124" t="s">
        <v>169</v>
      </c>
      <c r="C172" s="39">
        <v>2.9444393098219903</v>
      </c>
      <c r="D172" s="6">
        <v>2.9444393098219903</v>
      </c>
      <c r="E172" s="6" t="s">
        <v>506</v>
      </c>
      <c r="XEW172" s="5" t="s">
        <v>164</v>
      </c>
    </row>
    <row r="173" spans="2:5 16377:16377" ht="16" x14ac:dyDescent="0.4">
      <c r="B173" s="124" t="s">
        <v>170</v>
      </c>
      <c r="C173" s="39">
        <v>2.9444393098219903</v>
      </c>
      <c r="D173" s="6">
        <v>2.9444393098219903</v>
      </c>
      <c r="E173" s="6" t="s">
        <v>506</v>
      </c>
      <c r="XEW173" s="5" t="s">
        <v>115</v>
      </c>
    </row>
    <row r="174" spans="2:5 16377:16377" ht="16" x14ac:dyDescent="0.4">
      <c r="B174" s="124" t="s">
        <v>171</v>
      </c>
      <c r="C174" s="39">
        <v>2.9444393098219903</v>
      </c>
      <c r="D174" s="6">
        <v>2.9444393098219903</v>
      </c>
      <c r="E174" s="6" t="s">
        <v>506</v>
      </c>
      <c r="XEW174" s="5" t="s">
        <v>88</v>
      </c>
    </row>
    <row r="175" spans="2:5 16377:16377" ht="16" x14ac:dyDescent="0.4">
      <c r="B175" s="124" t="s">
        <v>172</v>
      </c>
      <c r="C175" s="39">
        <v>2.9444393098219903</v>
      </c>
      <c r="D175" s="6">
        <v>2.9444393098219903</v>
      </c>
      <c r="E175" s="6" t="s">
        <v>506</v>
      </c>
      <c r="XEW175" s="5" t="s">
        <v>246</v>
      </c>
    </row>
    <row r="176" spans="2:5 16377:16377" ht="16" x14ac:dyDescent="0.4">
      <c r="B176" s="124" t="s">
        <v>173</v>
      </c>
      <c r="C176" s="39">
        <v>2.9444393098219903</v>
      </c>
      <c r="D176" s="6">
        <v>2.9444393098219903</v>
      </c>
      <c r="E176" s="6" t="s">
        <v>506</v>
      </c>
      <c r="XEW176" s="5" t="s">
        <v>42</v>
      </c>
    </row>
    <row r="177" spans="2:5 16377:16377" ht="16" x14ac:dyDescent="0.4">
      <c r="B177" s="124" t="s">
        <v>174</v>
      </c>
      <c r="C177" s="39">
        <v>2.9444393098219903</v>
      </c>
      <c r="D177" s="6">
        <v>2.9444393098219903</v>
      </c>
      <c r="E177" s="6" t="s">
        <v>506</v>
      </c>
      <c r="XEW177" s="5" t="s">
        <v>288</v>
      </c>
    </row>
    <row r="178" spans="2:5 16377:16377" ht="16" x14ac:dyDescent="0.4">
      <c r="B178" s="124" t="s">
        <v>175</v>
      </c>
      <c r="C178" s="39">
        <v>2.9444393098219903</v>
      </c>
      <c r="D178" s="6">
        <v>2.9444393098219903</v>
      </c>
      <c r="E178" s="6" t="s">
        <v>506</v>
      </c>
      <c r="XEW178" s="5" t="s">
        <v>165</v>
      </c>
    </row>
    <row r="179" spans="2:5 16377:16377" ht="16" x14ac:dyDescent="0.4">
      <c r="B179" s="124" t="s">
        <v>176</v>
      </c>
      <c r="C179" s="39">
        <v>2.9444393098219903</v>
      </c>
      <c r="D179" s="6">
        <v>2.9444393098219903</v>
      </c>
      <c r="E179" s="6" t="s">
        <v>506</v>
      </c>
      <c r="XEW179" s="5" t="s">
        <v>116</v>
      </c>
    </row>
    <row r="180" spans="2:5 16377:16377" ht="16" x14ac:dyDescent="0.4">
      <c r="B180" s="124" t="s">
        <v>177</v>
      </c>
      <c r="C180" s="39">
        <v>2.9444393098219903</v>
      </c>
      <c r="D180" s="6">
        <v>2.9444393098219903</v>
      </c>
      <c r="E180" s="6" t="s">
        <v>506</v>
      </c>
      <c r="XEW180" s="5" t="s">
        <v>289</v>
      </c>
    </row>
    <row r="181" spans="2:5 16377:16377" ht="16" x14ac:dyDescent="0.4">
      <c r="B181" s="124" t="s">
        <v>178</v>
      </c>
      <c r="C181" s="39">
        <v>2.9444393098219903</v>
      </c>
      <c r="D181" s="6">
        <v>2.9444393098219903</v>
      </c>
      <c r="E181" s="6" t="s">
        <v>506</v>
      </c>
      <c r="XEW181" s="5" t="s">
        <v>260</v>
      </c>
    </row>
    <row r="182" spans="2:5 16377:16377" ht="16" x14ac:dyDescent="0.4">
      <c r="B182" s="124" t="s">
        <v>179</v>
      </c>
      <c r="C182" s="39">
        <v>2.9444393098219903</v>
      </c>
      <c r="D182" s="6">
        <v>2.9444393098219903</v>
      </c>
      <c r="E182" s="6" t="s">
        <v>506</v>
      </c>
      <c r="XEW182" s="5" t="s">
        <v>270</v>
      </c>
    </row>
    <row r="183" spans="2:5 16377:16377" ht="16" x14ac:dyDescent="0.4">
      <c r="B183" s="124" t="s">
        <v>180</v>
      </c>
      <c r="C183" s="39">
        <v>2.9444393098219903</v>
      </c>
      <c r="D183" s="6">
        <v>2.9444393098219903</v>
      </c>
      <c r="E183" s="6" t="s">
        <v>506</v>
      </c>
      <c r="XEW183" s="5" t="s">
        <v>96</v>
      </c>
    </row>
    <row r="184" spans="2:5 16377:16377" ht="16" x14ac:dyDescent="0.4">
      <c r="B184" s="124" t="s">
        <v>181</v>
      </c>
      <c r="C184" s="39">
        <v>2.9444393098219903</v>
      </c>
      <c r="D184" s="6">
        <v>2.9444393098219903</v>
      </c>
      <c r="E184" s="6" t="s">
        <v>506</v>
      </c>
      <c r="XEW184" s="5" t="s">
        <v>234</v>
      </c>
    </row>
    <row r="185" spans="2:5 16377:16377" ht="16" x14ac:dyDescent="0.4">
      <c r="B185" s="124" t="s">
        <v>182</v>
      </c>
      <c r="C185" s="39">
        <v>2.9444393098219903</v>
      </c>
      <c r="D185" s="6">
        <v>2.9444393098219903</v>
      </c>
      <c r="E185" s="6" t="s">
        <v>506</v>
      </c>
      <c r="XEW185" s="5" t="s">
        <v>220</v>
      </c>
    </row>
    <row r="186" spans="2:5 16377:16377" ht="16" x14ac:dyDescent="0.4">
      <c r="B186" s="124" t="s">
        <v>183</v>
      </c>
      <c r="C186" s="39">
        <v>2.9444393098219903</v>
      </c>
      <c r="D186" s="6">
        <v>2.9444393098219903</v>
      </c>
      <c r="E186" s="6" t="s">
        <v>506</v>
      </c>
      <c r="XEW186" s="5" t="s">
        <v>14</v>
      </c>
    </row>
    <row r="187" spans="2:5 16377:16377" ht="16" x14ac:dyDescent="0.4">
      <c r="B187" s="124" t="s">
        <v>184</v>
      </c>
      <c r="C187" s="39">
        <v>2.9444393098219903</v>
      </c>
      <c r="D187" s="6">
        <v>2.9444393098219903</v>
      </c>
      <c r="E187" s="6" t="s">
        <v>506</v>
      </c>
      <c r="XEW187" s="5" t="s">
        <v>247</v>
      </c>
    </row>
    <row r="188" spans="2:5 16377:16377" ht="16" x14ac:dyDescent="0.4">
      <c r="B188" s="124" t="s">
        <v>185</v>
      </c>
      <c r="C188" s="39">
        <v>2.9444393098219903</v>
      </c>
      <c r="D188" s="6">
        <v>2.9444393098219903</v>
      </c>
      <c r="E188" s="6" t="s">
        <v>506</v>
      </c>
      <c r="XEW188" s="5" t="s">
        <v>15</v>
      </c>
    </row>
    <row r="189" spans="2:5 16377:16377" ht="16" x14ac:dyDescent="0.4">
      <c r="B189" s="124" t="s">
        <v>186</v>
      </c>
      <c r="C189" s="39">
        <v>43.109376405181649</v>
      </c>
      <c r="D189" s="6">
        <v>43.109376405181649</v>
      </c>
      <c r="E189" s="6" t="s">
        <v>506</v>
      </c>
      <c r="XEW189" s="5" t="s">
        <v>117</v>
      </c>
    </row>
    <row r="190" spans="2:5 16377:16377" ht="16" x14ac:dyDescent="0.4">
      <c r="B190" s="124" t="s">
        <v>187</v>
      </c>
      <c r="C190" s="39">
        <v>43.109376405181649</v>
      </c>
      <c r="D190" s="6">
        <v>43.109376405181649</v>
      </c>
      <c r="E190" s="6" t="s">
        <v>506</v>
      </c>
      <c r="XEW190" s="5" t="s">
        <v>118</v>
      </c>
    </row>
    <row r="191" spans="2:5 16377:16377" ht="16" x14ac:dyDescent="0.4">
      <c r="B191" s="124" t="s">
        <v>188</v>
      </c>
      <c r="C191" s="39">
        <v>43.109376405181649</v>
      </c>
      <c r="D191" s="6">
        <v>43.109376405181649</v>
      </c>
      <c r="E191" s="6" t="s">
        <v>506</v>
      </c>
      <c r="XEW191" s="5" t="s">
        <v>166</v>
      </c>
    </row>
    <row r="192" spans="2:5 16377:16377" ht="16" x14ac:dyDescent="0.4">
      <c r="B192" s="124" t="s">
        <v>189</v>
      </c>
      <c r="C192" s="39">
        <v>43.109376405181649</v>
      </c>
      <c r="D192" s="6">
        <v>43.109376405181649</v>
      </c>
      <c r="E192" s="6" t="s">
        <v>506</v>
      </c>
      <c r="XEW192" s="5" t="s">
        <v>271</v>
      </c>
    </row>
    <row r="193" spans="2:5 16377:16377" ht="16" x14ac:dyDescent="0.4">
      <c r="B193" s="124" t="s">
        <v>190</v>
      </c>
      <c r="C193" s="39">
        <v>43.109376405181649</v>
      </c>
      <c r="D193" s="6">
        <v>43.109376405181649</v>
      </c>
      <c r="E193" s="6" t="s">
        <v>506</v>
      </c>
      <c r="XEW193" s="5" t="s">
        <v>221</v>
      </c>
    </row>
    <row r="194" spans="2:5 16377:16377" ht="16" x14ac:dyDescent="0.4">
      <c r="B194" s="124" t="s">
        <v>191</v>
      </c>
      <c r="C194" s="39">
        <v>43.109376405181649</v>
      </c>
      <c r="D194" s="6">
        <v>43.109376405181649</v>
      </c>
      <c r="E194" s="6" t="s">
        <v>506</v>
      </c>
      <c r="XEW194" s="5" t="s">
        <v>119</v>
      </c>
    </row>
    <row r="195" spans="2:5 16377:16377" ht="16" x14ac:dyDescent="0.4">
      <c r="B195" s="124" t="s">
        <v>192</v>
      </c>
      <c r="C195" s="39">
        <v>43.109376405181649</v>
      </c>
      <c r="D195" s="6">
        <v>43.109376405181649</v>
      </c>
      <c r="E195" s="6" t="s">
        <v>506</v>
      </c>
      <c r="XEW195" s="5" t="s">
        <v>167</v>
      </c>
    </row>
    <row r="196" spans="2:5 16377:16377" ht="16" x14ac:dyDescent="0.4">
      <c r="B196" s="124" t="s">
        <v>193</v>
      </c>
      <c r="C196" s="39">
        <v>43.109376405181649</v>
      </c>
      <c r="D196" s="6">
        <v>43.109376405181649</v>
      </c>
      <c r="E196" s="6" t="s">
        <v>506</v>
      </c>
      <c r="XEW196" s="5" t="s">
        <v>235</v>
      </c>
    </row>
    <row r="197" spans="2:5 16377:16377" ht="16" x14ac:dyDescent="0.4">
      <c r="B197" s="124" t="s">
        <v>194</v>
      </c>
      <c r="C197" s="39">
        <v>43.109376405181649</v>
      </c>
      <c r="D197" s="6">
        <v>43.109376405181649</v>
      </c>
      <c r="E197" s="6" t="s">
        <v>506</v>
      </c>
      <c r="XEW197" s="5" t="s">
        <v>251</v>
      </c>
    </row>
    <row r="198" spans="2:5 16377:16377" ht="16" x14ac:dyDescent="0.4">
      <c r="B198" s="124" t="s">
        <v>195</v>
      </c>
      <c r="C198" s="39">
        <v>43.109376405181649</v>
      </c>
      <c r="D198" s="6">
        <v>43.109376405181649</v>
      </c>
      <c r="E198" s="6" t="s">
        <v>506</v>
      </c>
      <c r="XEW198" s="5" t="s">
        <v>16</v>
      </c>
    </row>
    <row r="199" spans="2:5 16377:16377" ht="16" x14ac:dyDescent="0.4">
      <c r="B199" s="124" t="s">
        <v>196</v>
      </c>
      <c r="C199" s="39">
        <v>43.109376405181649</v>
      </c>
      <c r="D199" s="6">
        <v>43.109376405181649</v>
      </c>
      <c r="E199" s="6" t="s">
        <v>506</v>
      </c>
      <c r="XEW199" s="5" t="s">
        <v>17</v>
      </c>
    </row>
    <row r="200" spans="2:5 16377:16377" ht="16" x14ac:dyDescent="0.4">
      <c r="B200" s="124" t="s">
        <v>197</v>
      </c>
      <c r="C200" s="39">
        <v>43.109376405181649</v>
      </c>
      <c r="D200" s="6">
        <v>43.109376405181649</v>
      </c>
      <c r="E200" s="6" t="s">
        <v>506</v>
      </c>
      <c r="XEW200" s="5" t="s">
        <v>272</v>
      </c>
    </row>
    <row r="201" spans="2:5 16377:16377" ht="16" x14ac:dyDescent="0.4">
      <c r="B201" s="124" t="s">
        <v>198</v>
      </c>
      <c r="C201" s="39">
        <v>43.109376405181649</v>
      </c>
      <c r="D201" s="6">
        <v>43.109376405181649</v>
      </c>
      <c r="E201" s="6" t="s">
        <v>506</v>
      </c>
      <c r="XEW201" s="5" t="s">
        <v>168</v>
      </c>
    </row>
    <row r="202" spans="2:5 16377:16377" ht="16" x14ac:dyDescent="0.4">
      <c r="B202" s="124" t="s">
        <v>199</v>
      </c>
      <c r="C202" s="39">
        <v>43.109376405181649</v>
      </c>
      <c r="D202" s="6">
        <v>43.109376405181649</v>
      </c>
      <c r="E202" s="6" t="s">
        <v>506</v>
      </c>
      <c r="XEW202" s="5" t="s">
        <v>120</v>
      </c>
    </row>
    <row r="203" spans="2:5 16377:16377" ht="16" x14ac:dyDescent="0.4">
      <c r="B203" s="124" t="s">
        <v>200</v>
      </c>
      <c r="C203" s="39">
        <v>43.109376405181649</v>
      </c>
      <c r="D203" s="6">
        <v>43.109376405181649</v>
      </c>
      <c r="E203" s="6" t="s">
        <v>506</v>
      </c>
      <c r="XEW203" s="5" t="s">
        <v>169</v>
      </c>
    </row>
    <row r="204" spans="2:5 16377:16377" ht="16" x14ac:dyDescent="0.4">
      <c r="B204" s="124" t="s">
        <v>201</v>
      </c>
      <c r="C204" s="39">
        <v>43.109376405181649</v>
      </c>
      <c r="D204" s="6">
        <v>43.109376405181649</v>
      </c>
      <c r="E204" s="6" t="s">
        <v>506</v>
      </c>
      <c r="XEW204" s="5" t="s">
        <v>18</v>
      </c>
    </row>
    <row r="205" spans="2:5 16377:16377" ht="16" x14ac:dyDescent="0.4">
      <c r="B205" s="124" t="s">
        <v>202</v>
      </c>
      <c r="C205" s="39">
        <v>43.173054597158909</v>
      </c>
      <c r="D205" s="6">
        <v>43.173054597158909</v>
      </c>
      <c r="E205" s="6" t="s">
        <v>506</v>
      </c>
      <c r="XEW205" s="5" t="s">
        <v>197</v>
      </c>
    </row>
    <row r="206" spans="2:5 16377:16377" ht="16" x14ac:dyDescent="0.4">
      <c r="B206" s="124" t="s">
        <v>203</v>
      </c>
      <c r="C206" s="39">
        <v>43.173054597158909</v>
      </c>
      <c r="D206" s="6">
        <v>43.173054597158909</v>
      </c>
      <c r="E206" s="6" t="s">
        <v>506</v>
      </c>
      <c r="XEW206" s="5" t="s">
        <v>273</v>
      </c>
    </row>
    <row r="207" spans="2:5 16377:16377" ht="16" x14ac:dyDescent="0.4">
      <c r="B207" s="124" t="s">
        <v>204</v>
      </c>
      <c r="C207" s="39">
        <v>43.173054597158909</v>
      </c>
      <c r="D207" s="6">
        <v>43.173054597158909</v>
      </c>
      <c r="E207" s="6" t="s">
        <v>506</v>
      </c>
      <c r="XEW207" s="5" t="s">
        <v>43</v>
      </c>
    </row>
    <row r="208" spans="2:5 16377:16377" ht="16" x14ac:dyDescent="0.4">
      <c r="B208" s="124" t="s">
        <v>205</v>
      </c>
      <c r="C208" s="39">
        <v>43.173054597158909</v>
      </c>
      <c r="D208" s="6">
        <v>43.173054597158909</v>
      </c>
      <c r="E208" s="6" t="s">
        <v>506</v>
      </c>
      <c r="XEW208" s="5" t="s">
        <v>170</v>
      </c>
    </row>
    <row r="209" spans="2:5 16377:16377" ht="16" x14ac:dyDescent="0.4">
      <c r="B209" s="124" t="s">
        <v>206</v>
      </c>
      <c r="C209" s="39">
        <v>43.173054597158909</v>
      </c>
      <c r="D209" s="6">
        <v>43.173054597158909</v>
      </c>
      <c r="E209" s="6" t="s">
        <v>506</v>
      </c>
      <c r="XEW209" s="5" t="s">
        <v>261</v>
      </c>
    </row>
    <row r="210" spans="2:5 16377:16377" ht="16" x14ac:dyDescent="0.4">
      <c r="B210" s="124" t="s">
        <v>207</v>
      </c>
      <c r="C210" s="39">
        <v>43.173054597158909</v>
      </c>
      <c r="D210" s="6">
        <v>43.173054597158909</v>
      </c>
      <c r="E210" s="6" t="s">
        <v>506</v>
      </c>
      <c r="XEW210" s="5" t="s">
        <v>19</v>
      </c>
    </row>
    <row r="211" spans="2:5 16377:16377" ht="16" x14ac:dyDescent="0.4">
      <c r="B211" s="124" t="s">
        <v>208</v>
      </c>
      <c r="C211" s="39">
        <v>43.173054597158909</v>
      </c>
      <c r="D211" s="6">
        <v>43.173054597158909</v>
      </c>
      <c r="E211" s="6" t="s">
        <v>506</v>
      </c>
      <c r="XEW211" s="5" t="s">
        <v>252</v>
      </c>
    </row>
    <row r="212" spans="2:5 16377:16377" ht="16" x14ac:dyDescent="0.4">
      <c r="B212" s="124" t="s">
        <v>209</v>
      </c>
      <c r="C212" s="39">
        <v>43.173054597158909</v>
      </c>
      <c r="D212" s="6">
        <v>43.173054597158909</v>
      </c>
      <c r="E212" s="6" t="s">
        <v>506</v>
      </c>
      <c r="XEW212" s="5" t="s">
        <v>198</v>
      </c>
    </row>
    <row r="213" spans="2:5 16377:16377" ht="16" x14ac:dyDescent="0.4">
      <c r="B213" s="124" t="s">
        <v>210</v>
      </c>
      <c r="C213" s="39">
        <v>43.173054597158909</v>
      </c>
      <c r="D213" s="6">
        <v>43.173054597158909</v>
      </c>
      <c r="E213" s="6" t="s">
        <v>506</v>
      </c>
      <c r="XEW213" s="5" t="s">
        <v>222</v>
      </c>
    </row>
    <row r="214" spans="2:5 16377:16377" ht="16" x14ac:dyDescent="0.4">
      <c r="B214" s="124" t="s">
        <v>211</v>
      </c>
      <c r="C214" s="39">
        <v>43.173054597158909</v>
      </c>
      <c r="D214" s="6">
        <v>43.173054597158909</v>
      </c>
      <c r="E214" s="6" t="s">
        <v>506</v>
      </c>
      <c r="XEW214" s="5" t="s">
        <v>121</v>
      </c>
    </row>
    <row r="215" spans="2:5 16377:16377" ht="16" x14ac:dyDescent="0.4">
      <c r="B215" s="124" t="s">
        <v>212</v>
      </c>
      <c r="C215" s="39">
        <v>43.173054597158909</v>
      </c>
      <c r="D215" s="6">
        <v>43.173054597158909</v>
      </c>
      <c r="E215" s="6" t="s">
        <v>506</v>
      </c>
      <c r="XEW215" s="5" t="s">
        <v>122</v>
      </c>
    </row>
    <row r="216" spans="2:5 16377:16377" ht="16" x14ac:dyDescent="0.4">
      <c r="B216" s="124" t="s">
        <v>213</v>
      </c>
      <c r="C216" s="39">
        <v>43.173054597158909</v>
      </c>
      <c r="D216" s="6">
        <v>43.173054597158909</v>
      </c>
      <c r="E216" s="6" t="s">
        <v>506</v>
      </c>
      <c r="XEW216" s="5" t="s">
        <v>171</v>
      </c>
    </row>
    <row r="217" spans="2:5 16377:16377" ht="16" x14ac:dyDescent="0.4">
      <c r="B217" s="124" t="s">
        <v>214</v>
      </c>
      <c r="C217" s="39">
        <v>25</v>
      </c>
      <c r="D217" s="6">
        <v>40.464326397614464</v>
      </c>
      <c r="E217" s="6">
        <v>-15.464326397614464</v>
      </c>
      <c r="XEW217" s="5" t="s">
        <v>199</v>
      </c>
    </row>
    <row r="218" spans="2:5 16377:16377" ht="16" x14ac:dyDescent="0.4">
      <c r="B218" s="124" t="s">
        <v>215</v>
      </c>
      <c r="C218" s="39">
        <v>18</v>
      </c>
      <c r="D218" s="6">
        <v>40.464326397614464</v>
      </c>
      <c r="E218" s="6">
        <v>-22.464326397614464</v>
      </c>
      <c r="XEW218" s="5" t="s">
        <v>236</v>
      </c>
    </row>
    <row r="219" spans="2:5 16377:16377" ht="16" x14ac:dyDescent="0.4">
      <c r="B219" s="124" t="s">
        <v>216</v>
      </c>
      <c r="C219" s="39">
        <v>20</v>
      </c>
      <c r="D219" s="6">
        <v>40.464326397614464</v>
      </c>
      <c r="E219" s="6">
        <v>-20.464326397614464</v>
      </c>
      <c r="XEW219" s="5" t="s">
        <v>67</v>
      </c>
    </row>
    <row r="220" spans="2:5 16377:16377" ht="16" x14ac:dyDescent="0.4">
      <c r="B220" s="124" t="s">
        <v>217</v>
      </c>
      <c r="C220" s="39">
        <v>20</v>
      </c>
      <c r="D220" s="6">
        <v>40.464326397614464</v>
      </c>
      <c r="E220" s="6">
        <v>-20.464326397614464</v>
      </c>
      <c r="XEW220" s="5" t="s">
        <v>248</v>
      </c>
    </row>
    <row r="221" spans="2:5 16377:16377" ht="16" x14ac:dyDescent="0.4">
      <c r="B221" s="124" t="s">
        <v>218</v>
      </c>
      <c r="C221" s="39">
        <v>25</v>
      </c>
      <c r="D221" s="6">
        <v>40.464326397614464</v>
      </c>
      <c r="E221" s="6">
        <v>-15.464326397614464</v>
      </c>
      <c r="XEW221" s="5" t="s">
        <v>53</v>
      </c>
    </row>
    <row r="222" spans="2:5 16377:16377" ht="16" x14ac:dyDescent="0.4">
      <c r="B222" s="124" t="s">
        <v>219</v>
      </c>
      <c r="C222" s="39">
        <v>26</v>
      </c>
      <c r="D222" s="6">
        <v>40.464326397614464</v>
      </c>
      <c r="E222" s="6">
        <v>-14.464326397614464</v>
      </c>
      <c r="XEW222" s="5" t="s">
        <v>20</v>
      </c>
    </row>
    <row r="223" spans="2:5 16377:16377" ht="16" x14ac:dyDescent="0.4">
      <c r="B223" s="124" t="s">
        <v>220</v>
      </c>
      <c r="C223" s="39">
        <v>29</v>
      </c>
      <c r="D223" s="6">
        <v>40.464326397614464</v>
      </c>
      <c r="E223" s="6">
        <v>-11.464326397614464</v>
      </c>
      <c r="XEW223" s="5" t="s">
        <v>97</v>
      </c>
    </row>
    <row r="224" spans="2:5 16377:16377" ht="16" x14ac:dyDescent="0.4">
      <c r="B224" s="124" t="s">
        <v>221</v>
      </c>
      <c r="C224" s="39">
        <v>33</v>
      </c>
      <c r="D224" s="6">
        <v>40.464326397614464</v>
      </c>
      <c r="E224" s="6">
        <v>-7.4643263976144638</v>
      </c>
      <c r="XEW224" s="5" t="s">
        <v>172</v>
      </c>
    </row>
    <row r="225" spans="2:5 16377:16377" ht="16" x14ac:dyDescent="0.4">
      <c r="B225" s="124" t="s">
        <v>222</v>
      </c>
      <c r="C225" s="39">
        <v>25</v>
      </c>
      <c r="D225" s="6">
        <v>40.464326397614464</v>
      </c>
      <c r="E225" s="6">
        <v>-15.464326397614464</v>
      </c>
      <c r="XEW225" s="5" t="s">
        <v>173</v>
      </c>
    </row>
    <row r="226" spans="2:5 16377:16377" ht="16" x14ac:dyDescent="0.4">
      <c r="B226" s="124" t="s">
        <v>223</v>
      </c>
      <c r="C226" s="39">
        <v>53</v>
      </c>
      <c r="D226" s="6">
        <v>40.464326397614464</v>
      </c>
      <c r="E226" s="6">
        <v>12.535673602385536</v>
      </c>
      <c r="XEW226" s="5" t="s">
        <v>174</v>
      </c>
    </row>
    <row r="227" spans="2:5 16377:16377" ht="16" x14ac:dyDescent="0.4">
      <c r="B227" s="124" t="s">
        <v>224</v>
      </c>
      <c r="C227" s="39">
        <v>36.874557410926755</v>
      </c>
      <c r="D227" s="6">
        <v>36.874557410926755</v>
      </c>
      <c r="E227" s="6" t="s">
        <v>506</v>
      </c>
      <c r="XEW227" s="5" t="s">
        <v>33</v>
      </c>
    </row>
    <row r="228" spans="2:5 16377:16377" ht="16" x14ac:dyDescent="0.4">
      <c r="B228" s="124" t="s">
        <v>225</v>
      </c>
      <c r="C228" s="39">
        <v>36.874557410926755</v>
      </c>
      <c r="D228" s="6">
        <v>36.874557410926755</v>
      </c>
      <c r="E228" s="6" t="s">
        <v>506</v>
      </c>
      <c r="XEW228" s="5" t="s">
        <v>253</v>
      </c>
    </row>
    <row r="229" spans="2:5 16377:16377" ht="16" x14ac:dyDescent="0.4">
      <c r="B229" s="124" t="s">
        <v>226</v>
      </c>
      <c r="C229" s="39">
        <v>36.874557410926755</v>
      </c>
      <c r="D229" s="6">
        <v>36.874557410926755</v>
      </c>
      <c r="E229" s="6" t="s">
        <v>506</v>
      </c>
      <c r="XEW229" s="5" t="s">
        <v>76</v>
      </c>
    </row>
    <row r="230" spans="2:5 16377:16377" ht="16" x14ac:dyDescent="0.4">
      <c r="B230" s="124" t="s">
        <v>227</v>
      </c>
      <c r="C230" s="39">
        <v>36.874557410926755</v>
      </c>
      <c r="D230" s="6">
        <v>36.874557410926755</v>
      </c>
      <c r="E230" s="6" t="s">
        <v>506</v>
      </c>
      <c r="XEW230" s="5" t="s">
        <v>175</v>
      </c>
    </row>
    <row r="231" spans="2:5 16377:16377" ht="16" x14ac:dyDescent="0.4">
      <c r="B231" s="124" t="s">
        <v>228</v>
      </c>
      <c r="C231" s="39">
        <v>36.874557410926755</v>
      </c>
      <c r="D231" s="6">
        <v>36.874557410926755</v>
      </c>
      <c r="E231" s="6" t="s">
        <v>506</v>
      </c>
      <c r="XEW231" s="5" t="s">
        <v>123</v>
      </c>
    </row>
    <row r="232" spans="2:5 16377:16377" ht="16" x14ac:dyDescent="0.4">
      <c r="B232" s="124" t="s">
        <v>229</v>
      </c>
      <c r="C232" s="39">
        <v>36.874557410926755</v>
      </c>
      <c r="D232" s="6">
        <v>36.874557410926755</v>
      </c>
      <c r="E232" s="6" t="s">
        <v>506</v>
      </c>
      <c r="XEW232" s="5" t="s">
        <v>200</v>
      </c>
    </row>
    <row r="233" spans="2:5 16377:16377" ht="16" x14ac:dyDescent="0.4">
      <c r="B233" s="124" t="s">
        <v>230</v>
      </c>
      <c r="C233" s="39">
        <v>36.874557410926755</v>
      </c>
      <c r="D233" s="6">
        <v>36.874557410926755</v>
      </c>
      <c r="E233" s="6" t="s">
        <v>506</v>
      </c>
      <c r="XEW233" s="5" t="s">
        <v>89</v>
      </c>
    </row>
    <row r="234" spans="2:5 16377:16377" ht="16" x14ac:dyDescent="0.4">
      <c r="B234" s="124" t="s">
        <v>231</v>
      </c>
      <c r="C234" s="39">
        <v>36.874557410926755</v>
      </c>
      <c r="D234" s="6">
        <v>36.874557410926755</v>
      </c>
      <c r="E234" s="6" t="s">
        <v>506</v>
      </c>
      <c r="XEW234" s="5" t="s">
        <v>176</v>
      </c>
    </row>
    <row r="235" spans="2:5 16377:16377" ht="16" x14ac:dyDescent="0.4">
      <c r="B235" s="124" t="s">
        <v>232</v>
      </c>
      <c r="C235" s="39">
        <v>36.874557410926755</v>
      </c>
      <c r="D235" s="6">
        <v>36.874557410926755</v>
      </c>
      <c r="E235" s="6" t="s">
        <v>506</v>
      </c>
      <c r="XEW235" s="5" t="s">
        <v>68</v>
      </c>
    </row>
    <row r="236" spans="2:5 16377:16377" ht="16" x14ac:dyDescent="0.4">
      <c r="B236" s="124" t="s">
        <v>233</v>
      </c>
      <c r="C236" s="39">
        <v>36.874557410926755</v>
      </c>
      <c r="D236" s="6">
        <v>36.874557410926755</v>
      </c>
      <c r="E236" s="6" t="s">
        <v>506</v>
      </c>
      <c r="XEW236" s="5" t="s">
        <v>124</v>
      </c>
    </row>
    <row r="237" spans="2:5 16377:16377" ht="16" x14ac:dyDescent="0.4">
      <c r="B237" s="124" t="s">
        <v>234</v>
      </c>
      <c r="C237" s="39">
        <v>36.874557410926755</v>
      </c>
      <c r="D237" s="6">
        <v>36.874557410926755</v>
      </c>
      <c r="E237" s="6" t="s">
        <v>506</v>
      </c>
      <c r="XEW237" s="5" t="s">
        <v>177</v>
      </c>
    </row>
    <row r="238" spans="2:5 16377:16377" ht="16" x14ac:dyDescent="0.4">
      <c r="B238" s="124" t="s">
        <v>235</v>
      </c>
      <c r="C238" s="39">
        <v>36.874557410926755</v>
      </c>
      <c r="D238" s="6">
        <v>36.874557410926755</v>
      </c>
      <c r="E238" s="6" t="s">
        <v>506</v>
      </c>
      <c r="XEW238" s="5" t="s">
        <v>44</v>
      </c>
    </row>
    <row r="239" spans="2:5 16377:16377" ht="16" x14ac:dyDescent="0.4">
      <c r="B239" s="124" t="s">
        <v>236</v>
      </c>
      <c r="C239" s="39">
        <v>36.874557410926755</v>
      </c>
      <c r="D239" s="6">
        <v>36.874557410926755</v>
      </c>
      <c r="E239" s="6" t="s">
        <v>506</v>
      </c>
      <c r="XEW239" s="5" t="s">
        <v>21</v>
      </c>
    </row>
    <row r="240" spans="2:5 16377:16377" ht="16" x14ac:dyDescent="0.4">
      <c r="B240" s="124" t="s">
        <v>237</v>
      </c>
      <c r="C240" s="39">
        <v>36.874557410926755</v>
      </c>
      <c r="D240" s="6">
        <v>36.874557410926755</v>
      </c>
      <c r="E240" s="6" t="s">
        <v>506</v>
      </c>
      <c r="XEW240" s="5" t="s">
        <v>22</v>
      </c>
    </row>
    <row r="241" spans="2:5 16377:16377" ht="16" x14ac:dyDescent="0.4">
      <c r="B241" s="124" t="s">
        <v>238</v>
      </c>
      <c r="C241" s="39">
        <v>36.874557410926755</v>
      </c>
      <c r="D241" s="6">
        <v>36.874557410926755</v>
      </c>
      <c r="E241" s="6" t="s">
        <v>506</v>
      </c>
      <c r="XEW241" s="5" t="s">
        <v>178</v>
      </c>
    </row>
    <row r="242" spans="2:5 16377:16377" ht="16" x14ac:dyDescent="0.4">
      <c r="B242" s="124" t="s">
        <v>239</v>
      </c>
      <c r="C242" s="39">
        <v>103.13137399884468</v>
      </c>
      <c r="D242" s="6">
        <v>103.13137399884468</v>
      </c>
      <c r="E242" s="6" t="s">
        <v>506</v>
      </c>
      <c r="XEW242" s="5" t="s">
        <v>179</v>
      </c>
    </row>
    <row r="243" spans="2:5 16377:16377" ht="16" x14ac:dyDescent="0.4">
      <c r="B243" s="124" t="s">
        <v>240</v>
      </c>
      <c r="C243" s="39">
        <v>103.13137399884468</v>
      </c>
      <c r="D243" s="6">
        <v>103.13137399884468</v>
      </c>
      <c r="E243" s="6" t="s">
        <v>506</v>
      </c>
      <c r="XEW243" s="5" t="s">
        <v>180</v>
      </c>
    </row>
    <row r="244" spans="2:5 16377:16377" ht="16" x14ac:dyDescent="0.4">
      <c r="B244" s="124" t="s">
        <v>241</v>
      </c>
      <c r="C244" s="39">
        <v>103.13137399884468</v>
      </c>
      <c r="D244" s="6">
        <v>103.13137399884468</v>
      </c>
      <c r="E244" s="6" t="s">
        <v>506</v>
      </c>
      <c r="XEW244" s="5" t="s">
        <v>274</v>
      </c>
    </row>
    <row r="245" spans="2:5 16377:16377" ht="16" x14ac:dyDescent="0.4">
      <c r="B245" s="124" t="s">
        <v>242</v>
      </c>
      <c r="C245" s="39">
        <v>103.13137399884468</v>
      </c>
      <c r="D245" s="6">
        <v>103.13137399884468</v>
      </c>
      <c r="E245" s="6" t="s">
        <v>506</v>
      </c>
      <c r="XEW245" s="5" t="s">
        <v>23</v>
      </c>
    </row>
    <row r="246" spans="2:5 16377:16377" ht="16" x14ac:dyDescent="0.4">
      <c r="B246" s="124" t="s">
        <v>243</v>
      </c>
      <c r="C246" s="39">
        <v>103.13137399884468</v>
      </c>
      <c r="D246" s="6">
        <v>103.13137399884468</v>
      </c>
      <c r="E246" s="6" t="s">
        <v>506</v>
      </c>
      <c r="XEW246" s="5" t="s">
        <v>24</v>
      </c>
    </row>
    <row r="247" spans="2:5 16377:16377" ht="16" x14ac:dyDescent="0.4">
      <c r="B247" s="124" t="s">
        <v>244</v>
      </c>
      <c r="C247" s="39">
        <v>103.13137399884468</v>
      </c>
      <c r="D247" s="6">
        <v>103.13137399884468</v>
      </c>
      <c r="E247" s="6" t="s">
        <v>506</v>
      </c>
      <c r="XEW247" s="5" t="s">
        <v>34</v>
      </c>
    </row>
    <row r="248" spans="2:5 16377:16377" ht="16" x14ac:dyDescent="0.4">
      <c r="B248" s="124" t="s">
        <v>245</v>
      </c>
      <c r="C248" s="39">
        <v>103.13137399884468</v>
      </c>
      <c r="D248" s="6">
        <v>103.13137399884468</v>
      </c>
      <c r="E248" s="6" t="s">
        <v>506</v>
      </c>
      <c r="XEW248" s="5" t="s">
        <v>77</v>
      </c>
    </row>
    <row r="249" spans="2:5 16377:16377" ht="16" x14ac:dyDescent="0.4">
      <c r="B249" s="124" t="s">
        <v>246</v>
      </c>
      <c r="C249" s="39">
        <v>103.13137399884468</v>
      </c>
      <c r="D249" s="6">
        <v>103.13137399884468</v>
      </c>
      <c r="E249" s="6" t="s">
        <v>506</v>
      </c>
      <c r="XEW249" s="5" t="s">
        <v>54</v>
      </c>
    </row>
    <row r="250" spans="2:5 16377:16377" ht="16" x14ac:dyDescent="0.4">
      <c r="B250" s="124" t="s">
        <v>247</v>
      </c>
      <c r="C250" s="39">
        <v>103.13137399884468</v>
      </c>
      <c r="D250" s="6">
        <v>103.13137399884468</v>
      </c>
      <c r="E250" s="6" t="s">
        <v>506</v>
      </c>
      <c r="XEW250" s="5" t="s">
        <v>69</v>
      </c>
    </row>
    <row r="251" spans="2:5 16377:16377" ht="16" x14ac:dyDescent="0.4">
      <c r="B251" s="124" t="s">
        <v>248</v>
      </c>
      <c r="C251" s="39">
        <v>103.13137399884468</v>
      </c>
      <c r="D251" s="6">
        <v>103.13137399884468</v>
      </c>
      <c r="E251" s="6" t="s">
        <v>506</v>
      </c>
      <c r="XEW251" s="5" t="s">
        <v>55</v>
      </c>
    </row>
    <row r="252" spans="2:5 16377:16377" ht="16" x14ac:dyDescent="0.4">
      <c r="B252" s="124" t="s">
        <v>249</v>
      </c>
      <c r="C252" s="39">
        <v>122</v>
      </c>
      <c r="D252" s="6">
        <v>150.71593721712577</v>
      </c>
      <c r="E252" s="6">
        <v>-28.71593721712577</v>
      </c>
      <c r="XEW252" s="5" t="s">
        <v>25</v>
      </c>
    </row>
    <row r="253" spans="2:5 16377:16377" ht="16" x14ac:dyDescent="0.4">
      <c r="B253" s="124" t="s">
        <v>250</v>
      </c>
      <c r="C253" s="39">
        <v>118</v>
      </c>
      <c r="D253" s="6">
        <v>150.71593721712577</v>
      </c>
      <c r="E253" s="6">
        <v>-32.71593721712577</v>
      </c>
      <c r="XEW253" s="5" t="s">
        <v>237</v>
      </c>
    </row>
    <row r="254" spans="2:5 16377:16377" ht="16" x14ac:dyDescent="0.4">
      <c r="B254" s="124" t="s">
        <v>251</v>
      </c>
      <c r="C254" s="39">
        <v>141</v>
      </c>
      <c r="D254" s="6">
        <v>150.71593721712577</v>
      </c>
      <c r="E254" s="6">
        <v>-9.7159372171257701</v>
      </c>
      <c r="XEW254" s="5" t="s">
        <v>181</v>
      </c>
    </row>
    <row r="255" spans="2:5 16377:16377" ht="16" x14ac:dyDescent="0.4">
      <c r="B255" s="124" t="s">
        <v>252</v>
      </c>
      <c r="C255" s="39">
        <v>171</v>
      </c>
      <c r="D255" s="6">
        <v>150.71593721712577</v>
      </c>
      <c r="E255" s="6">
        <v>20.28406278287423</v>
      </c>
      <c r="XEW255" s="5" t="s">
        <v>136</v>
      </c>
    </row>
    <row r="256" spans="2:5 16377:16377" ht="16" x14ac:dyDescent="0.4">
      <c r="B256" s="124" t="s">
        <v>253</v>
      </c>
      <c r="C256" s="39">
        <v>106</v>
      </c>
      <c r="D256" s="6">
        <v>150.71593721712577</v>
      </c>
      <c r="E256" s="6">
        <v>-44.71593721712577</v>
      </c>
      <c r="XEW256" s="5" t="s">
        <v>26</v>
      </c>
    </row>
    <row r="257" spans="2:5 16377:16377" ht="16" x14ac:dyDescent="0.4">
      <c r="B257" s="124" t="s">
        <v>254</v>
      </c>
      <c r="C257" s="39">
        <v>138</v>
      </c>
      <c r="D257" s="6">
        <v>150.71593721712577</v>
      </c>
      <c r="E257" s="6">
        <v>-12.71593721712577</v>
      </c>
      <c r="XEW257" s="5" t="s">
        <v>125</v>
      </c>
    </row>
    <row r="258" spans="2:5 16377:16377" ht="16" x14ac:dyDescent="0.4">
      <c r="B258" s="124" t="s">
        <v>255</v>
      </c>
      <c r="C258" s="39">
        <v>157</v>
      </c>
      <c r="D258" s="6">
        <v>150.71593721712577</v>
      </c>
      <c r="E258" s="6">
        <v>6.2840627828742299</v>
      </c>
      <c r="XEW258" s="5" t="s">
        <v>70</v>
      </c>
    </row>
    <row r="259" spans="2:5 16377:16377" ht="16" x14ac:dyDescent="0.4">
      <c r="B259" s="124" t="s">
        <v>256</v>
      </c>
      <c r="C259" s="39">
        <v>166.66757595301763</v>
      </c>
      <c r="D259" s="6">
        <v>166.66757595301763</v>
      </c>
      <c r="E259" s="6" t="s">
        <v>506</v>
      </c>
      <c r="XEW259" s="5" t="s">
        <v>275</v>
      </c>
    </row>
    <row r="260" spans="2:5 16377:16377" ht="16" x14ac:dyDescent="0.4">
      <c r="B260" s="124" t="s">
        <v>257</v>
      </c>
      <c r="C260" s="39">
        <v>166.66757595301763</v>
      </c>
      <c r="D260" s="6">
        <v>166.66757595301763</v>
      </c>
      <c r="E260" s="6" t="s">
        <v>506</v>
      </c>
      <c r="XEW260" s="5" t="s">
        <v>90</v>
      </c>
    </row>
    <row r="261" spans="2:5 16377:16377" ht="16" x14ac:dyDescent="0.4">
      <c r="B261" s="124" t="s">
        <v>258</v>
      </c>
      <c r="C261" s="39">
        <v>166.66757595301763</v>
      </c>
      <c r="D261" s="6">
        <v>166.66757595301763</v>
      </c>
      <c r="E261" s="6" t="s">
        <v>506</v>
      </c>
      <c r="XEW261" s="5" t="s">
        <v>276</v>
      </c>
    </row>
    <row r="262" spans="2:5 16377:16377" ht="16" x14ac:dyDescent="0.4">
      <c r="B262" s="124" t="s">
        <v>259</v>
      </c>
      <c r="C262" s="39">
        <v>166.66757595301763</v>
      </c>
      <c r="D262" s="6">
        <v>166.66757595301763</v>
      </c>
      <c r="E262" s="6" t="s">
        <v>506</v>
      </c>
      <c r="XEW262" s="5" t="s">
        <v>45</v>
      </c>
    </row>
    <row r="263" spans="2:5 16377:16377" ht="16" x14ac:dyDescent="0.4">
      <c r="B263" s="124" t="s">
        <v>260</v>
      </c>
      <c r="C263" s="39">
        <v>166.66757595301763</v>
      </c>
      <c r="D263" s="6">
        <v>166.66757595301763</v>
      </c>
      <c r="E263" s="6" t="s">
        <v>506</v>
      </c>
      <c r="XEW263" s="5" t="s">
        <v>182</v>
      </c>
    </row>
    <row r="264" spans="2:5 16377:16377" ht="16" x14ac:dyDescent="0.4">
      <c r="B264" s="124" t="s">
        <v>261</v>
      </c>
      <c r="C264" s="39">
        <v>166.66757595301763</v>
      </c>
      <c r="D264" s="6">
        <v>166.66757595301763</v>
      </c>
      <c r="E264" s="6" t="s">
        <v>506</v>
      </c>
      <c r="XEW264" s="5" t="s">
        <v>183</v>
      </c>
    </row>
    <row r="265" spans="2:5 16377:16377" ht="16" x14ac:dyDescent="0.4">
      <c r="B265" s="124" t="s">
        <v>262</v>
      </c>
      <c r="C265" s="39">
        <v>166.66757595301763</v>
      </c>
      <c r="D265" s="6">
        <v>166.66757595301763</v>
      </c>
      <c r="E265" s="6" t="s">
        <v>506</v>
      </c>
      <c r="XEW265" s="5" t="s">
        <v>277</v>
      </c>
    </row>
    <row r="266" spans="2:5 16377:16377" ht="16" x14ac:dyDescent="0.4">
      <c r="B266" s="124" t="s">
        <v>263</v>
      </c>
      <c r="C266" s="39">
        <v>166.66757595301763</v>
      </c>
      <c r="D266" s="6">
        <v>166.66757595301763</v>
      </c>
      <c r="E266" s="6" t="s">
        <v>506</v>
      </c>
      <c r="XEW266" s="5" t="s">
        <v>27</v>
      </c>
    </row>
    <row r="267" spans="2:5 16377:16377" ht="16" x14ac:dyDescent="0.4">
      <c r="B267" s="124" t="s">
        <v>264</v>
      </c>
      <c r="C267" s="39">
        <v>201</v>
      </c>
      <c r="D267" s="6">
        <v>200.13560955963817</v>
      </c>
      <c r="E267" s="6">
        <v>0.86439044036183077</v>
      </c>
      <c r="XEW267" s="5" t="s">
        <v>71</v>
      </c>
    </row>
    <row r="268" spans="2:5 16377:16377" ht="16" x14ac:dyDescent="0.4">
      <c r="B268" s="124" t="s">
        <v>265</v>
      </c>
      <c r="C268" s="39">
        <v>242</v>
      </c>
      <c r="D268" s="6">
        <v>200.13560955963817</v>
      </c>
      <c r="E268" s="6">
        <v>41.864390440361831</v>
      </c>
      <c r="XEW268" s="5" t="s">
        <v>91</v>
      </c>
    </row>
    <row r="269" spans="2:5 16377:16377" ht="16" x14ac:dyDescent="0.4">
      <c r="B269" s="124" t="s">
        <v>266</v>
      </c>
      <c r="C269" s="39">
        <v>134</v>
      </c>
      <c r="D269" s="6">
        <v>200.13560955963817</v>
      </c>
      <c r="E269" s="6">
        <v>-66.135609559638169</v>
      </c>
      <c r="XEW269" s="5" t="s">
        <v>223</v>
      </c>
    </row>
    <row r="270" spans="2:5 16377:16377" ht="16" x14ac:dyDescent="0.4">
      <c r="B270" s="124" t="s">
        <v>267</v>
      </c>
      <c r="C270" s="39">
        <v>173</v>
      </c>
      <c r="D270" s="6">
        <v>200.13560955963817</v>
      </c>
      <c r="E270" s="6">
        <v>-27.135609559638169</v>
      </c>
      <c r="XEW270" s="5" t="s">
        <v>78</v>
      </c>
    </row>
    <row r="271" spans="2:5 16377:16377" ht="16" x14ac:dyDescent="0.4">
      <c r="B271" s="124" t="s">
        <v>268</v>
      </c>
      <c r="C271" s="39">
        <v>158</v>
      </c>
      <c r="D271" s="6">
        <v>200.13560955963817</v>
      </c>
      <c r="E271" s="6">
        <v>-42.135609559638169</v>
      </c>
      <c r="XEW271" s="5" t="s">
        <v>56</v>
      </c>
    </row>
    <row r="272" spans="2:5 16377:16377" ht="16" x14ac:dyDescent="0.4">
      <c r="B272" s="124" t="s">
        <v>269</v>
      </c>
      <c r="C272" s="39">
        <v>153</v>
      </c>
      <c r="D272" s="6">
        <v>200.13560955963817</v>
      </c>
      <c r="E272" s="6">
        <v>-47.135609559638169</v>
      </c>
      <c r="XEW272" s="5" t="s">
        <v>126</v>
      </c>
    </row>
    <row r="273" spans="2:5 16377:16377" ht="16" x14ac:dyDescent="0.4">
      <c r="B273" s="124" t="s">
        <v>270</v>
      </c>
      <c r="C273" s="39">
        <v>150</v>
      </c>
      <c r="D273" s="6">
        <v>200.13560955963817</v>
      </c>
      <c r="E273" s="6">
        <v>-50.135609559638169</v>
      </c>
      <c r="XEW273" s="5" t="s">
        <v>184</v>
      </c>
    </row>
    <row r="274" spans="2:5 16377:16377" ht="16" x14ac:dyDescent="0.4">
      <c r="B274" s="124" t="s">
        <v>271</v>
      </c>
      <c r="C274" s="39">
        <v>190</v>
      </c>
      <c r="D274" s="6">
        <v>200.13560955963817</v>
      </c>
      <c r="E274" s="6">
        <v>-10.135609559638169</v>
      </c>
      <c r="XEW274" s="5" t="s">
        <v>254</v>
      </c>
    </row>
    <row r="275" spans="2:5 16377:16377" ht="16" x14ac:dyDescent="0.4">
      <c r="B275" s="124" t="s">
        <v>272</v>
      </c>
      <c r="C275" s="39">
        <v>294</v>
      </c>
      <c r="D275" s="6">
        <v>200.13560955963817</v>
      </c>
      <c r="E275" s="6">
        <v>93.864390440361831</v>
      </c>
      <c r="XEW275" s="5" t="s">
        <v>262</v>
      </c>
    </row>
    <row r="276" spans="2:5 16377:16377" ht="16" x14ac:dyDescent="0.4">
      <c r="B276" s="124" t="s">
        <v>273</v>
      </c>
      <c r="C276" s="39">
        <v>244</v>
      </c>
      <c r="D276" s="6">
        <v>200.13560955963817</v>
      </c>
      <c r="E276" s="6">
        <v>43.864390440361831</v>
      </c>
      <c r="XEW276" s="5" t="s">
        <v>201</v>
      </c>
    </row>
    <row r="277" spans="2:5 16377:16377" ht="16" x14ac:dyDescent="0.4">
      <c r="B277" s="124" t="s">
        <v>274</v>
      </c>
      <c r="C277" s="39">
        <v>218</v>
      </c>
      <c r="D277" s="6">
        <v>200.13560955963817</v>
      </c>
      <c r="E277" s="6">
        <v>17.864390440361831</v>
      </c>
      <c r="XEW277" s="5" t="s">
        <v>278</v>
      </c>
    </row>
    <row r="278" spans="2:5 16377:16377" ht="16" x14ac:dyDescent="0.4">
      <c r="B278" s="124" t="s">
        <v>275</v>
      </c>
      <c r="C278" s="39">
        <v>235</v>
      </c>
      <c r="D278" s="6">
        <v>200.13560955963817</v>
      </c>
      <c r="E278" s="6">
        <v>34.864390440361831</v>
      </c>
      <c r="XEW278" s="5" t="s">
        <v>127</v>
      </c>
    </row>
    <row r="279" spans="2:5 16377:16377" ht="16" x14ac:dyDescent="0.4">
      <c r="B279" s="124" t="s">
        <v>276</v>
      </c>
      <c r="C279" s="39">
        <v>176</v>
      </c>
      <c r="D279" s="6">
        <v>200.13560955963817</v>
      </c>
      <c r="E279" s="6">
        <v>-24.135609559638169</v>
      </c>
      <c r="XEW279" s="5" t="s">
        <v>57</v>
      </c>
    </row>
    <row r="280" spans="2:5 16377:16377" ht="16" x14ac:dyDescent="0.4">
      <c r="B280" s="124" t="s">
        <v>277</v>
      </c>
      <c r="C280" s="39">
        <v>124</v>
      </c>
      <c r="D280" s="6">
        <v>200.13560955963817</v>
      </c>
      <c r="E280" s="6">
        <v>-76.135609559638169</v>
      </c>
      <c r="XEW280" s="5" t="s">
        <v>79</v>
      </c>
    </row>
    <row r="281" spans="2:5 16377:16377" ht="16" x14ac:dyDescent="0.4">
      <c r="B281" s="124" t="s">
        <v>278</v>
      </c>
      <c r="C281" s="39">
        <v>219</v>
      </c>
      <c r="D281" s="6">
        <v>200.13560955963817</v>
      </c>
      <c r="E281" s="6">
        <v>18.864390440361831</v>
      </c>
      <c r="XEW281" s="5" t="s">
        <v>238</v>
      </c>
    </row>
    <row r="282" spans="2:5 16377:16377" ht="16" x14ac:dyDescent="0.4">
      <c r="B282" s="124" t="s">
        <v>279</v>
      </c>
      <c r="C282" s="39">
        <v>229</v>
      </c>
      <c r="D282" s="6">
        <v>133.90094850882946</v>
      </c>
      <c r="E282" s="6">
        <v>95.099051491170542</v>
      </c>
      <c r="XEW282" s="5" t="s">
        <v>35</v>
      </c>
    </row>
    <row r="283" spans="2:5 16377:16377" ht="16" x14ac:dyDescent="0.4">
      <c r="B283" s="124" t="s">
        <v>280</v>
      </c>
      <c r="C283" s="39">
        <v>164</v>
      </c>
      <c r="D283" s="6">
        <v>133.90094850882946</v>
      </c>
      <c r="E283" s="6">
        <v>30.099051491170542</v>
      </c>
      <c r="XEW283" s="5" t="s">
        <v>290</v>
      </c>
    </row>
    <row r="284" spans="2:5 16377:16377" ht="16" x14ac:dyDescent="0.4">
      <c r="B284" s="124" t="s">
        <v>281</v>
      </c>
      <c r="C284" s="39">
        <v>180</v>
      </c>
      <c r="D284" s="6">
        <v>133.90094850882946</v>
      </c>
      <c r="E284" s="6">
        <v>46.099051491170542</v>
      </c>
      <c r="XEW284" s="5" t="s">
        <v>128</v>
      </c>
    </row>
    <row r="285" spans="2:5 16377:16377" ht="16" x14ac:dyDescent="0.4">
      <c r="B285" s="124" t="s">
        <v>282</v>
      </c>
      <c r="C285" s="39">
        <v>103</v>
      </c>
      <c r="D285" s="6">
        <v>133.90094850882946</v>
      </c>
      <c r="E285" s="6">
        <v>-30.900948508829458</v>
      </c>
      <c r="XEW285" s="5" t="s">
        <v>185</v>
      </c>
    </row>
    <row r="286" spans="2:5 16377:16377" ht="16" x14ac:dyDescent="0.4">
      <c r="B286" s="124" t="s">
        <v>283</v>
      </c>
      <c r="C286" s="39">
        <v>104</v>
      </c>
      <c r="D286" s="6">
        <v>133.90094850882946</v>
      </c>
      <c r="E286" s="6">
        <v>-29.900948508829458</v>
      </c>
      <c r="XEW286" s="5" t="s">
        <v>58</v>
      </c>
    </row>
    <row r="287" spans="2:5 16377:16377" ht="16" x14ac:dyDescent="0.4">
      <c r="B287" s="124" t="s">
        <v>284</v>
      </c>
      <c r="C287" s="39">
        <v>200</v>
      </c>
      <c r="D287" s="6">
        <v>133.90094850882946</v>
      </c>
      <c r="E287" s="6">
        <v>66.099051491170542</v>
      </c>
      <c r="XEW287" s="5" t="s">
        <v>213</v>
      </c>
    </row>
    <row r="288" spans="2:5 16377:16377" ht="16" x14ac:dyDescent="0.4">
      <c r="B288" s="124" t="s">
        <v>285</v>
      </c>
      <c r="C288" s="39">
        <v>79</v>
      </c>
      <c r="D288" s="6">
        <v>133.90094850882946</v>
      </c>
      <c r="E288" s="6">
        <v>-54.900948508829458</v>
      </c>
      <c r="XEW288" s="5" t="s">
        <v>129</v>
      </c>
    </row>
    <row r="289" spans="2:5 16377:16377" ht="16" x14ac:dyDescent="0.4">
      <c r="B289" s="124" t="s">
        <v>286</v>
      </c>
      <c r="C289" s="39">
        <v>127</v>
      </c>
      <c r="D289" s="6">
        <v>133.90094850882946</v>
      </c>
      <c r="E289" s="6">
        <v>-6.9009485088294582</v>
      </c>
      <c r="XEW289" s="5" t="s">
        <v>255</v>
      </c>
    </row>
    <row r="290" spans="2:5 16377:16377" ht="16" x14ac:dyDescent="0.4">
      <c r="B290" s="124" t="s">
        <v>287</v>
      </c>
      <c r="C290" s="39">
        <v>149</v>
      </c>
      <c r="D290" s="6">
        <v>133.90094850882946</v>
      </c>
      <c r="E290" s="6">
        <v>15.099051491170542</v>
      </c>
      <c r="XEW290" s="5" t="s">
        <v>263</v>
      </c>
    </row>
    <row r="291" spans="2:5 16377:16377" ht="16" x14ac:dyDescent="0.4">
      <c r="B291" s="124" t="s">
        <v>288</v>
      </c>
      <c r="C291" s="39">
        <v>168</v>
      </c>
      <c r="D291" s="6">
        <v>133.90094850882946</v>
      </c>
      <c r="E291" s="6">
        <v>34.099051491170542</v>
      </c>
      <c r="XEW291" s="5" t="s">
        <v>28</v>
      </c>
    </row>
    <row r="292" spans="2:5 16377:16377" ht="16" x14ac:dyDescent="0.4">
      <c r="B292" s="124" t="s">
        <v>289</v>
      </c>
      <c r="C292" s="39">
        <v>102</v>
      </c>
      <c r="D292" s="6">
        <v>133.90094850882946</v>
      </c>
      <c r="E292" s="6">
        <v>-31.900948508829458</v>
      </c>
      <c r="XEW292" s="5" t="s">
        <v>36</v>
      </c>
    </row>
    <row r="293" spans="2:5 16377:16377" ht="16" x14ac:dyDescent="0.4">
      <c r="B293" s="124" t="s">
        <v>290</v>
      </c>
      <c r="C293" s="39">
        <v>102</v>
      </c>
      <c r="D293" s="6">
        <v>133.90094850882946</v>
      </c>
      <c r="E293" s="6">
        <v>-31.900948508829458</v>
      </c>
      <c r="XEW293" s="5" t="s">
        <v>130</v>
      </c>
    </row>
    <row r="294" spans="2:5 16377:16377" ht="16" x14ac:dyDescent="0.4">
      <c r="B294" s="124" t="s">
        <v>291</v>
      </c>
      <c r="C294" s="39">
        <v>140</v>
      </c>
      <c r="D294" s="6">
        <v>133.90094850882946</v>
      </c>
      <c r="E294" s="6">
        <v>6.0990514911705418</v>
      </c>
      <c r="XEW294" s="5" t="s">
        <v>291</v>
      </c>
    </row>
    <row r="295" spans="2:5 16377:16377" ht="16" x14ac:dyDescent="0.4">
      <c r="B295" s="124" t="s">
        <v>292</v>
      </c>
      <c r="C295" s="39">
        <v>141</v>
      </c>
      <c r="D295" s="6">
        <v>133.90094850882946</v>
      </c>
      <c r="E295" s="6">
        <v>7.0990514911705418</v>
      </c>
      <c r="XEW295" s="5" t="s">
        <v>292</v>
      </c>
    </row>
  </sheetData>
  <dataValidations count="1">
    <dataValidation type="list" allowBlank="1" showInputMessage="1" showErrorMessage="1" sqref="B5" xr:uid="{00000000-0002-0000-0A00-000000000000}">
      <formula1>$XEW$6:$XEW$295</formula1>
    </dataValidation>
  </dataValidation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XEY295"/>
  <sheetViews>
    <sheetView showGridLines="0" zoomScaleNormal="100" workbookViewId="0">
      <pane xSplit="2" ySplit="5" topLeftCell="C6" activePane="bottomRight" state="frozen"/>
      <selection pane="topRight" activeCell="C1" sqref="C1"/>
      <selection pane="bottomLeft" activeCell="A6" sqref="A6"/>
      <selection pane="bottomRight" activeCell="B6" sqref="B6"/>
    </sheetView>
  </sheetViews>
  <sheetFormatPr defaultRowHeight="14.5" x14ac:dyDescent="0.35"/>
  <cols>
    <col min="2" max="2" width="40.26953125" customWidth="1"/>
    <col min="3" max="3" width="14.1796875" bestFit="1" customWidth="1"/>
    <col min="4" max="4" width="18.453125" bestFit="1" customWidth="1"/>
  </cols>
  <sheetData>
    <row r="1" spans="1:5 16379:16379" x14ac:dyDescent="0.35">
      <c r="A1" s="145" t="s">
        <v>393</v>
      </c>
      <c r="B1" s="146"/>
    </row>
    <row r="2" spans="1:5 16379:16379" x14ac:dyDescent="0.35">
      <c r="C2" s="2"/>
    </row>
    <row r="3" spans="1:5 16379:16379" x14ac:dyDescent="0.35">
      <c r="C3" s="156" t="s">
        <v>301</v>
      </c>
      <c r="D3" s="5"/>
      <c r="E3" s="4"/>
    </row>
    <row r="4" spans="1:5 16379:16379" ht="15" thickBot="1" x14ac:dyDescent="0.4">
      <c r="C4" t="s">
        <v>505</v>
      </c>
      <c r="D4" s="6"/>
      <c r="E4" s="6" t="s">
        <v>504</v>
      </c>
    </row>
    <row r="5" spans="1:5 16379:16379" ht="16.5" thickBot="1" x14ac:dyDescent="0.45">
      <c r="B5" s="170" t="s">
        <v>165</v>
      </c>
      <c r="C5" s="174">
        <f>VLOOKUP($B5,$B$6:$E$295,2,0)</f>
        <v>866.53747111888731</v>
      </c>
      <c r="D5" s="181"/>
      <c r="E5" s="177">
        <f>VLOOKUP($B5,$B$6:$E$295,4,0)</f>
        <v>119.47884089873345</v>
      </c>
    </row>
    <row r="6" spans="1:5 16379:16379" ht="16" x14ac:dyDescent="0.4">
      <c r="B6" s="124" t="s">
        <v>3</v>
      </c>
      <c r="C6" s="6">
        <v>803.53747111888731</v>
      </c>
      <c r="D6" s="6"/>
      <c r="E6" s="6">
        <v>56.478840898733452</v>
      </c>
      <c r="XEY6" s="5" t="s">
        <v>137</v>
      </c>
    </row>
    <row r="7" spans="1:5 16379:16379" ht="16" x14ac:dyDescent="0.4">
      <c r="B7" s="124" t="s">
        <v>4</v>
      </c>
      <c r="C7" s="6">
        <v>975.53747111888731</v>
      </c>
      <c r="D7" s="6"/>
      <c r="E7" s="6">
        <v>228.47884089873344</v>
      </c>
      <c r="XEY7" s="5" t="s">
        <v>138</v>
      </c>
    </row>
    <row r="8" spans="1:5 16379:16379" ht="16" x14ac:dyDescent="0.4">
      <c r="B8" s="124" t="s">
        <v>5</v>
      </c>
      <c r="C8" s="6">
        <v>693.53747111888731</v>
      </c>
      <c r="D8" s="6"/>
      <c r="E8" s="6">
        <v>-53.521159101266548</v>
      </c>
      <c r="XEY8" s="5" t="s">
        <v>72</v>
      </c>
    </row>
    <row r="9" spans="1:5 16379:16379" ht="16" x14ac:dyDescent="0.4">
      <c r="B9" s="124" t="s">
        <v>6</v>
      </c>
      <c r="C9" s="6">
        <v>723.53747111888731</v>
      </c>
      <c r="D9" s="6"/>
      <c r="E9" s="6">
        <v>-23.521159101266548</v>
      </c>
      <c r="XEY9" s="5" t="s">
        <v>59</v>
      </c>
    </row>
    <row r="10" spans="1:5 16379:16379" ht="16" x14ac:dyDescent="0.4">
      <c r="B10" s="124" t="s">
        <v>7</v>
      </c>
      <c r="C10" s="6">
        <v>942.53747111888731</v>
      </c>
      <c r="D10" s="6"/>
      <c r="E10" s="6">
        <v>195.47884089873344</v>
      </c>
      <c r="XEY10" s="5" t="s">
        <v>214</v>
      </c>
    </row>
    <row r="11" spans="1:5 16379:16379" ht="16" x14ac:dyDescent="0.4">
      <c r="B11" s="124" t="s">
        <v>8</v>
      </c>
      <c r="C11" s="6">
        <v>969.53747111888731</v>
      </c>
      <c r="D11" s="6"/>
      <c r="E11" s="6">
        <v>222.47884089873344</v>
      </c>
      <c r="XEY11" s="5" t="s">
        <v>279</v>
      </c>
    </row>
    <row r="12" spans="1:5 16379:16379" ht="16" x14ac:dyDescent="0.4">
      <c r="B12" s="124" t="s">
        <v>9</v>
      </c>
      <c r="C12" s="6">
        <v>779.53747111888731</v>
      </c>
      <c r="D12" s="6"/>
      <c r="E12" s="6">
        <v>32.478840898733452</v>
      </c>
      <c r="XEY12" s="5" t="s">
        <v>280</v>
      </c>
    </row>
    <row r="13" spans="1:5 16379:16379" ht="16" x14ac:dyDescent="0.4">
      <c r="B13" s="124" t="s">
        <v>10</v>
      </c>
      <c r="C13" s="6">
        <v>864.53747111888731</v>
      </c>
      <c r="D13" s="6"/>
      <c r="E13" s="6">
        <v>117.47884089873345</v>
      </c>
      <c r="XEY13" s="5" t="s">
        <v>186</v>
      </c>
    </row>
    <row r="14" spans="1:5 16379:16379" ht="16" x14ac:dyDescent="0.4">
      <c r="B14" s="124" t="s">
        <v>11</v>
      </c>
      <c r="C14" s="6">
        <v>791.77136071960513</v>
      </c>
      <c r="D14" s="6"/>
      <c r="E14" s="6">
        <v>44.712730499451311</v>
      </c>
      <c r="XEY14" s="5" t="s">
        <v>202</v>
      </c>
    </row>
    <row r="15" spans="1:5 16379:16379" ht="16" x14ac:dyDescent="0.4">
      <c r="B15" s="124" t="s">
        <v>12</v>
      </c>
      <c r="C15" s="6">
        <v>840.77136071960513</v>
      </c>
      <c r="D15" s="6"/>
      <c r="E15" s="6">
        <v>93.712730499451311</v>
      </c>
      <c r="XEY15" s="5" t="s">
        <v>224</v>
      </c>
    </row>
    <row r="16" spans="1:5 16379:16379" ht="16" x14ac:dyDescent="0.4">
      <c r="B16" s="124" t="s">
        <v>13</v>
      </c>
      <c r="C16" s="6">
        <v>689.53747111888731</v>
      </c>
      <c r="D16" s="6"/>
      <c r="E16" s="6">
        <v>-57.521159101266548</v>
      </c>
      <c r="XEY16" s="5" t="s">
        <v>139</v>
      </c>
    </row>
    <row r="17" spans="2:5 16379:16379" ht="16" x14ac:dyDescent="0.4">
      <c r="B17" s="124" t="s">
        <v>14</v>
      </c>
      <c r="C17" s="6">
        <v>848.53747111888731</v>
      </c>
      <c r="D17" s="6"/>
      <c r="E17" s="6">
        <v>101.47884089873345</v>
      </c>
      <c r="XEY17" s="5" t="s">
        <v>256</v>
      </c>
    </row>
    <row r="18" spans="2:5 16379:16379" ht="16" x14ac:dyDescent="0.4">
      <c r="B18" s="124" t="s">
        <v>15</v>
      </c>
      <c r="C18" s="6">
        <v>738.53747111888731</v>
      </c>
      <c r="D18" s="6"/>
      <c r="E18" s="6">
        <v>-8.521159101266548</v>
      </c>
      <c r="XEY18" s="5" t="s">
        <v>264</v>
      </c>
    </row>
    <row r="19" spans="2:5 16379:16379" ht="16" x14ac:dyDescent="0.4">
      <c r="B19" s="124" t="s">
        <v>16</v>
      </c>
      <c r="C19" s="6">
        <v>1055.5374711188874</v>
      </c>
      <c r="D19" s="6"/>
      <c r="E19" s="6">
        <v>308.47884089873344</v>
      </c>
      <c r="XEY19" s="5" t="s">
        <v>98</v>
      </c>
    </row>
    <row r="20" spans="2:5 16379:16379" ht="16" x14ac:dyDescent="0.4">
      <c r="B20" s="124" t="s">
        <v>17</v>
      </c>
      <c r="C20" s="6">
        <v>1077.5374711188874</v>
      </c>
      <c r="D20" s="6"/>
      <c r="E20" s="6">
        <v>330.47884089873344</v>
      </c>
      <c r="XEY20" s="5" t="s">
        <v>281</v>
      </c>
    </row>
    <row r="21" spans="2:5 16379:16379" ht="16" x14ac:dyDescent="0.4">
      <c r="B21" s="124" t="s">
        <v>18</v>
      </c>
      <c r="C21" s="6">
        <v>445.57566111440076</v>
      </c>
      <c r="D21" s="6"/>
      <c r="E21" s="6">
        <v>-301.48296910575311</v>
      </c>
      <c r="XEY21" s="5" t="s">
        <v>140</v>
      </c>
    </row>
    <row r="22" spans="2:5 16379:16379" ht="16" x14ac:dyDescent="0.4">
      <c r="B22" s="124" t="s">
        <v>19</v>
      </c>
      <c r="C22" s="6">
        <v>779.53747111888731</v>
      </c>
      <c r="D22" s="6"/>
      <c r="E22" s="6">
        <v>32.478840898733452</v>
      </c>
      <c r="XEY22" s="5" t="s">
        <v>239</v>
      </c>
    </row>
    <row r="23" spans="2:5 16379:16379" ht="16" x14ac:dyDescent="0.4">
      <c r="B23" s="124" t="s">
        <v>20</v>
      </c>
      <c r="C23" s="6">
        <v>797.70632541902194</v>
      </c>
      <c r="D23" s="6"/>
      <c r="E23" s="6">
        <v>50.64769519886805</v>
      </c>
      <c r="XEY23" s="5" t="s">
        <v>80</v>
      </c>
    </row>
    <row r="24" spans="2:5 16379:16379" ht="16" x14ac:dyDescent="0.4">
      <c r="B24" s="124" t="s">
        <v>21</v>
      </c>
      <c r="C24" s="6">
        <v>795.53747111888731</v>
      </c>
      <c r="D24" s="6"/>
      <c r="E24" s="6">
        <v>48.478840898733452</v>
      </c>
      <c r="XEY24" s="5" t="s">
        <v>225</v>
      </c>
    </row>
    <row r="25" spans="2:5 16379:16379" ht="16" x14ac:dyDescent="0.4">
      <c r="B25" s="124" t="s">
        <v>22</v>
      </c>
      <c r="C25" s="6">
        <v>839.53747111888731</v>
      </c>
      <c r="D25" s="6"/>
      <c r="E25" s="6">
        <v>92.478840898733452</v>
      </c>
      <c r="XEY25" s="5" t="s">
        <v>141</v>
      </c>
    </row>
    <row r="26" spans="2:5 16379:16379" ht="16" x14ac:dyDescent="0.4">
      <c r="B26" s="124" t="s">
        <v>23</v>
      </c>
      <c r="C26" s="6">
        <v>875.53747111888731</v>
      </c>
      <c r="D26" s="6"/>
      <c r="E26" s="6">
        <v>128.47884089873344</v>
      </c>
      <c r="XEY26" s="5" t="s">
        <v>3</v>
      </c>
    </row>
    <row r="27" spans="2:5 16379:16379" ht="16" x14ac:dyDescent="0.4">
      <c r="B27" s="124" t="s">
        <v>24</v>
      </c>
      <c r="C27" s="6">
        <v>777.53747111888731</v>
      </c>
      <c r="D27" s="6"/>
      <c r="E27" s="6">
        <v>30.478840898733452</v>
      </c>
      <c r="XEY27" s="5" t="s">
        <v>46</v>
      </c>
    </row>
    <row r="28" spans="2:5 16379:16379" ht="16" x14ac:dyDescent="0.4">
      <c r="B28" s="124" t="s">
        <v>25</v>
      </c>
      <c r="C28" s="6">
        <v>693.53747111888731</v>
      </c>
      <c r="D28" s="6"/>
      <c r="E28" s="6">
        <v>-53.521159101266548</v>
      </c>
      <c r="XEY28" s="5" t="s">
        <v>99</v>
      </c>
    </row>
    <row r="29" spans="2:5 16379:16379" ht="16" x14ac:dyDescent="0.4">
      <c r="B29" s="124" t="s">
        <v>26</v>
      </c>
      <c r="C29" s="6">
        <v>693.53747111888731</v>
      </c>
      <c r="D29" s="6"/>
      <c r="E29" s="6">
        <v>-53.521159101266548</v>
      </c>
      <c r="XEY29" s="5" t="s">
        <v>257</v>
      </c>
    </row>
    <row r="30" spans="2:5 16379:16379" ht="16" x14ac:dyDescent="0.4">
      <c r="B30" s="124" t="s">
        <v>27</v>
      </c>
      <c r="C30" s="6">
        <v>701.53747111888731</v>
      </c>
      <c r="D30" s="6"/>
      <c r="E30" s="6">
        <v>-45.521159101266548</v>
      </c>
      <c r="XEY30" s="5" t="s">
        <v>100</v>
      </c>
    </row>
    <row r="31" spans="2:5 16379:16379" ht="16" x14ac:dyDescent="0.4">
      <c r="B31" s="124" t="s">
        <v>28</v>
      </c>
      <c r="C31" s="6">
        <v>720.53747111888731</v>
      </c>
      <c r="D31" s="6"/>
      <c r="E31" s="6">
        <v>-26.521159101266548</v>
      </c>
      <c r="XEY31" s="5" t="s">
        <v>101</v>
      </c>
    </row>
    <row r="32" spans="2:5 16379:16379" ht="16" x14ac:dyDescent="0.4">
      <c r="B32" s="124" t="s">
        <v>29</v>
      </c>
      <c r="C32" s="6">
        <v>791.77136071960513</v>
      </c>
      <c r="D32" s="6"/>
      <c r="E32" s="6">
        <v>44.712730499451311</v>
      </c>
      <c r="XEY32" s="5" t="s">
        <v>142</v>
      </c>
    </row>
    <row r="33" spans="2:5 16379:16379" ht="16" x14ac:dyDescent="0.4">
      <c r="B33" s="124" t="s">
        <v>30</v>
      </c>
      <c r="C33" s="6">
        <v>791.77136071960513</v>
      </c>
      <c r="D33" s="6"/>
      <c r="E33" s="6">
        <v>44.712730499451311</v>
      </c>
      <c r="XEY33" s="5" t="s">
        <v>4</v>
      </c>
    </row>
    <row r="34" spans="2:5 16379:16379" ht="16" x14ac:dyDescent="0.4">
      <c r="B34" s="124" t="s">
        <v>31</v>
      </c>
      <c r="C34" s="6">
        <v>740.53747111888731</v>
      </c>
      <c r="D34" s="6"/>
      <c r="E34" s="6">
        <v>-6.521159101266548</v>
      </c>
      <c r="XEY34" s="5" t="s">
        <v>203</v>
      </c>
    </row>
    <row r="35" spans="2:5 16379:16379" ht="16" x14ac:dyDescent="0.4">
      <c r="B35" s="124" t="s">
        <v>32</v>
      </c>
      <c r="C35" s="6">
        <v>807.77136071960513</v>
      </c>
      <c r="D35" s="6"/>
      <c r="E35" s="6">
        <v>60.712730499451311</v>
      </c>
      <c r="XEY35" s="5" t="s">
        <v>265</v>
      </c>
    </row>
    <row r="36" spans="2:5 16379:16379" ht="16" x14ac:dyDescent="0.4">
      <c r="B36" s="124" t="s">
        <v>33</v>
      </c>
      <c r="C36" s="6">
        <v>763.6570410794078</v>
      </c>
      <c r="D36" s="6"/>
      <c r="E36" s="6">
        <v>16.598410859253903</v>
      </c>
      <c r="XEY36" s="5" t="s">
        <v>187</v>
      </c>
    </row>
    <row r="37" spans="2:5 16379:16379" ht="16" x14ac:dyDescent="0.4">
      <c r="B37" s="124" t="s">
        <v>34</v>
      </c>
      <c r="C37" s="6">
        <v>715.70632541902194</v>
      </c>
      <c r="D37" s="6"/>
      <c r="E37" s="6">
        <v>-31.35230480113195</v>
      </c>
      <c r="XEY37" s="5" t="s">
        <v>5</v>
      </c>
    </row>
    <row r="38" spans="2:5 16379:16379" ht="16" x14ac:dyDescent="0.4">
      <c r="B38" s="124" t="s">
        <v>35</v>
      </c>
      <c r="C38" s="6">
        <v>763.6570410794078</v>
      </c>
      <c r="D38" s="6"/>
      <c r="E38" s="6">
        <v>16.598410859253903</v>
      </c>
      <c r="XEY38" s="5" t="s">
        <v>60</v>
      </c>
    </row>
    <row r="39" spans="2:5 16379:16379" ht="16" x14ac:dyDescent="0.4">
      <c r="B39" s="124" t="s">
        <v>36</v>
      </c>
      <c r="C39" s="6">
        <v>763.6570410794078</v>
      </c>
      <c r="D39" s="6"/>
      <c r="E39" s="6">
        <v>16.598410859253903</v>
      </c>
      <c r="XEY39" s="5" t="s">
        <v>81</v>
      </c>
    </row>
    <row r="40" spans="2:5 16379:16379" ht="16" x14ac:dyDescent="0.4">
      <c r="B40" s="124" t="s">
        <v>37</v>
      </c>
      <c r="C40" s="6">
        <v>716.70632541902194</v>
      </c>
      <c r="D40" s="6"/>
      <c r="E40" s="6">
        <v>-30.35230480113195</v>
      </c>
      <c r="XEY40" s="5" t="s">
        <v>29</v>
      </c>
    </row>
    <row r="41" spans="2:5 16379:16379" ht="16" x14ac:dyDescent="0.4">
      <c r="B41" s="124" t="s">
        <v>38</v>
      </c>
      <c r="C41" s="6">
        <v>791.77136071960513</v>
      </c>
      <c r="D41" s="6"/>
      <c r="E41" s="6">
        <v>44.712730499451311</v>
      </c>
      <c r="XEY41" s="5" t="s">
        <v>37</v>
      </c>
    </row>
    <row r="42" spans="2:5 16379:16379" ht="16" x14ac:dyDescent="0.4">
      <c r="B42" s="124" t="s">
        <v>39</v>
      </c>
      <c r="C42" s="6">
        <v>791.77136071960513</v>
      </c>
      <c r="D42" s="6"/>
      <c r="E42" s="6">
        <v>44.712730499451311</v>
      </c>
      <c r="XEY42" s="5" t="s">
        <v>102</v>
      </c>
    </row>
    <row r="43" spans="2:5 16379:16379" ht="16" x14ac:dyDescent="0.4">
      <c r="B43" s="124" t="s">
        <v>40</v>
      </c>
      <c r="C43" s="6">
        <v>791.77136071960513</v>
      </c>
      <c r="D43" s="6"/>
      <c r="E43" s="6">
        <v>44.712730499451311</v>
      </c>
      <c r="XEY43" s="5" t="s">
        <v>143</v>
      </c>
    </row>
    <row r="44" spans="2:5 16379:16379" ht="16" x14ac:dyDescent="0.4">
      <c r="B44" s="124" t="s">
        <v>41</v>
      </c>
      <c r="C44" s="6">
        <v>806.77136071960513</v>
      </c>
      <c r="D44" s="6"/>
      <c r="E44" s="6">
        <v>59.712730499451311</v>
      </c>
      <c r="XEY44" s="5" t="s">
        <v>215</v>
      </c>
    </row>
    <row r="45" spans="2:5 16379:16379" ht="16" x14ac:dyDescent="0.4">
      <c r="B45" s="124" t="s">
        <v>42</v>
      </c>
      <c r="C45" s="6">
        <v>812.77136071960513</v>
      </c>
      <c r="D45" s="6"/>
      <c r="E45" s="6">
        <v>65.712730499451311</v>
      </c>
      <c r="XEY45" s="5" t="s">
        <v>131</v>
      </c>
    </row>
    <row r="46" spans="2:5 16379:16379" ht="16" x14ac:dyDescent="0.4">
      <c r="B46" s="124" t="s">
        <v>43</v>
      </c>
      <c r="C46" s="6">
        <v>791.77136071960513</v>
      </c>
      <c r="D46" s="6"/>
      <c r="E46" s="6">
        <v>44.712730499451311</v>
      </c>
      <c r="XEY46" s="5" t="s">
        <v>144</v>
      </c>
    </row>
    <row r="47" spans="2:5 16379:16379" ht="16" x14ac:dyDescent="0.4">
      <c r="B47" s="124" t="s">
        <v>44</v>
      </c>
      <c r="C47" s="6">
        <v>804.77136071960513</v>
      </c>
      <c r="D47" s="6"/>
      <c r="E47" s="6">
        <v>57.712730499451311</v>
      </c>
      <c r="XEY47" s="5" t="s">
        <v>226</v>
      </c>
    </row>
    <row r="48" spans="2:5 16379:16379" ht="16" x14ac:dyDescent="0.4">
      <c r="B48" s="124" t="s">
        <v>45</v>
      </c>
      <c r="C48" s="6">
        <v>791.77136071960513</v>
      </c>
      <c r="D48" s="6"/>
      <c r="E48" s="6">
        <v>44.712730499451311</v>
      </c>
      <c r="XEY48" s="5" t="s">
        <v>188</v>
      </c>
    </row>
    <row r="49" spans="2:5 16379:16379" ht="16" x14ac:dyDescent="0.4">
      <c r="B49" s="124" t="s">
        <v>46</v>
      </c>
      <c r="C49" s="6">
        <v>791.77136071960513</v>
      </c>
      <c r="D49" s="6"/>
      <c r="E49" s="6">
        <v>44.712730499451311</v>
      </c>
      <c r="XEY49" s="5" t="s">
        <v>47</v>
      </c>
    </row>
    <row r="50" spans="2:5 16379:16379" ht="16" x14ac:dyDescent="0.4">
      <c r="B50" s="124" t="s">
        <v>47</v>
      </c>
      <c r="C50" s="6">
        <v>791.77136071960513</v>
      </c>
      <c r="D50" s="6"/>
      <c r="E50" s="6">
        <v>44.712730499451311</v>
      </c>
      <c r="XEY50" s="5" t="s">
        <v>38</v>
      </c>
    </row>
    <row r="51" spans="2:5 16379:16379" ht="16" x14ac:dyDescent="0.4">
      <c r="B51" s="124" t="s">
        <v>48</v>
      </c>
      <c r="C51" s="6">
        <v>791.77136071960513</v>
      </c>
      <c r="D51" s="6"/>
      <c r="E51" s="6">
        <v>44.712730499451311</v>
      </c>
      <c r="XEY51" s="5" t="s">
        <v>189</v>
      </c>
    </row>
    <row r="52" spans="2:5 16379:16379" ht="16" x14ac:dyDescent="0.4">
      <c r="B52" s="124" t="s">
        <v>49</v>
      </c>
      <c r="C52" s="6">
        <v>716.70632541902194</v>
      </c>
      <c r="D52" s="6"/>
      <c r="E52" s="6">
        <v>-30.35230480113195</v>
      </c>
      <c r="XEY52" s="5" t="s">
        <v>145</v>
      </c>
    </row>
    <row r="53" spans="2:5 16379:16379" ht="16" x14ac:dyDescent="0.4">
      <c r="B53" s="124" t="s">
        <v>50</v>
      </c>
      <c r="C53" s="6">
        <v>791.77136071960513</v>
      </c>
      <c r="D53" s="6"/>
      <c r="E53" s="6">
        <v>44.712730499451311</v>
      </c>
      <c r="XEY53" s="5" t="s">
        <v>227</v>
      </c>
    </row>
    <row r="54" spans="2:5 16379:16379" ht="16" x14ac:dyDescent="0.4">
      <c r="B54" s="124" t="s">
        <v>51</v>
      </c>
      <c r="C54" s="6">
        <v>791.77136071960513</v>
      </c>
      <c r="D54" s="6"/>
      <c r="E54" s="6">
        <v>44.712730499451311</v>
      </c>
      <c r="XEY54" s="5" t="s">
        <v>61</v>
      </c>
    </row>
    <row r="55" spans="2:5 16379:16379" ht="16" x14ac:dyDescent="0.4">
      <c r="B55" s="124" t="s">
        <v>52</v>
      </c>
      <c r="C55" s="6">
        <v>732.70632541902194</v>
      </c>
      <c r="D55" s="6"/>
      <c r="E55" s="6">
        <v>-14.35230480113195</v>
      </c>
      <c r="XEY55" s="5" t="s">
        <v>39</v>
      </c>
    </row>
    <row r="56" spans="2:5 16379:16379" ht="16" x14ac:dyDescent="0.4">
      <c r="B56" s="124" t="s">
        <v>53</v>
      </c>
      <c r="C56" s="6">
        <v>791.77136071960513</v>
      </c>
      <c r="D56" s="6"/>
      <c r="E56" s="6">
        <v>44.712730499451311</v>
      </c>
      <c r="XEY56" s="5" t="s">
        <v>62</v>
      </c>
    </row>
    <row r="57" spans="2:5 16379:16379" ht="16" x14ac:dyDescent="0.4">
      <c r="B57" s="124" t="s">
        <v>54</v>
      </c>
      <c r="C57" s="6">
        <v>791.77136071960513</v>
      </c>
      <c r="D57" s="6"/>
      <c r="E57" s="6">
        <v>44.712730499451311</v>
      </c>
      <c r="XEY57" s="5" t="s">
        <v>92</v>
      </c>
    </row>
    <row r="58" spans="2:5 16379:16379" ht="16" x14ac:dyDescent="0.4">
      <c r="B58" s="124" t="s">
        <v>55</v>
      </c>
      <c r="C58" s="6">
        <v>791.77136071960513</v>
      </c>
      <c r="D58" s="6"/>
      <c r="E58" s="6">
        <v>44.712730499451311</v>
      </c>
      <c r="XEY58" s="5" t="s">
        <v>190</v>
      </c>
    </row>
    <row r="59" spans="2:5 16379:16379" ht="16" x14ac:dyDescent="0.4">
      <c r="B59" s="124" t="s">
        <v>56</v>
      </c>
      <c r="C59" s="6">
        <v>791.77136071960513</v>
      </c>
      <c r="D59" s="6"/>
      <c r="E59" s="6">
        <v>44.712730499451311</v>
      </c>
      <c r="XEY59" s="5" t="s">
        <v>146</v>
      </c>
    </row>
    <row r="60" spans="2:5 16379:16379" ht="16" x14ac:dyDescent="0.4">
      <c r="B60" s="124" t="s">
        <v>57</v>
      </c>
      <c r="C60" s="6">
        <v>791.77136071960513</v>
      </c>
      <c r="D60" s="6"/>
      <c r="E60" s="6">
        <v>44.712730499451311</v>
      </c>
      <c r="XEY60" s="5" t="s">
        <v>147</v>
      </c>
    </row>
    <row r="61" spans="2:5 16379:16379" ht="16" x14ac:dyDescent="0.4">
      <c r="B61" s="124" t="s">
        <v>58</v>
      </c>
      <c r="C61" s="6">
        <v>795.77136071960513</v>
      </c>
      <c r="D61" s="6"/>
      <c r="E61" s="6">
        <v>48.712730499451311</v>
      </c>
      <c r="XEY61" s="5" t="s">
        <v>282</v>
      </c>
    </row>
    <row r="62" spans="2:5 16379:16379" ht="16" x14ac:dyDescent="0.4">
      <c r="B62" s="124" t="s">
        <v>59</v>
      </c>
      <c r="C62" s="6">
        <v>791.77136071960513</v>
      </c>
      <c r="D62" s="6"/>
      <c r="E62" s="6">
        <v>44.712730499451311</v>
      </c>
      <c r="XEY62" s="5" t="s">
        <v>240</v>
      </c>
    </row>
    <row r="63" spans="2:5 16379:16379" ht="16" x14ac:dyDescent="0.4">
      <c r="B63" s="124" t="s">
        <v>60</v>
      </c>
      <c r="C63" s="6">
        <v>791.77136071960513</v>
      </c>
      <c r="D63" s="6"/>
      <c r="E63" s="6">
        <v>44.712730499451311</v>
      </c>
      <c r="XEY63" s="5" t="s">
        <v>148</v>
      </c>
    </row>
    <row r="64" spans="2:5 16379:16379" ht="16" x14ac:dyDescent="0.4">
      <c r="B64" s="124" t="s">
        <v>61</v>
      </c>
      <c r="C64" s="6">
        <v>791.77136071960513</v>
      </c>
      <c r="D64" s="6"/>
      <c r="E64" s="6">
        <v>44.712730499451311</v>
      </c>
      <c r="XEY64" s="5" t="s">
        <v>149</v>
      </c>
    </row>
    <row r="65" spans="2:5 16379:16379" ht="16" x14ac:dyDescent="0.4">
      <c r="B65" s="124" t="s">
        <v>62</v>
      </c>
      <c r="C65" s="6">
        <v>791.77136071960513</v>
      </c>
      <c r="D65" s="6"/>
      <c r="E65" s="6">
        <v>44.712730499451311</v>
      </c>
      <c r="XEY65" s="5" t="s">
        <v>63</v>
      </c>
    </row>
    <row r="66" spans="2:5 16379:16379" ht="16" x14ac:dyDescent="0.4">
      <c r="B66" s="124" t="s">
        <v>63</v>
      </c>
      <c r="C66" s="6">
        <v>791.77136071960513</v>
      </c>
      <c r="D66" s="6"/>
      <c r="E66" s="6">
        <v>44.712730499451311</v>
      </c>
      <c r="XEY66" s="5" t="s">
        <v>191</v>
      </c>
    </row>
    <row r="67" spans="2:5 16379:16379" ht="16" x14ac:dyDescent="0.4">
      <c r="B67" s="124" t="s">
        <v>64</v>
      </c>
      <c r="C67" s="6">
        <v>746.70632541902194</v>
      </c>
      <c r="D67" s="6"/>
      <c r="E67" s="6">
        <v>-0.35230480113195028</v>
      </c>
      <c r="XEY67" s="5" t="s">
        <v>204</v>
      </c>
    </row>
    <row r="68" spans="2:5 16379:16379" ht="16" x14ac:dyDescent="0.4">
      <c r="B68" s="124" t="s">
        <v>65</v>
      </c>
      <c r="C68" s="6">
        <v>791.77136071960513</v>
      </c>
      <c r="D68" s="6"/>
      <c r="E68" s="6">
        <v>44.712730499451311</v>
      </c>
      <c r="XEY68" s="5" t="s">
        <v>216</v>
      </c>
    </row>
    <row r="69" spans="2:5 16379:16379" ht="16" x14ac:dyDescent="0.4">
      <c r="B69" s="124" t="s">
        <v>66</v>
      </c>
      <c r="C69" s="6">
        <v>791.77136071960513</v>
      </c>
      <c r="D69" s="6"/>
      <c r="E69" s="6">
        <v>44.712730499451311</v>
      </c>
      <c r="XEY69" s="5" t="s">
        <v>132</v>
      </c>
    </row>
    <row r="70" spans="2:5 16379:16379" ht="16" x14ac:dyDescent="0.4">
      <c r="B70" s="124" t="s">
        <v>67</v>
      </c>
      <c r="C70" s="6">
        <v>791.77136071960513</v>
      </c>
      <c r="D70" s="6"/>
      <c r="E70" s="6">
        <v>44.712730499451311</v>
      </c>
      <c r="XEY70" s="5" t="s">
        <v>192</v>
      </c>
    </row>
    <row r="71" spans="2:5 16379:16379" ht="16" x14ac:dyDescent="0.4">
      <c r="B71" s="124" t="s">
        <v>68</v>
      </c>
      <c r="C71" s="6">
        <v>791.77136071960513</v>
      </c>
      <c r="D71" s="6"/>
      <c r="E71" s="6">
        <v>44.712730499451311</v>
      </c>
      <c r="XEY71" s="5" t="s">
        <v>6</v>
      </c>
    </row>
    <row r="72" spans="2:5 16379:16379" ht="16" x14ac:dyDescent="0.4">
      <c r="B72" s="124" t="s">
        <v>69</v>
      </c>
      <c r="C72" s="6">
        <v>791.77136071960513</v>
      </c>
      <c r="D72" s="6"/>
      <c r="E72" s="6">
        <v>44.712730499451311</v>
      </c>
      <c r="XEY72" s="5" t="s">
        <v>283</v>
      </c>
    </row>
    <row r="73" spans="2:5 16379:16379" ht="16" x14ac:dyDescent="0.4">
      <c r="B73" s="124" t="s">
        <v>70</v>
      </c>
      <c r="C73" s="6">
        <v>791.77136071960513</v>
      </c>
      <c r="D73" s="6"/>
      <c r="E73" s="6">
        <v>44.712730499451311</v>
      </c>
      <c r="XEY73" s="5" t="s">
        <v>30</v>
      </c>
    </row>
    <row r="74" spans="2:5 16379:16379" ht="16" x14ac:dyDescent="0.4">
      <c r="B74" s="124" t="s">
        <v>71</v>
      </c>
      <c r="C74" s="6">
        <v>791.77136071960513</v>
      </c>
      <c r="D74" s="6"/>
      <c r="E74" s="6">
        <v>44.712730499451311</v>
      </c>
      <c r="XEY74" s="5" t="s">
        <v>228</v>
      </c>
    </row>
    <row r="75" spans="2:5 16379:16379" ht="16" x14ac:dyDescent="0.4">
      <c r="B75" s="124" t="s">
        <v>72</v>
      </c>
      <c r="C75" s="6">
        <v>791.77136071960513</v>
      </c>
      <c r="D75" s="6"/>
      <c r="E75" s="6">
        <v>44.712730499451311</v>
      </c>
      <c r="XEY75" s="5" t="s">
        <v>103</v>
      </c>
    </row>
    <row r="76" spans="2:5 16379:16379" ht="16" x14ac:dyDescent="0.4">
      <c r="B76" s="124" t="s">
        <v>73</v>
      </c>
      <c r="C76" s="6">
        <v>791.77136071960513</v>
      </c>
      <c r="D76" s="6"/>
      <c r="E76" s="6">
        <v>44.712730499451311</v>
      </c>
      <c r="XEY76" s="5" t="s">
        <v>150</v>
      </c>
    </row>
    <row r="77" spans="2:5 16379:16379" ht="16" x14ac:dyDescent="0.4">
      <c r="B77" s="124" t="s">
        <v>74</v>
      </c>
      <c r="C77" s="6">
        <v>791.77136071960513</v>
      </c>
      <c r="D77" s="6"/>
      <c r="E77" s="6">
        <v>44.712730499451311</v>
      </c>
      <c r="XEY77" s="5" t="s">
        <v>151</v>
      </c>
    </row>
    <row r="78" spans="2:5 16379:16379" ht="16" x14ac:dyDescent="0.4">
      <c r="B78" s="124" t="s">
        <v>75</v>
      </c>
      <c r="C78" s="6">
        <v>791.77136071960513</v>
      </c>
      <c r="D78" s="6"/>
      <c r="E78" s="6">
        <v>44.712730499451311</v>
      </c>
      <c r="XEY78" s="5" t="s">
        <v>241</v>
      </c>
    </row>
    <row r="79" spans="2:5 16379:16379" ht="16" x14ac:dyDescent="0.4">
      <c r="B79" s="124" t="s">
        <v>76</v>
      </c>
      <c r="C79" s="6">
        <v>791.77136071960513</v>
      </c>
      <c r="D79" s="6"/>
      <c r="E79" s="6">
        <v>44.712730499451311</v>
      </c>
      <c r="XEY79" s="5" t="s">
        <v>7</v>
      </c>
    </row>
    <row r="80" spans="2:5 16379:16379" ht="16" x14ac:dyDescent="0.4">
      <c r="B80" s="124" t="s">
        <v>77</v>
      </c>
      <c r="C80" s="6">
        <v>791.77136071960513</v>
      </c>
      <c r="D80" s="6"/>
      <c r="E80" s="6">
        <v>44.712730499451311</v>
      </c>
      <c r="XEY80" s="5" t="s">
        <v>242</v>
      </c>
    </row>
    <row r="81" spans="2:5 16379:16379" ht="16" x14ac:dyDescent="0.4">
      <c r="B81" s="124" t="s">
        <v>78</v>
      </c>
      <c r="C81" s="6">
        <v>708.70632541902194</v>
      </c>
      <c r="D81" s="6"/>
      <c r="E81" s="6">
        <v>-38.35230480113195</v>
      </c>
      <c r="XEY81" s="5" t="s">
        <v>82</v>
      </c>
    </row>
    <row r="82" spans="2:5 16379:16379" ht="16" x14ac:dyDescent="0.4">
      <c r="B82" s="124" t="s">
        <v>79</v>
      </c>
      <c r="C82" s="6">
        <v>791.77136071960513</v>
      </c>
      <c r="D82" s="6"/>
      <c r="E82" s="6">
        <v>44.712730499451311</v>
      </c>
      <c r="XEY82" s="5" t="s">
        <v>133</v>
      </c>
    </row>
    <row r="83" spans="2:5 16379:16379" ht="16" x14ac:dyDescent="0.4">
      <c r="B83" s="124" t="s">
        <v>80</v>
      </c>
      <c r="C83" s="6">
        <v>791.77136071960513</v>
      </c>
      <c r="D83" s="6"/>
      <c r="E83" s="6">
        <v>44.712730499451311</v>
      </c>
      <c r="XEY83" s="5" t="s">
        <v>31</v>
      </c>
    </row>
    <row r="84" spans="2:5 16379:16379" ht="16" x14ac:dyDescent="0.4">
      <c r="B84" s="124" t="s">
        <v>81</v>
      </c>
      <c r="C84" s="6">
        <v>791.77136071960513</v>
      </c>
      <c r="D84" s="6"/>
      <c r="E84" s="6">
        <v>44.712730499451311</v>
      </c>
      <c r="XEY84" s="5" t="s">
        <v>205</v>
      </c>
    </row>
    <row r="85" spans="2:5 16379:16379" ht="16" x14ac:dyDescent="0.4">
      <c r="B85" s="124" t="s">
        <v>82</v>
      </c>
      <c r="C85" s="6">
        <v>791.77136071960513</v>
      </c>
      <c r="D85" s="6"/>
      <c r="E85" s="6">
        <v>44.712730499451311</v>
      </c>
      <c r="XEY85" s="5" t="s">
        <v>258</v>
      </c>
    </row>
    <row r="86" spans="2:5 16379:16379" ht="16" x14ac:dyDescent="0.4">
      <c r="B86" s="124" t="s">
        <v>83</v>
      </c>
      <c r="C86" s="6">
        <v>791.77136071960513</v>
      </c>
      <c r="D86" s="6"/>
      <c r="E86" s="6">
        <v>44.712730499451311</v>
      </c>
      <c r="XEY86" s="5" t="s">
        <v>249</v>
      </c>
    </row>
    <row r="87" spans="2:5 16379:16379" ht="16" x14ac:dyDescent="0.4">
      <c r="B87" s="124" t="s">
        <v>84</v>
      </c>
      <c r="C87" s="6">
        <v>712.70632541902194</v>
      </c>
      <c r="D87" s="6"/>
      <c r="E87" s="6">
        <v>-34.35230480113195</v>
      </c>
      <c r="XEY87" s="5" t="s">
        <v>152</v>
      </c>
    </row>
    <row r="88" spans="2:5 16379:16379" ht="16" x14ac:dyDescent="0.4">
      <c r="B88" s="124" t="s">
        <v>85</v>
      </c>
      <c r="C88" s="6">
        <v>791.77136071960513</v>
      </c>
      <c r="D88" s="6"/>
      <c r="E88" s="6">
        <v>44.712730499451311</v>
      </c>
      <c r="XEY88" s="5" t="s">
        <v>104</v>
      </c>
    </row>
    <row r="89" spans="2:5 16379:16379" ht="16" x14ac:dyDescent="0.4">
      <c r="B89" s="124" t="s">
        <v>86</v>
      </c>
      <c r="C89" s="6">
        <v>791.77136071960513</v>
      </c>
      <c r="D89" s="6"/>
      <c r="E89" s="6">
        <v>44.712730499451311</v>
      </c>
      <c r="XEY89" s="5" t="s">
        <v>105</v>
      </c>
    </row>
    <row r="90" spans="2:5 16379:16379" ht="16" x14ac:dyDescent="0.4">
      <c r="B90" s="124" t="s">
        <v>87</v>
      </c>
      <c r="C90" s="6">
        <v>791.77136071960513</v>
      </c>
      <c r="D90" s="6"/>
      <c r="E90" s="6">
        <v>44.712730499451311</v>
      </c>
      <c r="XEY90" s="5" t="s">
        <v>83</v>
      </c>
    </row>
    <row r="91" spans="2:5 16379:16379" ht="16" x14ac:dyDescent="0.4">
      <c r="B91" s="124" t="s">
        <v>88</v>
      </c>
      <c r="C91" s="6">
        <v>791.77136071960513</v>
      </c>
      <c r="D91" s="6"/>
      <c r="E91" s="6">
        <v>44.712730499451311</v>
      </c>
      <c r="XEY91" s="5" t="s">
        <v>106</v>
      </c>
    </row>
    <row r="92" spans="2:5 16379:16379" ht="16" x14ac:dyDescent="0.4">
      <c r="B92" s="124" t="s">
        <v>89</v>
      </c>
      <c r="C92" s="6">
        <v>791.77136071960513</v>
      </c>
      <c r="D92" s="6"/>
      <c r="E92" s="6">
        <v>44.712730499451311</v>
      </c>
      <c r="XEY92" s="5" t="s">
        <v>107</v>
      </c>
    </row>
    <row r="93" spans="2:5 16379:16379" ht="16" x14ac:dyDescent="0.4">
      <c r="B93" s="124" t="s">
        <v>90</v>
      </c>
      <c r="C93" s="6">
        <v>791.77136071960513</v>
      </c>
      <c r="D93" s="6"/>
      <c r="E93" s="6">
        <v>44.712730499451311</v>
      </c>
      <c r="XEY93" s="5" t="s">
        <v>284</v>
      </c>
    </row>
    <row r="94" spans="2:5 16379:16379" ht="16" x14ac:dyDescent="0.4">
      <c r="B94" s="124" t="s">
        <v>91</v>
      </c>
      <c r="C94" s="6">
        <v>791.77136071960513</v>
      </c>
      <c r="D94" s="6"/>
      <c r="E94" s="6">
        <v>44.712730499451311</v>
      </c>
      <c r="XEY94" s="5" t="s">
        <v>8</v>
      </c>
    </row>
    <row r="95" spans="2:5 16379:16379" ht="16" x14ac:dyDescent="0.4">
      <c r="B95" s="124" t="s">
        <v>92</v>
      </c>
      <c r="C95" s="6">
        <v>791.77136071960513</v>
      </c>
      <c r="D95" s="6"/>
      <c r="E95" s="6">
        <v>44.712730499451311</v>
      </c>
      <c r="XEY95" s="5" t="s">
        <v>64</v>
      </c>
    </row>
    <row r="96" spans="2:5 16379:16379" ht="16" x14ac:dyDescent="0.4">
      <c r="B96" s="124" t="s">
        <v>93</v>
      </c>
      <c r="C96" s="6">
        <v>791.77136071960513</v>
      </c>
      <c r="D96" s="6"/>
      <c r="E96" s="6">
        <v>44.712730499451311</v>
      </c>
      <c r="XEY96" s="5" t="s">
        <v>285</v>
      </c>
    </row>
    <row r="97" spans="2:5 16379:16379" ht="16" x14ac:dyDescent="0.4">
      <c r="B97" s="124" t="s">
        <v>94</v>
      </c>
      <c r="C97" s="6">
        <v>708.70632541902194</v>
      </c>
      <c r="D97" s="6"/>
      <c r="E97" s="6">
        <v>-38.35230480113195</v>
      </c>
      <c r="XEY97" s="5" t="s">
        <v>84</v>
      </c>
    </row>
    <row r="98" spans="2:5 16379:16379" ht="16" x14ac:dyDescent="0.4">
      <c r="B98" s="124" t="s">
        <v>95</v>
      </c>
      <c r="C98" s="6">
        <v>791.77136071960513</v>
      </c>
      <c r="D98" s="6"/>
      <c r="E98" s="6">
        <v>44.712730499451311</v>
      </c>
      <c r="XEY98" s="5" t="s">
        <v>153</v>
      </c>
    </row>
    <row r="99" spans="2:5 16379:16379" ht="16" x14ac:dyDescent="0.4">
      <c r="B99" s="124" t="s">
        <v>96</v>
      </c>
      <c r="C99" s="6">
        <v>791.77136071960513</v>
      </c>
      <c r="D99" s="6"/>
      <c r="E99" s="6">
        <v>44.712730499451311</v>
      </c>
      <c r="XEY99" s="5" t="s">
        <v>93</v>
      </c>
    </row>
    <row r="100" spans="2:5 16379:16379" ht="16" x14ac:dyDescent="0.4">
      <c r="B100" s="124" t="s">
        <v>97</v>
      </c>
      <c r="C100" s="6">
        <v>791.77136071960513</v>
      </c>
      <c r="D100" s="6"/>
      <c r="E100" s="6">
        <v>44.712730499451311</v>
      </c>
      <c r="XEY100" s="5" t="s">
        <v>206</v>
      </c>
    </row>
    <row r="101" spans="2:5 16379:16379" ht="16" x14ac:dyDescent="0.4">
      <c r="B101" s="124" t="s">
        <v>98</v>
      </c>
      <c r="C101" s="6">
        <v>791.77136071960513</v>
      </c>
      <c r="D101" s="6"/>
      <c r="E101" s="6">
        <v>44.712730499451311</v>
      </c>
      <c r="XEY101" s="5" t="s">
        <v>94</v>
      </c>
    </row>
    <row r="102" spans="2:5 16379:16379" ht="16" x14ac:dyDescent="0.4">
      <c r="B102" s="124" t="s">
        <v>99</v>
      </c>
      <c r="C102" s="6">
        <v>793.77136071960513</v>
      </c>
      <c r="D102" s="6"/>
      <c r="E102" s="6">
        <v>46.712730499451311</v>
      </c>
      <c r="XEY102" s="5" t="s">
        <v>193</v>
      </c>
    </row>
    <row r="103" spans="2:5 16379:16379" ht="16" x14ac:dyDescent="0.4">
      <c r="B103" s="124" t="s">
        <v>100</v>
      </c>
      <c r="C103" s="6">
        <v>799.53747111888731</v>
      </c>
      <c r="D103" s="6"/>
      <c r="E103" s="6">
        <v>52.478840898733452</v>
      </c>
      <c r="XEY103" s="5" t="s">
        <v>40</v>
      </c>
    </row>
    <row r="104" spans="2:5 16379:16379" ht="16" x14ac:dyDescent="0.4">
      <c r="B104" s="124" t="s">
        <v>101</v>
      </c>
      <c r="C104" s="6">
        <v>791.77136071960513</v>
      </c>
      <c r="D104" s="6"/>
      <c r="E104" s="6">
        <v>44.712730499451311</v>
      </c>
      <c r="XEY104" s="5" t="s">
        <v>194</v>
      </c>
    </row>
    <row r="105" spans="2:5 16379:16379" ht="16" x14ac:dyDescent="0.4">
      <c r="B105" s="124" t="s">
        <v>102</v>
      </c>
      <c r="C105" s="6">
        <v>791.77136071960513</v>
      </c>
      <c r="D105" s="6"/>
      <c r="E105" s="6">
        <v>44.712730499451311</v>
      </c>
      <c r="XEY105" s="5" t="s">
        <v>48</v>
      </c>
    </row>
    <row r="106" spans="2:5 16379:16379" ht="16" x14ac:dyDescent="0.4">
      <c r="B106" s="124" t="s">
        <v>103</v>
      </c>
      <c r="C106" s="6">
        <v>779.70632541902194</v>
      </c>
      <c r="D106" s="6"/>
      <c r="E106" s="6">
        <v>32.64769519886805</v>
      </c>
      <c r="XEY106" s="5" t="s">
        <v>286</v>
      </c>
    </row>
    <row r="107" spans="2:5 16379:16379" ht="16" x14ac:dyDescent="0.4">
      <c r="B107" s="124" t="s">
        <v>104</v>
      </c>
      <c r="C107" s="6">
        <v>791.77136071960513</v>
      </c>
      <c r="D107" s="6"/>
      <c r="E107" s="6">
        <v>44.712730499451311</v>
      </c>
      <c r="XEY107" s="5" t="s">
        <v>108</v>
      </c>
    </row>
    <row r="108" spans="2:5 16379:16379" ht="16" x14ac:dyDescent="0.4">
      <c r="B108" s="124" t="s">
        <v>105</v>
      </c>
      <c r="C108" s="6">
        <v>791.77136071960513</v>
      </c>
      <c r="D108" s="6"/>
      <c r="E108" s="6">
        <v>44.712730499451311</v>
      </c>
      <c r="XEY108" s="5" t="s">
        <v>32</v>
      </c>
    </row>
    <row r="109" spans="2:5 16379:16379" ht="16" x14ac:dyDescent="0.4">
      <c r="B109" s="124" t="s">
        <v>106</v>
      </c>
      <c r="C109" s="6">
        <v>791.77136071960513</v>
      </c>
      <c r="D109" s="6"/>
      <c r="E109" s="6">
        <v>44.712730499451311</v>
      </c>
      <c r="XEY109" s="5" t="s">
        <v>250</v>
      </c>
    </row>
    <row r="110" spans="2:5 16379:16379" ht="16" x14ac:dyDescent="0.4">
      <c r="B110" s="124" t="s">
        <v>107</v>
      </c>
      <c r="C110" s="6">
        <v>791.77136071960513</v>
      </c>
      <c r="D110" s="6"/>
      <c r="E110" s="6">
        <v>44.712730499451311</v>
      </c>
      <c r="XEY110" s="5" t="s">
        <v>109</v>
      </c>
    </row>
    <row r="111" spans="2:5 16379:16379" ht="16" x14ac:dyDescent="0.4">
      <c r="B111" s="124" t="s">
        <v>108</v>
      </c>
      <c r="C111" s="6">
        <v>791.77136071960513</v>
      </c>
      <c r="D111" s="6"/>
      <c r="E111" s="6">
        <v>44.712730499451311</v>
      </c>
      <c r="XEY111" s="5" t="s">
        <v>195</v>
      </c>
    </row>
    <row r="112" spans="2:5 16379:16379" ht="16" x14ac:dyDescent="0.4">
      <c r="B112" s="124" t="s">
        <v>109</v>
      </c>
      <c r="C112" s="6">
        <v>711.70632541902194</v>
      </c>
      <c r="D112" s="6"/>
      <c r="E112" s="6">
        <v>-35.35230480113195</v>
      </c>
      <c r="XEY112" s="5" t="s">
        <v>259</v>
      </c>
    </row>
    <row r="113" spans="2:5 16379:16379" ht="16" x14ac:dyDescent="0.4">
      <c r="B113" s="124" t="s">
        <v>110</v>
      </c>
      <c r="C113" s="6">
        <v>723.53747111888731</v>
      </c>
      <c r="D113" s="6"/>
      <c r="E113" s="6">
        <v>-23.521159101266548</v>
      </c>
      <c r="XEY113" s="5" t="s">
        <v>207</v>
      </c>
    </row>
    <row r="114" spans="2:5 16379:16379" ht="16" x14ac:dyDescent="0.4">
      <c r="B114" s="124" t="s">
        <v>111</v>
      </c>
      <c r="C114" s="6">
        <v>851.77136071960513</v>
      </c>
      <c r="D114" s="6"/>
      <c r="E114" s="6">
        <v>104.71273049945131</v>
      </c>
      <c r="XEY114" s="5" t="s">
        <v>134</v>
      </c>
    </row>
    <row r="115" spans="2:5 16379:16379" ht="16" x14ac:dyDescent="0.4">
      <c r="B115" s="124" t="s">
        <v>112</v>
      </c>
      <c r="C115" s="6">
        <v>802.53747111888731</v>
      </c>
      <c r="D115" s="6"/>
      <c r="E115" s="6">
        <v>55.478840898733452</v>
      </c>
      <c r="XEY115" s="5" t="s">
        <v>217</v>
      </c>
    </row>
    <row r="116" spans="2:5 16379:16379" ht="16" x14ac:dyDescent="0.4">
      <c r="B116" s="124" t="s">
        <v>113</v>
      </c>
      <c r="C116" s="6">
        <v>737.70632541902194</v>
      </c>
      <c r="D116" s="6"/>
      <c r="E116" s="6">
        <v>-9.3523048011319503</v>
      </c>
      <c r="XEY116" s="5" t="s">
        <v>154</v>
      </c>
    </row>
    <row r="117" spans="2:5 16379:16379" ht="16" x14ac:dyDescent="0.4">
      <c r="B117" s="124" t="s">
        <v>114</v>
      </c>
      <c r="C117" s="6">
        <v>730.19713735845664</v>
      </c>
      <c r="D117" s="6"/>
      <c r="E117" s="6">
        <v>-16.861492861697258</v>
      </c>
      <c r="XEY117" s="5" t="s">
        <v>110</v>
      </c>
    </row>
    <row r="118" spans="2:5 16379:16379" ht="16" x14ac:dyDescent="0.4">
      <c r="B118" s="124" t="s">
        <v>115</v>
      </c>
      <c r="C118" s="6">
        <v>791.77136071960513</v>
      </c>
      <c r="D118" s="6"/>
      <c r="E118" s="6">
        <v>44.712730499451311</v>
      </c>
      <c r="XEY118" s="5" t="s">
        <v>218</v>
      </c>
    </row>
    <row r="119" spans="2:5 16379:16379" ht="16" x14ac:dyDescent="0.4">
      <c r="B119" s="124" t="s">
        <v>116</v>
      </c>
      <c r="C119" s="6">
        <v>791.77136071960513</v>
      </c>
      <c r="D119" s="6"/>
      <c r="E119" s="6">
        <v>44.712730499451311</v>
      </c>
      <c r="XEY119" s="5" t="s">
        <v>135</v>
      </c>
    </row>
    <row r="120" spans="2:5 16379:16379" ht="16" x14ac:dyDescent="0.4">
      <c r="B120" s="124" t="s">
        <v>117</v>
      </c>
      <c r="C120" s="6">
        <v>791.77136071960513</v>
      </c>
      <c r="D120" s="6"/>
      <c r="E120" s="6">
        <v>44.712730499451311</v>
      </c>
      <c r="XEY120" s="5" t="s">
        <v>111</v>
      </c>
    </row>
    <row r="121" spans="2:5 16379:16379" ht="16" x14ac:dyDescent="0.4">
      <c r="B121" s="124" t="s">
        <v>118</v>
      </c>
      <c r="C121" s="6">
        <v>791.77136071960513</v>
      </c>
      <c r="D121" s="6"/>
      <c r="E121" s="6">
        <v>44.712730499451311</v>
      </c>
      <c r="XEY121" s="5" t="s">
        <v>208</v>
      </c>
    </row>
    <row r="122" spans="2:5 16379:16379" ht="16" x14ac:dyDescent="0.4">
      <c r="B122" s="124" t="s">
        <v>119</v>
      </c>
      <c r="C122" s="6">
        <v>689.53747111888731</v>
      </c>
      <c r="D122" s="6"/>
      <c r="E122" s="6">
        <v>-57.521159101266548</v>
      </c>
      <c r="XEY122" s="5" t="s">
        <v>209</v>
      </c>
    </row>
    <row r="123" spans="2:5 16379:16379" ht="16" x14ac:dyDescent="0.4">
      <c r="B123" s="124" t="s">
        <v>120</v>
      </c>
      <c r="C123" s="6">
        <v>712.53747111888731</v>
      </c>
      <c r="D123" s="6"/>
      <c r="E123" s="6">
        <v>-34.521159101266548</v>
      </c>
      <c r="XEY123" s="5" t="s">
        <v>229</v>
      </c>
    </row>
    <row r="124" spans="2:5 16379:16379" ht="16" x14ac:dyDescent="0.4">
      <c r="B124" s="124" t="s">
        <v>121</v>
      </c>
      <c r="C124" s="6">
        <v>791.77136071960513</v>
      </c>
      <c r="D124" s="6"/>
      <c r="E124" s="6">
        <v>44.712730499451311</v>
      </c>
      <c r="XEY124" s="5" t="s">
        <v>155</v>
      </c>
    </row>
    <row r="125" spans="2:5 16379:16379" ht="16" x14ac:dyDescent="0.4">
      <c r="B125" s="124" t="s">
        <v>122</v>
      </c>
      <c r="C125" s="6">
        <v>691.53747111888731</v>
      </c>
      <c r="D125" s="6"/>
      <c r="E125" s="6">
        <v>-55.521159101266548</v>
      </c>
      <c r="XEY125" s="5" t="s">
        <v>73</v>
      </c>
    </row>
    <row r="126" spans="2:5 16379:16379" ht="16" x14ac:dyDescent="0.4">
      <c r="B126" s="124" t="s">
        <v>123</v>
      </c>
      <c r="C126" s="6">
        <v>791.77136071960513</v>
      </c>
      <c r="D126" s="6"/>
      <c r="E126" s="6">
        <v>44.712730499451311</v>
      </c>
      <c r="XEY126" s="5" t="s">
        <v>9</v>
      </c>
    </row>
    <row r="127" spans="2:5 16379:16379" ht="16" x14ac:dyDescent="0.4">
      <c r="B127" s="124" t="s">
        <v>124</v>
      </c>
      <c r="C127" s="6">
        <v>689.53747111888731</v>
      </c>
      <c r="D127" s="6"/>
      <c r="E127" s="6">
        <v>-57.521159101266548</v>
      </c>
      <c r="XEY127" s="5" t="s">
        <v>156</v>
      </c>
    </row>
    <row r="128" spans="2:5 16379:16379" ht="16" x14ac:dyDescent="0.4">
      <c r="B128" s="124" t="s">
        <v>125</v>
      </c>
      <c r="C128" s="6">
        <v>701.53747111888731</v>
      </c>
      <c r="D128" s="6"/>
      <c r="E128" s="6">
        <v>-45.521159101266548</v>
      </c>
      <c r="XEY128" s="5" t="s">
        <v>157</v>
      </c>
    </row>
    <row r="129" spans="2:5 16379:16379" ht="16" x14ac:dyDescent="0.4">
      <c r="B129" s="124" t="s">
        <v>126</v>
      </c>
      <c r="C129" s="6">
        <v>791.77136071960513</v>
      </c>
      <c r="D129" s="6"/>
      <c r="E129" s="6">
        <v>44.712730499451311</v>
      </c>
      <c r="XEY129" s="5" t="s">
        <v>210</v>
      </c>
    </row>
    <row r="130" spans="2:5 16379:16379" ht="16" x14ac:dyDescent="0.4">
      <c r="B130" s="124" t="s">
        <v>127</v>
      </c>
      <c r="C130" s="6">
        <v>818.77136071960513</v>
      </c>
      <c r="D130" s="6"/>
      <c r="E130" s="6">
        <v>71.712730499451311</v>
      </c>
      <c r="XEY130" s="5" t="s">
        <v>49</v>
      </c>
    </row>
    <row r="131" spans="2:5 16379:16379" ht="16" x14ac:dyDescent="0.4">
      <c r="B131" s="124" t="s">
        <v>128</v>
      </c>
      <c r="C131" s="6">
        <v>806.77136071960513</v>
      </c>
      <c r="D131" s="6"/>
      <c r="E131" s="6">
        <v>59.712730499451311</v>
      </c>
      <c r="XEY131" s="5" t="s">
        <v>74</v>
      </c>
    </row>
    <row r="132" spans="2:5 16379:16379" ht="16" x14ac:dyDescent="0.4">
      <c r="B132" s="124" t="s">
        <v>129</v>
      </c>
      <c r="C132" s="6">
        <v>791.77136071960513</v>
      </c>
      <c r="D132" s="6"/>
      <c r="E132" s="6">
        <v>44.712730499451311</v>
      </c>
      <c r="XEY132" s="5" t="s">
        <v>243</v>
      </c>
    </row>
    <row r="133" spans="2:5 16379:16379" ht="16" x14ac:dyDescent="0.4">
      <c r="B133" s="124" t="s">
        <v>130</v>
      </c>
      <c r="C133" s="6">
        <v>791.77136071960513</v>
      </c>
      <c r="D133" s="6"/>
      <c r="E133" s="6">
        <v>44.712730499451311</v>
      </c>
      <c r="XEY133" s="5" t="s">
        <v>211</v>
      </c>
    </row>
    <row r="134" spans="2:5 16379:16379" ht="16" x14ac:dyDescent="0.4">
      <c r="B134" s="124" t="s">
        <v>131</v>
      </c>
      <c r="C134" s="6">
        <v>791.77136071960513</v>
      </c>
      <c r="D134" s="6"/>
      <c r="E134" s="6">
        <v>44.712730499451311</v>
      </c>
      <c r="XEY134" s="5" t="s">
        <v>112</v>
      </c>
    </row>
    <row r="135" spans="2:5 16379:16379" ht="16" x14ac:dyDescent="0.4">
      <c r="B135" s="124" t="s">
        <v>132</v>
      </c>
      <c r="C135" s="6">
        <v>731.70632541902194</v>
      </c>
      <c r="D135" s="6"/>
      <c r="E135" s="6">
        <v>-15.35230480113195</v>
      </c>
      <c r="XEY135" s="5" t="s">
        <v>230</v>
      </c>
    </row>
    <row r="136" spans="2:5 16379:16379" ht="16" x14ac:dyDescent="0.4">
      <c r="B136" s="124" t="s">
        <v>133</v>
      </c>
      <c r="C136" s="6">
        <v>791.77136071960513</v>
      </c>
      <c r="D136" s="6"/>
      <c r="E136" s="6">
        <v>44.712730499451311</v>
      </c>
      <c r="XEY136" s="5" t="s">
        <v>287</v>
      </c>
    </row>
    <row r="137" spans="2:5 16379:16379" ht="16" x14ac:dyDescent="0.4">
      <c r="B137" s="124" t="s">
        <v>134</v>
      </c>
      <c r="C137" s="6">
        <v>713.53747111888731</v>
      </c>
      <c r="D137" s="6"/>
      <c r="E137" s="6">
        <v>-33.521159101266548</v>
      </c>
      <c r="XEY137" s="5" t="s">
        <v>113</v>
      </c>
    </row>
    <row r="138" spans="2:5 16379:16379" ht="16" x14ac:dyDescent="0.4">
      <c r="B138" s="124" t="s">
        <v>135</v>
      </c>
      <c r="C138" s="6">
        <v>791.77136071960513</v>
      </c>
      <c r="D138" s="6"/>
      <c r="E138" s="6">
        <v>44.712730499451311</v>
      </c>
      <c r="XEY138" s="5" t="s">
        <v>266</v>
      </c>
    </row>
    <row r="139" spans="2:5 16379:16379" ht="16" x14ac:dyDescent="0.4">
      <c r="B139" s="124" t="s">
        <v>136</v>
      </c>
      <c r="C139" s="6">
        <v>807.77136071960513</v>
      </c>
      <c r="D139" s="6"/>
      <c r="E139" s="6">
        <v>60.712730499451311</v>
      </c>
      <c r="XEY139" s="5" t="s">
        <v>158</v>
      </c>
    </row>
    <row r="140" spans="2:5 16379:16379" ht="16" x14ac:dyDescent="0.4">
      <c r="B140" s="124" t="s">
        <v>137</v>
      </c>
      <c r="C140" s="6">
        <v>726.53747111888731</v>
      </c>
      <c r="D140" s="6"/>
      <c r="E140" s="6">
        <v>-20.521159101266548</v>
      </c>
      <c r="XEY140" s="5" t="s">
        <v>114</v>
      </c>
    </row>
    <row r="141" spans="2:5 16379:16379" ht="16" x14ac:dyDescent="0.4">
      <c r="B141" s="124" t="s">
        <v>138</v>
      </c>
      <c r="C141" s="6">
        <v>689.53747111888731</v>
      </c>
      <c r="D141" s="6"/>
      <c r="E141" s="6">
        <v>-57.521159101266548</v>
      </c>
      <c r="XEY141" s="5" t="s">
        <v>231</v>
      </c>
    </row>
    <row r="142" spans="2:5 16379:16379" ht="16" x14ac:dyDescent="0.4">
      <c r="B142" s="124" t="s">
        <v>139</v>
      </c>
      <c r="C142" s="6">
        <v>791.77136071960513</v>
      </c>
      <c r="D142" s="6"/>
      <c r="E142" s="6">
        <v>44.712730499451311</v>
      </c>
      <c r="XEY142" s="5" t="s">
        <v>267</v>
      </c>
    </row>
    <row r="143" spans="2:5 16379:16379" ht="16" x14ac:dyDescent="0.4">
      <c r="B143" s="124" t="s">
        <v>140</v>
      </c>
      <c r="C143" s="6">
        <v>703.53747111888731</v>
      </c>
      <c r="D143" s="6"/>
      <c r="E143" s="6">
        <v>-43.521159101266548</v>
      </c>
      <c r="XEY143" s="5" t="s">
        <v>159</v>
      </c>
    </row>
    <row r="144" spans="2:5 16379:16379" ht="16" x14ac:dyDescent="0.4">
      <c r="B144" s="124" t="s">
        <v>141</v>
      </c>
      <c r="C144" s="6">
        <v>734.70632541902194</v>
      </c>
      <c r="D144" s="6"/>
      <c r="E144" s="6">
        <v>-12.35230480113195</v>
      </c>
      <c r="XEY144" s="5" t="s">
        <v>160</v>
      </c>
    </row>
    <row r="145" spans="2:5 16379:16379" ht="16" x14ac:dyDescent="0.4">
      <c r="B145" s="124" t="s">
        <v>142</v>
      </c>
      <c r="C145" s="6">
        <v>791.77136071960513</v>
      </c>
      <c r="D145" s="6"/>
      <c r="E145" s="6">
        <v>44.712730499451311</v>
      </c>
      <c r="XEY145" s="5" t="s">
        <v>75</v>
      </c>
    </row>
    <row r="146" spans="2:5 16379:16379" ht="16" x14ac:dyDescent="0.4">
      <c r="B146" s="124" t="s">
        <v>143</v>
      </c>
      <c r="C146" s="6">
        <v>791.77136071960513</v>
      </c>
      <c r="D146" s="6"/>
      <c r="E146" s="6">
        <v>44.712730499451311</v>
      </c>
      <c r="XEY146" s="5" t="s">
        <v>161</v>
      </c>
    </row>
    <row r="147" spans="2:5 16379:16379" ht="16" x14ac:dyDescent="0.4">
      <c r="B147" s="124" t="s">
        <v>144</v>
      </c>
      <c r="C147" s="6">
        <v>791.77136071960513</v>
      </c>
      <c r="D147" s="6"/>
      <c r="E147" s="6">
        <v>44.712730499451311</v>
      </c>
      <c r="XEY147" s="5" t="s">
        <v>50</v>
      </c>
    </row>
    <row r="148" spans="2:5 16379:16379" ht="16" x14ac:dyDescent="0.4">
      <c r="B148" s="124" t="s">
        <v>145</v>
      </c>
      <c r="C148" s="6">
        <v>791.77136071960513</v>
      </c>
      <c r="D148" s="6"/>
      <c r="E148" s="6">
        <v>44.712730499451311</v>
      </c>
      <c r="XEY148" s="5" t="s">
        <v>232</v>
      </c>
    </row>
    <row r="149" spans="2:5 16379:16379" ht="16" x14ac:dyDescent="0.4">
      <c r="B149" s="124" t="s">
        <v>146</v>
      </c>
      <c r="C149" s="6">
        <v>791.77136071960513</v>
      </c>
      <c r="D149" s="6"/>
      <c r="E149" s="6">
        <v>44.712730499451311</v>
      </c>
      <c r="XEY149" s="5" t="s">
        <v>51</v>
      </c>
    </row>
    <row r="150" spans="2:5 16379:16379" ht="16" x14ac:dyDescent="0.4">
      <c r="B150" s="124" t="s">
        <v>147</v>
      </c>
      <c r="C150" s="6">
        <v>791.77136071960513</v>
      </c>
      <c r="D150" s="6"/>
      <c r="E150" s="6">
        <v>44.712730499451311</v>
      </c>
      <c r="XEY150" s="5" t="s">
        <v>65</v>
      </c>
    </row>
    <row r="151" spans="2:5 16379:16379" ht="16" x14ac:dyDescent="0.4">
      <c r="B151" s="124" t="s">
        <v>148</v>
      </c>
      <c r="C151" s="6">
        <v>729.13210205787334</v>
      </c>
      <c r="D151" s="6"/>
      <c r="E151" s="6">
        <v>-17.926528162280519</v>
      </c>
      <c r="XEY151" s="5" t="s">
        <v>162</v>
      </c>
    </row>
    <row r="152" spans="2:5 16379:16379" ht="16" x14ac:dyDescent="0.4">
      <c r="B152" s="124" t="s">
        <v>149</v>
      </c>
      <c r="C152" s="6">
        <v>791.77136071960513</v>
      </c>
      <c r="D152" s="6"/>
      <c r="E152" s="6">
        <v>44.712730499451311</v>
      </c>
      <c r="XEY152" s="5" t="s">
        <v>196</v>
      </c>
    </row>
    <row r="153" spans="2:5 16379:16379" ht="16" x14ac:dyDescent="0.4">
      <c r="B153" s="124" t="s">
        <v>150</v>
      </c>
      <c r="C153" s="6">
        <v>791.77136071960513</v>
      </c>
      <c r="D153" s="6"/>
      <c r="E153" s="6">
        <v>44.712730499451311</v>
      </c>
      <c r="XEY153" s="5" t="s">
        <v>163</v>
      </c>
    </row>
    <row r="154" spans="2:5 16379:16379" ht="16" x14ac:dyDescent="0.4">
      <c r="B154" s="124" t="s">
        <v>151</v>
      </c>
      <c r="C154" s="6">
        <v>791.77136071960513</v>
      </c>
      <c r="D154" s="6"/>
      <c r="E154" s="6">
        <v>44.712730499451311</v>
      </c>
      <c r="XEY154" s="5" t="s">
        <v>85</v>
      </c>
    </row>
    <row r="155" spans="2:5 16379:16379" ht="16" x14ac:dyDescent="0.4">
      <c r="B155" s="124" t="s">
        <v>152</v>
      </c>
      <c r="C155" s="6">
        <v>761.53747111888731</v>
      </c>
      <c r="D155" s="6"/>
      <c r="E155" s="6">
        <v>14.478840898733452</v>
      </c>
      <c r="XEY155" s="5" t="s">
        <v>86</v>
      </c>
    </row>
    <row r="156" spans="2:5 16379:16379" ht="16" x14ac:dyDescent="0.4">
      <c r="B156" s="124" t="s">
        <v>153</v>
      </c>
      <c r="C156" s="6">
        <v>791.77136071960513</v>
      </c>
      <c r="D156" s="6"/>
      <c r="E156" s="6">
        <v>44.712730499451311</v>
      </c>
      <c r="XEY156" s="5" t="s">
        <v>10</v>
      </c>
    </row>
    <row r="157" spans="2:5 16379:16379" ht="16" x14ac:dyDescent="0.4">
      <c r="B157" s="124" t="s">
        <v>154</v>
      </c>
      <c r="C157" s="6">
        <v>708.53747111888731</v>
      </c>
      <c r="D157" s="6"/>
      <c r="E157" s="6">
        <v>-38.521159101266548</v>
      </c>
      <c r="XEY157" s="5" t="s">
        <v>212</v>
      </c>
    </row>
    <row r="158" spans="2:5 16379:16379" ht="16" x14ac:dyDescent="0.4">
      <c r="B158" s="124" t="s">
        <v>155</v>
      </c>
      <c r="C158" s="6">
        <v>754.53747111888731</v>
      </c>
      <c r="D158" s="6"/>
      <c r="E158" s="6">
        <v>7.478840898733452</v>
      </c>
      <c r="XEY158" s="5" t="s">
        <v>219</v>
      </c>
    </row>
    <row r="159" spans="2:5 16379:16379" ht="16" x14ac:dyDescent="0.4">
      <c r="B159" s="124" t="s">
        <v>156</v>
      </c>
      <c r="C159" s="6">
        <v>791.77136071960513</v>
      </c>
      <c r="D159" s="6"/>
      <c r="E159" s="6">
        <v>44.712730499451311</v>
      </c>
      <c r="XEY159" s="5" t="s">
        <v>244</v>
      </c>
    </row>
    <row r="160" spans="2:5 16379:16379" ht="16" x14ac:dyDescent="0.4">
      <c r="B160" s="124" t="s">
        <v>157</v>
      </c>
      <c r="C160" s="6">
        <v>689.53747111888731</v>
      </c>
      <c r="D160" s="6"/>
      <c r="E160" s="6">
        <v>-57.521159101266548</v>
      </c>
      <c r="XEY160" s="5" t="s">
        <v>268</v>
      </c>
    </row>
    <row r="161" spans="2:5 16379:16379" ht="16" x14ac:dyDescent="0.4">
      <c r="B161" s="124" t="s">
        <v>158</v>
      </c>
      <c r="C161" s="6">
        <v>791.77136071960513</v>
      </c>
      <c r="D161" s="6"/>
      <c r="E161" s="6">
        <v>44.712730499451311</v>
      </c>
      <c r="XEY161" s="5" t="s">
        <v>52</v>
      </c>
    </row>
    <row r="162" spans="2:5 16379:16379" ht="16" x14ac:dyDescent="0.4">
      <c r="B162" s="124" t="s">
        <v>159</v>
      </c>
      <c r="C162" s="6">
        <v>791.77136071960513</v>
      </c>
      <c r="D162" s="6"/>
      <c r="E162" s="6">
        <v>44.712730499451311</v>
      </c>
      <c r="XEY162" s="5" t="s">
        <v>11</v>
      </c>
    </row>
    <row r="163" spans="2:5 16379:16379" ht="16" x14ac:dyDescent="0.4">
      <c r="B163" s="124" t="s">
        <v>160</v>
      </c>
      <c r="C163" s="6">
        <v>791.77136071960513</v>
      </c>
      <c r="D163" s="6"/>
      <c r="E163" s="6">
        <v>44.712730499451311</v>
      </c>
      <c r="XEY163" s="5" t="s">
        <v>269</v>
      </c>
    </row>
    <row r="164" spans="2:5 16379:16379" ht="16" x14ac:dyDescent="0.4">
      <c r="B164" s="124" t="s">
        <v>161</v>
      </c>
      <c r="C164" s="6">
        <v>791.77136071960513</v>
      </c>
      <c r="D164" s="6"/>
      <c r="E164" s="6">
        <v>44.712730499451311</v>
      </c>
      <c r="XEY164" s="5" t="s">
        <v>87</v>
      </c>
    </row>
    <row r="165" spans="2:5 16379:16379" ht="16" x14ac:dyDescent="0.4">
      <c r="B165" s="124" t="s">
        <v>162</v>
      </c>
      <c r="C165" s="6">
        <v>791.77136071960513</v>
      </c>
      <c r="D165" s="6"/>
      <c r="E165" s="6">
        <v>44.712730499451311</v>
      </c>
      <c r="XEY165" s="5" t="s">
        <v>12</v>
      </c>
    </row>
    <row r="166" spans="2:5 16379:16379" ht="16" x14ac:dyDescent="0.4">
      <c r="B166" s="124" t="s">
        <v>163</v>
      </c>
      <c r="C166" s="6">
        <v>897.53747111888731</v>
      </c>
      <c r="D166" s="6"/>
      <c r="E166" s="6">
        <v>150.47884089873344</v>
      </c>
      <c r="XEY166" s="5" t="s">
        <v>41</v>
      </c>
    </row>
    <row r="167" spans="2:5 16379:16379" ht="16" x14ac:dyDescent="0.4">
      <c r="B167" s="124" t="s">
        <v>164</v>
      </c>
      <c r="C167" s="6">
        <v>791.77136071960513</v>
      </c>
      <c r="D167" s="6"/>
      <c r="E167" s="6">
        <v>44.712730499451311</v>
      </c>
      <c r="XEY167" s="5" t="s">
        <v>13</v>
      </c>
    </row>
    <row r="168" spans="2:5 16379:16379" ht="16" x14ac:dyDescent="0.4">
      <c r="B168" s="124" t="s">
        <v>165</v>
      </c>
      <c r="C168" s="6">
        <v>866.53747111888731</v>
      </c>
      <c r="D168" s="6"/>
      <c r="E168" s="6">
        <v>119.47884089873345</v>
      </c>
      <c r="XEY168" s="5" t="s">
        <v>66</v>
      </c>
    </row>
    <row r="169" spans="2:5 16379:16379" ht="16" x14ac:dyDescent="0.4">
      <c r="B169" s="124" t="s">
        <v>166</v>
      </c>
      <c r="C169" s="6">
        <v>791.77136071960513</v>
      </c>
      <c r="D169" s="6"/>
      <c r="E169" s="6">
        <v>44.712730499451311</v>
      </c>
      <c r="XEY169" s="5" t="s">
        <v>245</v>
      </c>
    </row>
    <row r="170" spans="2:5 16379:16379" ht="16" x14ac:dyDescent="0.4">
      <c r="B170" s="124" t="s">
        <v>167</v>
      </c>
      <c r="C170" s="6">
        <v>791.77136071960513</v>
      </c>
      <c r="D170" s="6"/>
      <c r="E170" s="6">
        <v>44.712730499451311</v>
      </c>
      <c r="XEY170" s="5" t="s">
        <v>95</v>
      </c>
    </row>
    <row r="171" spans="2:5 16379:16379" ht="16" x14ac:dyDescent="0.4">
      <c r="B171" s="124" t="s">
        <v>168</v>
      </c>
      <c r="C171" s="6">
        <v>791.77136071960513</v>
      </c>
      <c r="D171" s="6"/>
      <c r="E171" s="6">
        <v>44.712730499451311</v>
      </c>
      <c r="XEY171" s="5" t="s">
        <v>233</v>
      </c>
    </row>
    <row r="172" spans="2:5 16379:16379" ht="16" x14ac:dyDescent="0.4">
      <c r="B172" s="124" t="s">
        <v>169</v>
      </c>
      <c r="C172" s="6">
        <v>715.53747111888731</v>
      </c>
      <c r="D172" s="6"/>
      <c r="E172" s="6">
        <v>-31.521159101266548</v>
      </c>
      <c r="XEY172" s="5" t="s">
        <v>164</v>
      </c>
    </row>
    <row r="173" spans="2:5 16379:16379" ht="16" x14ac:dyDescent="0.4">
      <c r="B173" s="124" t="s">
        <v>170</v>
      </c>
      <c r="C173" s="6">
        <v>791.77136071960513</v>
      </c>
      <c r="D173" s="6"/>
      <c r="E173" s="6">
        <v>44.712730499451311</v>
      </c>
      <c r="XEY173" s="5" t="s">
        <v>115</v>
      </c>
    </row>
    <row r="174" spans="2:5 16379:16379" ht="16" x14ac:dyDescent="0.4">
      <c r="B174" s="124" t="s">
        <v>171</v>
      </c>
      <c r="C174" s="6">
        <v>791.77136071960513</v>
      </c>
      <c r="D174" s="6"/>
      <c r="E174" s="6">
        <v>44.712730499451311</v>
      </c>
      <c r="XEY174" s="5" t="s">
        <v>88</v>
      </c>
    </row>
    <row r="175" spans="2:5 16379:16379" ht="16" x14ac:dyDescent="0.4">
      <c r="B175" s="124" t="s">
        <v>172</v>
      </c>
      <c r="C175" s="6">
        <v>791.77136071960513</v>
      </c>
      <c r="D175" s="6"/>
      <c r="E175" s="6">
        <v>44.712730499451311</v>
      </c>
      <c r="XEY175" s="5" t="s">
        <v>246</v>
      </c>
    </row>
    <row r="176" spans="2:5 16379:16379" ht="16" x14ac:dyDescent="0.4">
      <c r="B176" s="124" t="s">
        <v>173</v>
      </c>
      <c r="C176" s="6">
        <v>791.77136071960513</v>
      </c>
      <c r="D176" s="6"/>
      <c r="E176" s="6">
        <v>44.712730499451311</v>
      </c>
      <c r="XEY176" s="5" t="s">
        <v>42</v>
      </c>
    </row>
    <row r="177" spans="2:5 16379:16379" ht="16" x14ac:dyDescent="0.4">
      <c r="B177" s="124" t="s">
        <v>174</v>
      </c>
      <c r="C177" s="6">
        <v>791.77136071960513</v>
      </c>
      <c r="D177" s="6"/>
      <c r="E177" s="6">
        <v>44.712730499451311</v>
      </c>
      <c r="XEY177" s="5" t="s">
        <v>288</v>
      </c>
    </row>
    <row r="178" spans="2:5 16379:16379" ht="16" x14ac:dyDescent="0.4">
      <c r="B178" s="124" t="s">
        <v>175</v>
      </c>
      <c r="C178" s="6">
        <v>799.77136071960513</v>
      </c>
      <c r="D178" s="6"/>
      <c r="E178" s="6">
        <v>52.712730499451311</v>
      </c>
      <c r="XEY178" s="5" t="s">
        <v>165</v>
      </c>
    </row>
    <row r="179" spans="2:5 16379:16379" ht="16" x14ac:dyDescent="0.4">
      <c r="B179" s="124" t="s">
        <v>176</v>
      </c>
      <c r="C179" s="6">
        <v>791.77136071960513</v>
      </c>
      <c r="D179" s="6"/>
      <c r="E179" s="6">
        <v>44.712730499451311</v>
      </c>
      <c r="XEY179" s="5" t="s">
        <v>116</v>
      </c>
    </row>
    <row r="180" spans="2:5 16379:16379" ht="16" x14ac:dyDescent="0.4">
      <c r="B180" s="124" t="s">
        <v>177</v>
      </c>
      <c r="C180" s="6">
        <v>820.77136071960513</v>
      </c>
      <c r="D180" s="6"/>
      <c r="E180" s="6">
        <v>73.712730499451311</v>
      </c>
      <c r="XEY180" s="5" t="s">
        <v>289</v>
      </c>
    </row>
    <row r="181" spans="2:5 16379:16379" ht="16" x14ac:dyDescent="0.4">
      <c r="B181" s="124" t="s">
        <v>178</v>
      </c>
      <c r="C181" s="6">
        <v>791.77136071960513</v>
      </c>
      <c r="D181" s="6"/>
      <c r="E181" s="6">
        <v>44.712730499451311</v>
      </c>
      <c r="XEY181" s="5" t="s">
        <v>260</v>
      </c>
    </row>
    <row r="182" spans="2:5 16379:16379" ht="16" x14ac:dyDescent="0.4">
      <c r="B182" s="124" t="s">
        <v>179</v>
      </c>
      <c r="C182" s="6">
        <v>822.77136071960513</v>
      </c>
      <c r="D182" s="6"/>
      <c r="E182" s="6">
        <v>75.712730499451311</v>
      </c>
      <c r="XEY182" s="5" t="s">
        <v>270</v>
      </c>
    </row>
    <row r="183" spans="2:5 16379:16379" ht="16" x14ac:dyDescent="0.4">
      <c r="B183" s="124" t="s">
        <v>180</v>
      </c>
      <c r="C183" s="6">
        <v>791.77136071960513</v>
      </c>
      <c r="D183" s="6"/>
      <c r="E183" s="6">
        <v>44.712730499451311</v>
      </c>
      <c r="XEY183" s="5" t="s">
        <v>96</v>
      </c>
    </row>
    <row r="184" spans="2:5 16379:16379" ht="16" x14ac:dyDescent="0.4">
      <c r="B184" s="124" t="s">
        <v>181</v>
      </c>
      <c r="C184" s="6">
        <v>791.77136071960513</v>
      </c>
      <c r="D184" s="6"/>
      <c r="E184" s="6">
        <v>44.712730499451311</v>
      </c>
      <c r="XEY184" s="5" t="s">
        <v>234</v>
      </c>
    </row>
    <row r="185" spans="2:5 16379:16379" ht="16" x14ac:dyDescent="0.4">
      <c r="B185" s="124" t="s">
        <v>182</v>
      </c>
      <c r="C185" s="6">
        <v>793.77136071960513</v>
      </c>
      <c r="D185" s="6"/>
      <c r="E185" s="6">
        <v>46.712730499451311</v>
      </c>
      <c r="XEY185" s="5" t="s">
        <v>220</v>
      </c>
    </row>
    <row r="186" spans="2:5 16379:16379" ht="16" x14ac:dyDescent="0.4">
      <c r="B186" s="124" t="s">
        <v>183</v>
      </c>
      <c r="C186" s="6">
        <v>791.77136071960513</v>
      </c>
      <c r="D186" s="6"/>
      <c r="E186" s="6">
        <v>44.712730499451311</v>
      </c>
      <c r="XEY186" s="5" t="s">
        <v>14</v>
      </c>
    </row>
    <row r="187" spans="2:5 16379:16379" ht="16" x14ac:dyDescent="0.4">
      <c r="B187" s="124" t="s">
        <v>184</v>
      </c>
      <c r="C187" s="6">
        <v>791.77136071960513</v>
      </c>
      <c r="D187" s="6"/>
      <c r="E187" s="6">
        <v>44.712730499451311</v>
      </c>
      <c r="XEY187" s="5" t="s">
        <v>247</v>
      </c>
    </row>
    <row r="188" spans="2:5 16379:16379" ht="16" x14ac:dyDescent="0.4">
      <c r="B188" s="124" t="s">
        <v>185</v>
      </c>
      <c r="C188" s="6">
        <v>778.53747111888731</v>
      </c>
      <c r="D188" s="6"/>
      <c r="E188" s="6">
        <v>31.478840898733452</v>
      </c>
      <c r="XEY188" s="5" t="s">
        <v>15</v>
      </c>
    </row>
    <row r="189" spans="2:5 16379:16379" ht="16" x14ac:dyDescent="0.4">
      <c r="B189" s="124" t="s">
        <v>186</v>
      </c>
      <c r="C189" s="6">
        <v>680.5920057788245</v>
      </c>
      <c r="D189" s="6"/>
      <c r="E189" s="6">
        <v>-66.466624441329358</v>
      </c>
      <c r="XEY189" s="5" t="s">
        <v>117</v>
      </c>
    </row>
    <row r="190" spans="2:5 16379:16379" ht="16" x14ac:dyDescent="0.4">
      <c r="B190" s="124" t="s">
        <v>187</v>
      </c>
      <c r="C190" s="6">
        <v>680.5920057788245</v>
      </c>
      <c r="D190" s="6"/>
      <c r="E190" s="6">
        <v>-66.466624441329358</v>
      </c>
      <c r="XEY190" s="5" t="s">
        <v>118</v>
      </c>
    </row>
    <row r="191" spans="2:5 16379:16379" ht="16" x14ac:dyDescent="0.4">
      <c r="B191" s="124" t="s">
        <v>188</v>
      </c>
      <c r="C191" s="6">
        <v>680.5920057788245</v>
      </c>
      <c r="D191" s="6"/>
      <c r="E191" s="6">
        <v>-66.466624441329358</v>
      </c>
      <c r="XEY191" s="5" t="s">
        <v>166</v>
      </c>
    </row>
    <row r="192" spans="2:5 16379:16379" ht="16" x14ac:dyDescent="0.4">
      <c r="B192" s="124" t="s">
        <v>189</v>
      </c>
      <c r="C192" s="6">
        <v>680.5920057788245</v>
      </c>
      <c r="D192" s="6"/>
      <c r="E192" s="6">
        <v>-66.466624441329358</v>
      </c>
      <c r="XEY192" s="5" t="s">
        <v>271</v>
      </c>
    </row>
    <row r="193" spans="2:5 16379:16379" ht="16" x14ac:dyDescent="0.4">
      <c r="B193" s="124" t="s">
        <v>190</v>
      </c>
      <c r="C193" s="6">
        <v>680.5920057788245</v>
      </c>
      <c r="D193" s="6"/>
      <c r="E193" s="6">
        <v>-66.466624441329358</v>
      </c>
      <c r="XEY193" s="5" t="s">
        <v>221</v>
      </c>
    </row>
    <row r="194" spans="2:5 16379:16379" ht="16" x14ac:dyDescent="0.4">
      <c r="B194" s="124" t="s">
        <v>191</v>
      </c>
      <c r="C194" s="6">
        <v>680.5920057788245</v>
      </c>
      <c r="D194" s="6"/>
      <c r="E194" s="6">
        <v>-66.466624441329358</v>
      </c>
      <c r="XEY194" s="5" t="s">
        <v>119</v>
      </c>
    </row>
    <row r="195" spans="2:5 16379:16379" ht="16" x14ac:dyDescent="0.4">
      <c r="B195" s="124" t="s">
        <v>192</v>
      </c>
      <c r="C195" s="6">
        <v>680.5920057788245</v>
      </c>
      <c r="D195" s="6"/>
      <c r="E195" s="6">
        <v>-66.466624441329358</v>
      </c>
      <c r="XEY195" s="5" t="s">
        <v>167</v>
      </c>
    </row>
    <row r="196" spans="2:5 16379:16379" ht="16" x14ac:dyDescent="0.4">
      <c r="B196" s="124" t="s">
        <v>193</v>
      </c>
      <c r="C196" s="6">
        <v>617.08281771825921</v>
      </c>
      <c r="D196" s="6"/>
      <c r="E196" s="6">
        <v>-129.97581250189467</v>
      </c>
      <c r="XEY196" s="5" t="s">
        <v>235</v>
      </c>
    </row>
    <row r="197" spans="2:5 16379:16379" ht="16" x14ac:dyDescent="0.4">
      <c r="B197" s="124" t="s">
        <v>194</v>
      </c>
      <c r="C197" s="6">
        <v>680.5920057788245</v>
      </c>
      <c r="D197" s="6"/>
      <c r="E197" s="6">
        <v>-66.466624441329358</v>
      </c>
      <c r="XEY197" s="5" t="s">
        <v>251</v>
      </c>
    </row>
    <row r="198" spans="2:5 16379:16379" ht="16" x14ac:dyDescent="0.4">
      <c r="B198" s="124" t="s">
        <v>195</v>
      </c>
      <c r="C198" s="6">
        <v>680.5920057788245</v>
      </c>
      <c r="D198" s="6"/>
      <c r="E198" s="6">
        <v>-66.466624441329358</v>
      </c>
      <c r="XEY198" s="5" t="s">
        <v>16</v>
      </c>
    </row>
    <row r="199" spans="2:5 16379:16379" ht="16" x14ac:dyDescent="0.4">
      <c r="B199" s="124" t="s">
        <v>196</v>
      </c>
      <c r="C199" s="6">
        <v>680.5920057788245</v>
      </c>
      <c r="D199" s="6"/>
      <c r="E199" s="6">
        <v>-66.466624441329358</v>
      </c>
      <c r="XEY199" s="5" t="s">
        <v>17</v>
      </c>
    </row>
    <row r="200" spans="2:5 16379:16379" ht="16" x14ac:dyDescent="0.4">
      <c r="B200" s="124" t="s">
        <v>197</v>
      </c>
      <c r="C200" s="6">
        <v>680.5920057788245</v>
      </c>
      <c r="D200" s="6"/>
      <c r="E200" s="6">
        <v>-66.466624441329358</v>
      </c>
      <c r="XEY200" s="5" t="s">
        <v>272</v>
      </c>
    </row>
    <row r="201" spans="2:5 16379:16379" ht="16" x14ac:dyDescent="0.4">
      <c r="B201" s="124" t="s">
        <v>198</v>
      </c>
      <c r="C201" s="6">
        <v>680.5920057788245</v>
      </c>
      <c r="D201" s="6"/>
      <c r="E201" s="6">
        <v>-66.466624441329358</v>
      </c>
      <c r="XEY201" s="5" t="s">
        <v>168</v>
      </c>
    </row>
    <row r="202" spans="2:5 16379:16379" ht="16" x14ac:dyDescent="0.4">
      <c r="B202" s="124" t="s">
        <v>199</v>
      </c>
      <c r="C202" s="6">
        <v>680.5920057788245</v>
      </c>
      <c r="D202" s="6"/>
      <c r="E202" s="6">
        <v>-66.466624441329358</v>
      </c>
      <c r="XEY202" s="5" t="s">
        <v>120</v>
      </c>
    </row>
    <row r="203" spans="2:5 16379:16379" ht="16" x14ac:dyDescent="0.4">
      <c r="B203" s="124" t="s">
        <v>200</v>
      </c>
      <c r="C203" s="6">
        <v>680.5920057788245</v>
      </c>
      <c r="D203" s="6"/>
      <c r="E203" s="6">
        <v>-66.466624441329358</v>
      </c>
      <c r="XEY203" s="5" t="s">
        <v>169</v>
      </c>
    </row>
    <row r="204" spans="2:5 16379:16379" ht="16" x14ac:dyDescent="0.4">
      <c r="B204" s="124" t="s">
        <v>201</v>
      </c>
      <c r="C204" s="6">
        <v>680.5920057788245</v>
      </c>
      <c r="D204" s="6"/>
      <c r="E204" s="6">
        <v>-66.466624441329358</v>
      </c>
      <c r="XEY204" s="5" t="s">
        <v>18</v>
      </c>
    </row>
    <row r="205" spans="2:5 16379:16379" ht="16" x14ac:dyDescent="0.4">
      <c r="B205" s="124" t="s">
        <v>202</v>
      </c>
      <c r="C205" s="6">
        <v>791.77136071960513</v>
      </c>
      <c r="D205" s="6"/>
      <c r="E205" s="6">
        <v>44.712730499451311</v>
      </c>
      <c r="XEY205" s="5" t="s">
        <v>197</v>
      </c>
    </row>
    <row r="206" spans="2:5 16379:16379" ht="16" x14ac:dyDescent="0.4">
      <c r="B206" s="124" t="s">
        <v>203</v>
      </c>
      <c r="C206" s="6">
        <v>791.77136071960513</v>
      </c>
      <c r="D206" s="6"/>
      <c r="E206" s="6">
        <v>44.712730499451311</v>
      </c>
      <c r="XEY206" s="5" t="s">
        <v>273</v>
      </c>
    </row>
    <row r="207" spans="2:5 16379:16379" ht="16" x14ac:dyDescent="0.4">
      <c r="B207" s="124" t="s">
        <v>204</v>
      </c>
      <c r="C207" s="6">
        <v>791.77136071960513</v>
      </c>
      <c r="D207" s="6"/>
      <c r="E207" s="6">
        <v>44.712730499451311</v>
      </c>
      <c r="XEY207" s="5" t="s">
        <v>43</v>
      </c>
    </row>
    <row r="208" spans="2:5 16379:16379" ht="16" x14ac:dyDescent="0.4">
      <c r="B208" s="124" t="s">
        <v>205</v>
      </c>
      <c r="C208" s="6">
        <v>791.77136071960513</v>
      </c>
      <c r="D208" s="6"/>
      <c r="E208" s="6">
        <v>44.712730499451311</v>
      </c>
      <c r="XEY208" s="5" t="s">
        <v>170</v>
      </c>
    </row>
    <row r="209" spans="2:5 16379:16379" ht="16" x14ac:dyDescent="0.4">
      <c r="B209" s="124" t="s">
        <v>206</v>
      </c>
      <c r="C209" s="6">
        <v>803.77136071960513</v>
      </c>
      <c r="D209" s="6"/>
      <c r="E209" s="6">
        <v>56.712730499451311</v>
      </c>
      <c r="XEY209" s="5" t="s">
        <v>261</v>
      </c>
    </row>
    <row r="210" spans="2:5 16379:16379" ht="16" x14ac:dyDescent="0.4">
      <c r="B210" s="124" t="s">
        <v>207</v>
      </c>
      <c r="C210" s="6">
        <v>799.77136071960513</v>
      </c>
      <c r="D210" s="6"/>
      <c r="E210" s="6">
        <v>52.712730499451311</v>
      </c>
      <c r="XEY210" s="5" t="s">
        <v>19</v>
      </c>
    </row>
    <row r="211" spans="2:5 16379:16379" ht="16" x14ac:dyDescent="0.4">
      <c r="B211" s="124" t="s">
        <v>208</v>
      </c>
      <c r="C211" s="6">
        <v>791.77136071960513</v>
      </c>
      <c r="D211" s="6"/>
      <c r="E211" s="6">
        <v>44.712730499451311</v>
      </c>
      <c r="XEY211" s="5" t="s">
        <v>252</v>
      </c>
    </row>
    <row r="212" spans="2:5 16379:16379" ht="16" x14ac:dyDescent="0.4">
      <c r="B212" s="124" t="s">
        <v>209</v>
      </c>
      <c r="C212" s="6">
        <v>791.77136071960513</v>
      </c>
      <c r="D212" s="6"/>
      <c r="E212" s="6">
        <v>44.712730499451311</v>
      </c>
      <c r="XEY212" s="5" t="s">
        <v>198</v>
      </c>
    </row>
    <row r="213" spans="2:5 16379:16379" ht="16" x14ac:dyDescent="0.4">
      <c r="B213" s="124" t="s">
        <v>210</v>
      </c>
      <c r="C213" s="6">
        <v>791.77136071960513</v>
      </c>
      <c r="D213" s="6"/>
      <c r="E213" s="6">
        <v>44.712730499451311</v>
      </c>
      <c r="XEY213" s="5" t="s">
        <v>222</v>
      </c>
    </row>
    <row r="214" spans="2:5 16379:16379" ht="16" x14ac:dyDescent="0.4">
      <c r="B214" s="124" t="s">
        <v>211</v>
      </c>
      <c r="C214" s="6">
        <v>791.77136071960513</v>
      </c>
      <c r="D214" s="6"/>
      <c r="E214" s="6">
        <v>44.712730499451311</v>
      </c>
      <c r="XEY214" s="5" t="s">
        <v>121</v>
      </c>
    </row>
    <row r="215" spans="2:5 16379:16379" ht="16" x14ac:dyDescent="0.4">
      <c r="B215" s="124" t="s">
        <v>212</v>
      </c>
      <c r="C215" s="6">
        <v>791.77136071960513</v>
      </c>
      <c r="D215" s="6"/>
      <c r="E215" s="6">
        <v>44.712730499451311</v>
      </c>
      <c r="XEY215" s="5" t="s">
        <v>122</v>
      </c>
    </row>
    <row r="216" spans="2:5 16379:16379" ht="16" x14ac:dyDescent="0.4">
      <c r="B216" s="124" t="s">
        <v>213</v>
      </c>
      <c r="C216" s="6">
        <v>732.70632541902194</v>
      </c>
      <c r="D216" s="6"/>
      <c r="E216" s="6">
        <v>-14.35230480113195</v>
      </c>
      <c r="XEY216" s="5" t="s">
        <v>171</v>
      </c>
    </row>
    <row r="217" spans="2:5 16379:16379" ht="16" x14ac:dyDescent="0.4">
      <c r="B217" s="124" t="s">
        <v>214</v>
      </c>
      <c r="C217" s="6">
        <v>796.77136071960513</v>
      </c>
      <c r="D217" s="6"/>
      <c r="E217" s="6">
        <v>49.712730499451311</v>
      </c>
      <c r="XEY217" s="5" t="s">
        <v>199</v>
      </c>
    </row>
    <row r="218" spans="2:5 16379:16379" ht="16" x14ac:dyDescent="0.4">
      <c r="B218" s="124" t="s">
        <v>215</v>
      </c>
      <c r="C218" s="6">
        <v>791.77136071960513</v>
      </c>
      <c r="D218" s="6"/>
      <c r="E218" s="6">
        <v>44.712730499451311</v>
      </c>
      <c r="XEY218" s="5" t="s">
        <v>236</v>
      </c>
    </row>
    <row r="219" spans="2:5 16379:16379" ht="16" x14ac:dyDescent="0.4">
      <c r="B219" s="124" t="s">
        <v>216</v>
      </c>
      <c r="C219" s="6">
        <v>793.77136071960513</v>
      </c>
      <c r="D219" s="6"/>
      <c r="E219" s="6">
        <v>46.712730499451311</v>
      </c>
      <c r="XEY219" s="5" t="s">
        <v>67</v>
      </c>
    </row>
    <row r="220" spans="2:5 16379:16379" ht="16" x14ac:dyDescent="0.4">
      <c r="B220" s="124" t="s">
        <v>217</v>
      </c>
      <c r="C220" s="6">
        <v>810.77136071960513</v>
      </c>
      <c r="D220" s="6"/>
      <c r="E220" s="6">
        <v>63.712730499451311</v>
      </c>
      <c r="XEY220" s="5" t="s">
        <v>248</v>
      </c>
    </row>
    <row r="221" spans="2:5 16379:16379" ht="16" x14ac:dyDescent="0.4">
      <c r="B221" s="124" t="s">
        <v>218</v>
      </c>
      <c r="C221" s="6">
        <v>791.77136071960513</v>
      </c>
      <c r="D221" s="6"/>
      <c r="E221" s="6">
        <v>44.712730499451311</v>
      </c>
      <c r="XEY221" s="5" t="s">
        <v>53</v>
      </c>
    </row>
    <row r="222" spans="2:5 16379:16379" ht="16" x14ac:dyDescent="0.4">
      <c r="B222" s="124" t="s">
        <v>219</v>
      </c>
      <c r="C222" s="6">
        <v>791.77136071960513</v>
      </c>
      <c r="D222" s="6"/>
      <c r="E222" s="6">
        <v>44.712730499451311</v>
      </c>
      <c r="XEY222" s="5" t="s">
        <v>20</v>
      </c>
    </row>
    <row r="223" spans="2:5 16379:16379" ht="16" x14ac:dyDescent="0.4">
      <c r="B223" s="124" t="s">
        <v>220</v>
      </c>
      <c r="C223" s="6">
        <v>791.77136071960513</v>
      </c>
      <c r="D223" s="6"/>
      <c r="E223" s="6">
        <v>44.712730499451311</v>
      </c>
      <c r="XEY223" s="5" t="s">
        <v>97</v>
      </c>
    </row>
    <row r="224" spans="2:5 16379:16379" ht="16" x14ac:dyDescent="0.4">
      <c r="B224" s="124" t="s">
        <v>221</v>
      </c>
      <c r="C224" s="6">
        <v>791.77136071960513</v>
      </c>
      <c r="D224" s="6"/>
      <c r="E224" s="6">
        <v>44.712730499451311</v>
      </c>
      <c r="XEY224" s="5" t="s">
        <v>172</v>
      </c>
    </row>
    <row r="225" spans="2:5 16379:16379" ht="16" x14ac:dyDescent="0.4">
      <c r="B225" s="124" t="s">
        <v>222</v>
      </c>
      <c r="C225" s="6">
        <v>791.77136071960513</v>
      </c>
      <c r="D225" s="6"/>
      <c r="E225" s="6">
        <v>44.712730499451311</v>
      </c>
      <c r="XEY225" s="5" t="s">
        <v>173</v>
      </c>
    </row>
    <row r="226" spans="2:5 16379:16379" ht="16" x14ac:dyDescent="0.4">
      <c r="B226" s="124" t="s">
        <v>223</v>
      </c>
      <c r="C226" s="6">
        <v>740.70632541902194</v>
      </c>
      <c r="D226" s="6"/>
      <c r="E226" s="6">
        <v>-6.3523048011319503</v>
      </c>
      <c r="XEY226" s="5" t="s">
        <v>174</v>
      </c>
    </row>
    <row r="227" spans="2:5 16379:16379" ht="16" x14ac:dyDescent="0.4">
      <c r="B227" s="124" t="s">
        <v>224</v>
      </c>
      <c r="C227" s="6">
        <v>780.5920057788245</v>
      </c>
      <c r="D227" s="6"/>
      <c r="E227" s="6">
        <v>33.533375558670642</v>
      </c>
      <c r="XEY227" s="5" t="s">
        <v>33</v>
      </c>
    </row>
    <row r="228" spans="2:5 16379:16379" ht="16" x14ac:dyDescent="0.4">
      <c r="B228" s="124" t="s">
        <v>225</v>
      </c>
      <c r="C228" s="6">
        <v>812.5920057788245</v>
      </c>
      <c r="D228" s="6"/>
      <c r="E228" s="6">
        <v>65.533375558670642</v>
      </c>
      <c r="XEY228" s="5" t="s">
        <v>253</v>
      </c>
    </row>
    <row r="229" spans="2:5 16379:16379" ht="16" x14ac:dyDescent="0.4">
      <c r="B229" s="124" t="s">
        <v>226</v>
      </c>
      <c r="C229" s="6">
        <v>700.08281771825921</v>
      </c>
      <c r="D229" s="6"/>
      <c r="E229" s="6">
        <v>-46.975812501894666</v>
      </c>
      <c r="XEY229" s="5" t="s">
        <v>76</v>
      </c>
    </row>
    <row r="230" spans="2:5 16379:16379" ht="16" x14ac:dyDescent="0.4">
      <c r="B230" s="124" t="s">
        <v>227</v>
      </c>
      <c r="C230" s="6">
        <v>780.5920057788245</v>
      </c>
      <c r="D230" s="6"/>
      <c r="E230" s="6">
        <v>33.533375558670642</v>
      </c>
      <c r="XEY230" s="5" t="s">
        <v>175</v>
      </c>
    </row>
    <row r="231" spans="2:5 16379:16379" ht="16" x14ac:dyDescent="0.4">
      <c r="B231" s="124" t="s">
        <v>228</v>
      </c>
      <c r="C231" s="6">
        <v>780.5920057788245</v>
      </c>
      <c r="D231" s="6"/>
      <c r="E231" s="6">
        <v>33.533375558670642</v>
      </c>
      <c r="XEY231" s="5" t="s">
        <v>123</v>
      </c>
    </row>
    <row r="232" spans="2:5 16379:16379" ht="16" x14ac:dyDescent="0.4">
      <c r="B232" s="124" t="s">
        <v>229</v>
      </c>
      <c r="C232" s="6">
        <v>780.5920057788245</v>
      </c>
      <c r="D232" s="6"/>
      <c r="E232" s="6">
        <v>33.533375558670642</v>
      </c>
      <c r="XEY232" s="5" t="s">
        <v>200</v>
      </c>
    </row>
    <row r="233" spans="2:5 16379:16379" ht="16" x14ac:dyDescent="0.4">
      <c r="B233" s="124" t="s">
        <v>230</v>
      </c>
      <c r="C233" s="6">
        <v>780.5920057788245</v>
      </c>
      <c r="D233" s="6"/>
      <c r="E233" s="6">
        <v>33.533375558670642</v>
      </c>
      <c r="XEY233" s="5" t="s">
        <v>89</v>
      </c>
    </row>
    <row r="234" spans="2:5 16379:16379" ht="16" x14ac:dyDescent="0.4">
      <c r="B234" s="124" t="s">
        <v>231</v>
      </c>
      <c r="C234" s="6">
        <v>780.5920057788245</v>
      </c>
      <c r="D234" s="6"/>
      <c r="E234" s="6">
        <v>33.533375558670642</v>
      </c>
      <c r="XEY234" s="5" t="s">
        <v>176</v>
      </c>
    </row>
    <row r="235" spans="2:5 16379:16379" ht="16" x14ac:dyDescent="0.4">
      <c r="B235" s="124" t="s">
        <v>232</v>
      </c>
      <c r="C235" s="6">
        <v>780.5920057788245</v>
      </c>
      <c r="D235" s="6"/>
      <c r="E235" s="6">
        <v>33.533375558670642</v>
      </c>
      <c r="XEY235" s="5" t="s">
        <v>68</v>
      </c>
    </row>
    <row r="236" spans="2:5 16379:16379" ht="16" x14ac:dyDescent="0.4">
      <c r="B236" s="124" t="s">
        <v>233</v>
      </c>
      <c r="C236" s="6">
        <v>780.5920057788245</v>
      </c>
      <c r="D236" s="6"/>
      <c r="E236" s="6">
        <v>33.533375558670642</v>
      </c>
      <c r="XEY236" s="5" t="s">
        <v>124</v>
      </c>
    </row>
    <row r="237" spans="2:5 16379:16379" ht="16" x14ac:dyDescent="0.4">
      <c r="B237" s="124" t="s">
        <v>234</v>
      </c>
      <c r="C237" s="6">
        <v>780.5920057788245</v>
      </c>
      <c r="D237" s="6"/>
      <c r="E237" s="6">
        <v>33.533375558670642</v>
      </c>
      <c r="XEY237" s="5" t="s">
        <v>177</v>
      </c>
    </row>
    <row r="238" spans="2:5 16379:16379" ht="16" x14ac:dyDescent="0.4">
      <c r="B238" s="124" t="s">
        <v>235</v>
      </c>
      <c r="C238" s="6">
        <v>780.5920057788245</v>
      </c>
      <c r="D238" s="6"/>
      <c r="E238" s="6">
        <v>33.533375558670642</v>
      </c>
      <c r="XEY238" s="5" t="s">
        <v>44</v>
      </c>
    </row>
    <row r="239" spans="2:5 16379:16379" ht="16" x14ac:dyDescent="0.4">
      <c r="B239" s="124" t="s">
        <v>236</v>
      </c>
      <c r="C239" s="6">
        <v>780.5920057788245</v>
      </c>
      <c r="D239" s="6"/>
      <c r="E239" s="6">
        <v>33.533375558670642</v>
      </c>
      <c r="XEY239" s="5" t="s">
        <v>21</v>
      </c>
    </row>
    <row r="240" spans="2:5 16379:16379" ht="16" x14ac:dyDescent="0.4">
      <c r="B240" s="124" t="s">
        <v>237</v>
      </c>
      <c r="C240" s="6">
        <v>780.5920057788245</v>
      </c>
      <c r="D240" s="6"/>
      <c r="E240" s="6">
        <v>33.533375558670642</v>
      </c>
      <c r="XEY240" s="5" t="s">
        <v>22</v>
      </c>
    </row>
    <row r="241" spans="2:5 16379:16379" ht="16" x14ac:dyDescent="0.4">
      <c r="B241" s="124" t="s">
        <v>238</v>
      </c>
      <c r="C241" s="6">
        <v>780.5920057788245</v>
      </c>
      <c r="D241" s="6"/>
      <c r="E241" s="6">
        <v>33.533375558670642</v>
      </c>
      <c r="XEY241" s="5" t="s">
        <v>178</v>
      </c>
    </row>
    <row r="242" spans="2:5 16379:16379" ht="16" x14ac:dyDescent="0.4">
      <c r="B242" s="124" t="s">
        <v>239</v>
      </c>
      <c r="C242" s="6">
        <v>780.5920057788245</v>
      </c>
      <c r="D242" s="6"/>
      <c r="E242" s="6">
        <v>33.533375558670642</v>
      </c>
      <c r="XEY242" s="5" t="s">
        <v>179</v>
      </c>
    </row>
    <row r="243" spans="2:5 16379:16379" ht="16" x14ac:dyDescent="0.4">
      <c r="B243" s="124" t="s">
        <v>240</v>
      </c>
      <c r="C243" s="6">
        <v>739.08281771825921</v>
      </c>
      <c r="D243" s="6"/>
      <c r="E243" s="6">
        <v>-7.9758125018946657</v>
      </c>
      <c r="XEY243" s="5" t="s">
        <v>180</v>
      </c>
    </row>
    <row r="244" spans="2:5 16379:16379" ht="16" x14ac:dyDescent="0.4">
      <c r="B244" s="124" t="s">
        <v>241</v>
      </c>
      <c r="C244" s="6">
        <v>780.5920057788245</v>
      </c>
      <c r="D244" s="6"/>
      <c r="E244" s="6">
        <v>33.533375558670642</v>
      </c>
      <c r="XEY244" s="5" t="s">
        <v>274</v>
      </c>
    </row>
    <row r="245" spans="2:5 16379:16379" ht="16" x14ac:dyDescent="0.4">
      <c r="B245" s="124" t="s">
        <v>242</v>
      </c>
      <c r="C245" s="6">
        <v>780.5920057788245</v>
      </c>
      <c r="D245" s="6"/>
      <c r="E245" s="6">
        <v>33.533375558670642</v>
      </c>
      <c r="XEY245" s="5" t="s">
        <v>23</v>
      </c>
    </row>
    <row r="246" spans="2:5 16379:16379" ht="16" x14ac:dyDescent="0.4">
      <c r="B246" s="124" t="s">
        <v>243</v>
      </c>
      <c r="C246" s="6">
        <v>780.5920057788245</v>
      </c>
      <c r="D246" s="6"/>
      <c r="E246" s="6">
        <v>33.533375558670642</v>
      </c>
      <c r="XEY246" s="5" t="s">
        <v>24</v>
      </c>
    </row>
    <row r="247" spans="2:5 16379:16379" ht="16" x14ac:dyDescent="0.4">
      <c r="B247" s="124" t="s">
        <v>244</v>
      </c>
      <c r="C247" s="6">
        <v>780.5920057788245</v>
      </c>
      <c r="D247" s="6"/>
      <c r="E247" s="6">
        <v>33.533375558670642</v>
      </c>
      <c r="XEY247" s="5" t="s">
        <v>34</v>
      </c>
    </row>
    <row r="248" spans="2:5 16379:16379" ht="16" x14ac:dyDescent="0.4">
      <c r="B248" s="124" t="s">
        <v>245</v>
      </c>
      <c r="C248" s="6">
        <v>780.5920057788245</v>
      </c>
      <c r="D248" s="6"/>
      <c r="E248" s="6">
        <v>33.533375558670642</v>
      </c>
      <c r="XEY248" s="5" t="s">
        <v>77</v>
      </c>
    </row>
    <row r="249" spans="2:5 16379:16379" ht="16" x14ac:dyDescent="0.4">
      <c r="B249" s="124" t="s">
        <v>246</v>
      </c>
      <c r="C249" s="6">
        <v>780.5920057788245</v>
      </c>
      <c r="D249" s="6"/>
      <c r="E249" s="6">
        <v>33.533375558670642</v>
      </c>
      <c r="XEY249" s="5" t="s">
        <v>54</v>
      </c>
    </row>
    <row r="250" spans="2:5 16379:16379" ht="16" x14ac:dyDescent="0.4">
      <c r="B250" s="124" t="s">
        <v>247</v>
      </c>
      <c r="C250" s="6">
        <v>780.5920057788245</v>
      </c>
      <c r="D250" s="6"/>
      <c r="E250" s="6">
        <v>33.533375558670642</v>
      </c>
      <c r="XEY250" s="5" t="s">
        <v>69</v>
      </c>
    </row>
    <row r="251" spans="2:5 16379:16379" ht="16" x14ac:dyDescent="0.4">
      <c r="B251" s="124" t="s">
        <v>248</v>
      </c>
      <c r="C251" s="6">
        <v>780.5920057788245</v>
      </c>
      <c r="D251" s="6"/>
      <c r="E251" s="6">
        <v>33.533375558670642</v>
      </c>
      <c r="XEY251" s="5" t="s">
        <v>55</v>
      </c>
    </row>
    <row r="252" spans="2:5 16379:16379" ht="16" x14ac:dyDescent="0.4">
      <c r="B252" s="124" t="s">
        <v>249</v>
      </c>
      <c r="C252" s="6">
        <v>780.5920057788245</v>
      </c>
      <c r="D252" s="6"/>
      <c r="E252" s="6">
        <v>33.533375558670642</v>
      </c>
      <c r="XEY252" s="5" t="s">
        <v>25</v>
      </c>
    </row>
    <row r="253" spans="2:5 16379:16379" ht="16" x14ac:dyDescent="0.4">
      <c r="B253" s="124" t="s">
        <v>250</v>
      </c>
      <c r="C253" s="6">
        <v>780.5920057788245</v>
      </c>
      <c r="D253" s="6"/>
      <c r="E253" s="6">
        <v>33.533375558670642</v>
      </c>
      <c r="XEY253" s="5" t="s">
        <v>237</v>
      </c>
    </row>
    <row r="254" spans="2:5 16379:16379" ht="16" x14ac:dyDescent="0.4">
      <c r="B254" s="124" t="s">
        <v>251</v>
      </c>
      <c r="C254" s="6">
        <v>780.5920057788245</v>
      </c>
      <c r="D254" s="6"/>
      <c r="E254" s="6">
        <v>33.533375558670642</v>
      </c>
      <c r="XEY254" s="5" t="s">
        <v>181</v>
      </c>
    </row>
    <row r="255" spans="2:5 16379:16379" ht="16" x14ac:dyDescent="0.4">
      <c r="B255" s="124" t="s">
        <v>252</v>
      </c>
      <c r="C255" s="6">
        <v>700.08281771825921</v>
      </c>
      <c r="D255" s="6"/>
      <c r="E255" s="6">
        <v>-46.975812501894666</v>
      </c>
      <c r="XEY255" s="5" t="s">
        <v>136</v>
      </c>
    </row>
    <row r="256" spans="2:5 16379:16379" ht="16" x14ac:dyDescent="0.4">
      <c r="B256" s="124" t="s">
        <v>253</v>
      </c>
      <c r="C256" s="6">
        <v>780.5920057788245</v>
      </c>
      <c r="D256" s="6"/>
      <c r="E256" s="6">
        <v>33.533375558670642</v>
      </c>
      <c r="XEY256" s="5" t="s">
        <v>26</v>
      </c>
    </row>
    <row r="257" spans="2:5 16379:16379" ht="16" x14ac:dyDescent="0.4">
      <c r="B257" s="124" t="s">
        <v>254</v>
      </c>
      <c r="C257" s="6">
        <v>780.5920057788245</v>
      </c>
      <c r="D257" s="6"/>
      <c r="E257" s="6">
        <v>33.533375558670642</v>
      </c>
      <c r="XEY257" s="5" t="s">
        <v>125</v>
      </c>
    </row>
    <row r="258" spans="2:5 16379:16379" ht="16" x14ac:dyDescent="0.4">
      <c r="B258" s="124" t="s">
        <v>255</v>
      </c>
      <c r="C258" s="6">
        <v>700.08281771825921</v>
      </c>
      <c r="D258" s="6"/>
      <c r="E258" s="6">
        <v>-46.975812501894666</v>
      </c>
      <c r="XEY258" s="5" t="s">
        <v>70</v>
      </c>
    </row>
    <row r="259" spans="2:5 16379:16379" ht="16" x14ac:dyDescent="0.4">
      <c r="B259" s="124" t="s">
        <v>256</v>
      </c>
      <c r="C259" s="6">
        <v>935.30883183849255</v>
      </c>
      <c r="D259" s="6"/>
      <c r="E259" s="6">
        <v>188.25020161833862</v>
      </c>
      <c r="XEY259" s="5" t="s">
        <v>275</v>
      </c>
    </row>
    <row r="260" spans="2:5 16379:16379" ht="16" x14ac:dyDescent="0.4">
      <c r="B260" s="124" t="s">
        <v>257</v>
      </c>
      <c r="C260" s="6">
        <v>935.30883183849255</v>
      </c>
      <c r="D260" s="6"/>
      <c r="E260" s="6">
        <v>188.25020161833862</v>
      </c>
      <c r="XEY260" s="5" t="s">
        <v>90</v>
      </c>
    </row>
    <row r="261" spans="2:5 16379:16379" ht="16" x14ac:dyDescent="0.4">
      <c r="B261" s="124" t="s">
        <v>258</v>
      </c>
      <c r="C261" s="6">
        <v>854.79964377792726</v>
      </c>
      <c r="D261" s="6"/>
      <c r="E261" s="6">
        <v>107.74101355777333</v>
      </c>
      <c r="XEY261" s="5" t="s">
        <v>276</v>
      </c>
    </row>
    <row r="262" spans="2:5 16379:16379" ht="16" x14ac:dyDescent="0.4">
      <c r="B262" s="124" t="s">
        <v>259</v>
      </c>
      <c r="C262" s="6">
        <v>935.30883183849255</v>
      </c>
      <c r="D262" s="6"/>
      <c r="E262" s="6">
        <v>188.25020161833862</v>
      </c>
      <c r="XEY262" s="5" t="s">
        <v>45</v>
      </c>
    </row>
    <row r="263" spans="2:5 16379:16379" ht="16" x14ac:dyDescent="0.4">
      <c r="B263" s="124" t="s">
        <v>260</v>
      </c>
      <c r="C263" s="6">
        <v>935.30883183849255</v>
      </c>
      <c r="D263" s="6"/>
      <c r="E263" s="6">
        <v>188.25020161833862</v>
      </c>
      <c r="XEY263" s="5" t="s">
        <v>182</v>
      </c>
    </row>
    <row r="264" spans="2:5 16379:16379" ht="16" x14ac:dyDescent="0.4">
      <c r="B264" s="124" t="s">
        <v>261</v>
      </c>
      <c r="C264" s="6">
        <v>935.30883183849255</v>
      </c>
      <c r="D264" s="6"/>
      <c r="E264" s="6">
        <v>188.25020161833862</v>
      </c>
      <c r="XEY264" s="5" t="s">
        <v>183</v>
      </c>
    </row>
    <row r="265" spans="2:5 16379:16379" ht="16" x14ac:dyDescent="0.4">
      <c r="B265" s="124" t="s">
        <v>262</v>
      </c>
      <c r="C265" s="6">
        <v>935.30883183849255</v>
      </c>
      <c r="D265" s="6"/>
      <c r="E265" s="6">
        <v>188.25020161833862</v>
      </c>
      <c r="XEY265" s="5" t="s">
        <v>277</v>
      </c>
    </row>
    <row r="266" spans="2:5 16379:16379" ht="16" x14ac:dyDescent="0.4">
      <c r="B266" s="124" t="s">
        <v>263</v>
      </c>
      <c r="C266" s="6">
        <v>854.79964377792726</v>
      </c>
      <c r="D266" s="6"/>
      <c r="E266" s="6">
        <v>107.74101355777333</v>
      </c>
      <c r="XEY266" s="5" t="s">
        <v>27</v>
      </c>
    </row>
    <row r="267" spans="2:5 16379:16379" ht="16" x14ac:dyDescent="0.4">
      <c r="B267" s="124" t="s">
        <v>264</v>
      </c>
      <c r="C267" s="6">
        <v>935.30883183849255</v>
      </c>
      <c r="D267" s="6"/>
      <c r="E267" s="6">
        <v>188.25020161833862</v>
      </c>
      <c r="XEY267" s="5" t="s">
        <v>71</v>
      </c>
    </row>
    <row r="268" spans="2:5 16379:16379" ht="16" x14ac:dyDescent="0.4">
      <c r="B268" s="124" t="s">
        <v>265</v>
      </c>
      <c r="C268" s="6">
        <v>935.30883183849255</v>
      </c>
      <c r="D268" s="6"/>
      <c r="E268" s="6">
        <v>188.25020161833862</v>
      </c>
      <c r="XEY268" s="5" t="s">
        <v>91</v>
      </c>
    </row>
    <row r="269" spans="2:5 16379:16379" ht="16" x14ac:dyDescent="0.4">
      <c r="B269" s="124" t="s">
        <v>266</v>
      </c>
      <c r="C269" s="6">
        <v>935.30883183849255</v>
      </c>
      <c r="D269" s="6"/>
      <c r="E269" s="6">
        <v>188.25020161833862</v>
      </c>
      <c r="XEY269" s="5" t="s">
        <v>223</v>
      </c>
    </row>
    <row r="270" spans="2:5 16379:16379" ht="16" x14ac:dyDescent="0.4">
      <c r="B270" s="124" t="s">
        <v>267</v>
      </c>
      <c r="C270" s="6">
        <v>935.30883183849255</v>
      </c>
      <c r="D270" s="6"/>
      <c r="E270" s="6">
        <v>188.25020161833862</v>
      </c>
      <c r="XEY270" s="5" t="s">
        <v>78</v>
      </c>
    </row>
    <row r="271" spans="2:5 16379:16379" ht="16" x14ac:dyDescent="0.4">
      <c r="B271" s="124" t="s">
        <v>268</v>
      </c>
      <c r="C271" s="6">
        <v>935.30883183849255</v>
      </c>
      <c r="D271" s="6"/>
      <c r="E271" s="6">
        <v>188.25020161833862</v>
      </c>
      <c r="XEY271" s="5" t="s">
        <v>56</v>
      </c>
    </row>
    <row r="272" spans="2:5 16379:16379" ht="16" x14ac:dyDescent="0.4">
      <c r="B272" s="124" t="s">
        <v>269</v>
      </c>
      <c r="C272" s="6">
        <v>935.30883183849255</v>
      </c>
      <c r="D272" s="6"/>
      <c r="E272" s="6">
        <v>188.25020161833862</v>
      </c>
      <c r="XEY272" s="5" t="s">
        <v>126</v>
      </c>
    </row>
    <row r="273" spans="2:5 16379:16379" ht="16" x14ac:dyDescent="0.4">
      <c r="B273" s="124" t="s">
        <v>270</v>
      </c>
      <c r="C273" s="6">
        <v>935.30883183849255</v>
      </c>
      <c r="D273" s="6"/>
      <c r="E273" s="6">
        <v>188.25020161833862</v>
      </c>
      <c r="XEY273" s="5" t="s">
        <v>184</v>
      </c>
    </row>
    <row r="274" spans="2:5 16379:16379" ht="16" x14ac:dyDescent="0.4">
      <c r="B274" s="124" t="s">
        <v>271</v>
      </c>
      <c r="C274" s="6">
        <v>854.79964377792726</v>
      </c>
      <c r="D274" s="6"/>
      <c r="E274" s="6">
        <v>107.74101355777333</v>
      </c>
      <c r="XEY274" s="5" t="s">
        <v>254</v>
      </c>
    </row>
    <row r="275" spans="2:5 16379:16379" ht="16" x14ac:dyDescent="0.4">
      <c r="B275" s="124" t="s">
        <v>272</v>
      </c>
      <c r="C275" s="6">
        <v>935.30883183849255</v>
      </c>
      <c r="D275" s="6"/>
      <c r="E275" s="6">
        <v>188.25020161833862</v>
      </c>
      <c r="XEY275" s="5" t="s">
        <v>262</v>
      </c>
    </row>
    <row r="276" spans="2:5 16379:16379" ht="16" x14ac:dyDescent="0.4">
      <c r="B276" s="124" t="s">
        <v>273</v>
      </c>
      <c r="C276" s="6">
        <v>935.30883183849255</v>
      </c>
      <c r="D276" s="6"/>
      <c r="E276" s="6">
        <v>188.25020161833862</v>
      </c>
      <c r="XEY276" s="5" t="s">
        <v>201</v>
      </c>
    </row>
    <row r="277" spans="2:5 16379:16379" ht="16" x14ac:dyDescent="0.4">
      <c r="B277" s="124" t="s">
        <v>274</v>
      </c>
      <c r="C277" s="6">
        <v>854.79964377792726</v>
      </c>
      <c r="D277" s="6"/>
      <c r="E277" s="6">
        <v>107.74101355777333</v>
      </c>
      <c r="XEY277" s="5" t="s">
        <v>278</v>
      </c>
    </row>
    <row r="278" spans="2:5 16379:16379" ht="16" x14ac:dyDescent="0.4">
      <c r="B278" s="124" t="s">
        <v>275</v>
      </c>
      <c r="C278" s="6">
        <v>935.30883183849255</v>
      </c>
      <c r="D278" s="6"/>
      <c r="E278" s="6">
        <v>188.25020161833862</v>
      </c>
      <c r="XEY278" s="5" t="s">
        <v>127</v>
      </c>
    </row>
    <row r="279" spans="2:5 16379:16379" ht="16" x14ac:dyDescent="0.4">
      <c r="B279" s="124" t="s">
        <v>276</v>
      </c>
      <c r="C279" s="6">
        <v>935.30883183849255</v>
      </c>
      <c r="D279" s="6"/>
      <c r="E279" s="6">
        <v>188.25020161833862</v>
      </c>
      <c r="XEY279" s="5" t="s">
        <v>57</v>
      </c>
    </row>
    <row r="280" spans="2:5 16379:16379" ht="16" x14ac:dyDescent="0.4">
      <c r="B280" s="124" t="s">
        <v>277</v>
      </c>
      <c r="C280" s="6">
        <v>935.30883183849255</v>
      </c>
      <c r="D280" s="6"/>
      <c r="E280" s="6">
        <v>188.25020161833862</v>
      </c>
      <c r="XEY280" s="5" t="s">
        <v>79</v>
      </c>
    </row>
    <row r="281" spans="2:5 16379:16379" ht="16" x14ac:dyDescent="0.4">
      <c r="B281" s="124" t="s">
        <v>278</v>
      </c>
      <c r="C281" s="6">
        <v>854.79964377792726</v>
      </c>
      <c r="D281" s="6"/>
      <c r="E281" s="6">
        <v>107.74101355777333</v>
      </c>
      <c r="XEY281" s="5" t="s">
        <v>238</v>
      </c>
    </row>
    <row r="282" spans="2:5 16379:16379" ht="16" x14ac:dyDescent="0.4">
      <c r="B282" s="124" t="s">
        <v>279</v>
      </c>
      <c r="C282" s="6">
        <v>935.30883183849255</v>
      </c>
      <c r="D282" s="6"/>
      <c r="E282" s="6">
        <v>188.25020161833862</v>
      </c>
      <c r="XEY282" s="5" t="s">
        <v>35</v>
      </c>
    </row>
    <row r="283" spans="2:5 16379:16379" ht="16" x14ac:dyDescent="0.4">
      <c r="B283" s="124" t="s">
        <v>280</v>
      </c>
      <c r="C283" s="6">
        <v>935.30883183849255</v>
      </c>
      <c r="D283" s="6"/>
      <c r="E283" s="6">
        <v>188.25020161833862</v>
      </c>
      <c r="XEY283" s="5" t="s">
        <v>290</v>
      </c>
    </row>
    <row r="284" spans="2:5 16379:16379" ht="16" x14ac:dyDescent="0.4">
      <c r="B284" s="124" t="s">
        <v>281</v>
      </c>
      <c r="C284" s="6">
        <v>935.30883183849255</v>
      </c>
      <c r="D284" s="6"/>
      <c r="E284" s="6">
        <v>188.25020161833862</v>
      </c>
      <c r="XEY284" s="5" t="s">
        <v>128</v>
      </c>
    </row>
    <row r="285" spans="2:5 16379:16379" ht="16" x14ac:dyDescent="0.4">
      <c r="B285" s="124" t="s">
        <v>282</v>
      </c>
      <c r="C285" s="6">
        <v>935.30883183849255</v>
      </c>
      <c r="D285" s="6"/>
      <c r="E285" s="6">
        <v>188.25020161833862</v>
      </c>
      <c r="XEY285" s="5" t="s">
        <v>185</v>
      </c>
    </row>
    <row r="286" spans="2:5 16379:16379" ht="16" x14ac:dyDescent="0.4">
      <c r="B286" s="124" t="s">
        <v>283</v>
      </c>
      <c r="C286" s="6">
        <v>935.30883183849255</v>
      </c>
      <c r="D286" s="6"/>
      <c r="E286" s="6">
        <v>188.25020161833862</v>
      </c>
      <c r="XEY286" s="5" t="s">
        <v>58</v>
      </c>
    </row>
    <row r="287" spans="2:5 16379:16379" ht="16" x14ac:dyDescent="0.4">
      <c r="B287" s="124" t="s">
        <v>284</v>
      </c>
      <c r="C287" s="6">
        <v>935.30883183849255</v>
      </c>
      <c r="D287" s="6"/>
      <c r="E287" s="6">
        <v>188.25020161833862</v>
      </c>
      <c r="XEY287" s="5" t="s">
        <v>213</v>
      </c>
    </row>
    <row r="288" spans="2:5 16379:16379" ht="16" x14ac:dyDescent="0.4">
      <c r="B288" s="124" t="s">
        <v>285</v>
      </c>
      <c r="C288" s="6">
        <v>935.30883183849255</v>
      </c>
      <c r="D288" s="6"/>
      <c r="E288" s="6">
        <v>188.25020161833862</v>
      </c>
      <c r="XEY288" s="5" t="s">
        <v>129</v>
      </c>
    </row>
    <row r="289" spans="2:5 16379:16379" ht="16" x14ac:dyDescent="0.4">
      <c r="B289" s="124" t="s">
        <v>286</v>
      </c>
      <c r="C289" s="6">
        <v>935.30883183849255</v>
      </c>
      <c r="D289" s="6"/>
      <c r="E289" s="6">
        <v>188.25020161833862</v>
      </c>
      <c r="XEY289" s="5" t="s">
        <v>255</v>
      </c>
    </row>
    <row r="290" spans="2:5 16379:16379" ht="16" x14ac:dyDescent="0.4">
      <c r="B290" s="124" t="s">
        <v>287</v>
      </c>
      <c r="C290" s="6">
        <v>854.79964377792726</v>
      </c>
      <c r="D290" s="6"/>
      <c r="E290" s="6">
        <v>107.74101355777333</v>
      </c>
      <c r="XEY290" s="5" t="s">
        <v>263</v>
      </c>
    </row>
    <row r="291" spans="2:5 16379:16379" ht="16" x14ac:dyDescent="0.4">
      <c r="B291" s="124" t="s">
        <v>288</v>
      </c>
      <c r="C291" s="6">
        <v>935.30883183849255</v>
      </c>
      <c r="D291" s="6"/>
      <c r="E291" s="6">
        <v>188.25020161833862</v>
      </c>
      <c r="XEY291" s="5" t="s">
        <v>28</v>
      </c>
    </row>
    <row r="292" spans="2:5 16379:16379" ht="16" x14ac:dyDescent="0.4">
      <c r="B292" s="124" t="s">
        <v>289</v>
      </c>
      <c r="C292" s="6">
        <v>935.30883183849255</v>
      </c>
      <c r="D292" s="6"/>
      <c r="E292" s="6">
        <v>188.25020161833862</v>
      </c>
      <c r="XEY292" s="5" t="s">
        <v>36</v>
      </c>
    </row>
    <row r="293" spans="2:5 16379:16379" ht="16" x14ac:dyDescent="0.4">
      <c r="B293" s="124" t="s">
        <v>290</v>
      </c>
      <c r="C293" s="6">
        <v>935.30883183849255</v>
      </c>
      <c r="D293" s="6"/>
      <c r="E293" s="6">
        <v>188.25020161833862</v>
      </c>
      <c r="XEY293" s="5" t="s">
        <v>130</v>
      </c>
    </row>
    <row r="294" spans="2:5 16379:16379" ht="16" x14ac:dyDescent="0.4">
      <c r="B294" s="124" t="s">
        <v>291</v>
      </c>
      <c r="C294" s="6">
        <v>935.30883183849255</v>
      </c>
      <c r="D294" s="6"/>
      <c r="E294" s="6">
        <v>188.25020161833862</v>
      </c>
      <c r="XEY294" s="5" t="s">
        <v>291</v>
      </c>
    </row>
    <row r="295" spans="2:5 16379:16379" ht="16" x14ac:dyDescent="0.4">
      <c r="B295" s="124" t="s">
        <v>292</v>
      </c>
      <c r="C295" s="6">
        <v>935.30883183849255</v>
      </c>
      <c r="D295" s="6"/>
      <c r="E295" s="6">
        <v>188.25020161833862</v>
      </c>
      <c r="XEY295" s="5" t="s">
        <v>292</v>
      </c>
    </row>
  </sheetData>
  <dataValidations count="1">
    <dataValidation type="list" allowBlank="1" showInputMessage="1" showErrorMessage="1" sqref="B5" xr:uid="{00000000-0002-0000-0B00-000000000000}">
      <formula1>$XEY$6:$XEY$295</formula1>
    </dataValidation>
  </dataValidation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XEW295"/>
  <sheetViews>
    <sheetView showGridLines="0" zoomScaleNormal="100" workbookViewId="0">
      <pane xSplit="2" ySplit="5" topLeftCell="C6" activePane="bottomRight" state="frozen"/>
      <selection pane="topRight" activeCell="C1" sqref="C1"/>
      <selection pane="bottomLeft" activeCell="A6" sqref="A6"/>
      <selection pane="bottomRight" activeCell="C6" sqref="C6"/>
    </sheetView>
  </sheetViews>
  <sheetFormatPr defaultRowHeight="14.5" x14ac:dyDescent="0.35"/>
  <cols>
    <col min="2" max="2" width="40.26953125" customWidth="1"/>
    <col min="3" max="3" width="15.453125" bestFit="1" customWidth="1"/>
    <col min="4" max="4" width="15.453125" customWidth="1"/>
    <col min="5" max="5" width="11.54296875" bestFit="1" customWidth="1"/>
  </cols>
  <sheetData>
    <row r="1" spans="1:5 16377:16377" x14ac:dyDescent="0.35">
      <c r="A1" s="145" t="s">
        <v>394</v>
      </c>
      <c r="B1" s="146"/>
    </row>
    <row r="3" spans="1:5 16377:16377" x14ac:dyDescent="0.35">
      <c r="C3" s="3" t="s">
        <v>302</v>
      </c>
    </row>
    <row r="4" spans="1:5 16377:16377" ht="15" thickBot="1" x14ac:dyDescent="0.4">
      <c r="C4" t="s">
        <v>505</v>
      </c>
      <c r="E4" t="s">
        <v>504</v>
      </c>
    </row>
    <row r="5" spans="1:5 16377:16377" ht="16.5" thickBot="1" x14ac:dyDescent="0.45">
      <c r="B5" s="170" t="s">
        <v>274</v>
      </c>
      <c r="C5" s="171">
        <f>VLOOKUP($B5,$B$6:$C$295,2,0)</f>
        <v>881</v>
      </c>
      <c r="D5" s="171"/>
      <c r="E5" s="172">
        <f>VLOOKUP($B5,$B$6:$E$295,4,0)</f>
        <v>-1.4833738301672987</v>
      </c>
    </row>
    <row r="6" spans="1:5 16377:16377" ht="16" x14ac:dyDescent="0.4">
      <c r="B6" s="124" t="s">
        <v>3</v>
      </c>
      <c r="C6" s="8">
        <v>881</v>
      </c>
      <c r="E6" s="6">
        <v>-1.4833738301672987</v>
      </c>
      <c r="XEW6" s="5" t="s">
        <v>137</v>
      </c>
    </row>
    <row r="7" spans="1:5 16377:16377" ht="16" x14ac:dyDescent="0.4">
      <c r="B7" s="124" t="s">
        <v>4</v>
      </c>
      <c r="C7" s="8">
        <v>881</v>
      </c>
      <c r="E7" s="6">
        <v>-1.4833738301672987</v>
      </c>
      <c r="XEW7" s="5" t="s">
        <v>138</v>
      </c>
    </row>
    <row r="8" spans="1:5 16377:16377" ht="16" x14ac:dyDescent="0.4">
      <c r="B8" s="124" t="s">
        <v>5</v>
      </c>
      <c r="C8" s="8">
        <v>881</v>
      </c>
      <c r="E8" s="6">
        <v>-1.4833738301672987</v>
      </c>
      <c r="XEW8" s="5" t="s">
        <v>72</v>
      </c>
    </row>
    <row r="9" spans="1:5 16377:16377" ht="16" x14ac:dyDescent="0.4">
      <c r="B9" s="124" t="s">
        <v>6</v>
      </c>
      <c r="C9" s="8">
        <v>881</v>
      </c>
      <c r="E9" s="6">
        <v>-1.4833738301672987</v>
      </c>
      <c r="XEW9" s="5" t="s">
        <v>59</v>
      </c>
    </row>
    <row r="10" spans="1:5 16377:16377" ht="16" x14ac:dyDescent="0.4">
      <c r="B10" s="124" t="s">
        <v>7</v>
      </c>
      <c r="C10" s="8">
        <v>881</v>
      </c>
      <c r="E10" s="6">
        <v>-1.4833738301672987</v>
      </c>
      <c r="XEW10" s="5" t="s">
        <v>214</v>
      </c>
    </row>
    <row r="11" spans="1:5 16377:16377" ht="16" x14ac:dyDescent="0.4">
      <c r="B11" s="124" t="s">
        <v>8</v>
      </c>
      <c r="C11" s="8">
        <v>881</v>
      </c>
      <c r="E11" s="6">
        <v>-1.4833738301672987</v>
      </c>
      <c r="XEW11" s="5" t="s">
        <v>279</v>
      </c>
    </row>
    <row r="12" spans="1:5 16377:16377" ht="16" x14ac:dyDescent="0.4">
      <c r="B12" s="124" t="s">
        <v>9</v>
      </c>
      <c r="C12" s="8">
        <v>881</v>
      </c>
      <c r="E12" s="6">
        <v>-1.4833738301672987</v>
      </c>
      <c r="XEW12" s="5" t="s">
        <v>280</v>
      </c>
    </row>
    <row r="13" spans="1:5 16377:16377" ht="16" x14ac:dyDescent="0.4">
      <c r="B13" s="124" t="s">
        <v>10</v>
      </c>
      <c r="C13" s="8">
        <v>881</v>
      </c>
      <c r="E13" s="6">
        <v>-1.4833738301672987</v>
      </c>
      <c r="XEW13" s="5" t="s">
        <v>186</v>
      </c>
    </row>
    <row r="14" spans="1:5 16377:16377" ht="16" x14ac:dyDescent="0.4">
      <c r="B14" s="124" t="s">
        <v>11</v>
      </c>
      <c r="C14" s="8">
        <v>881</v>
      </c>
      <c r="E14" s="6">
        <v>-1.4833738301672987</v>
      </c>
      <c r="XEW14" s="5" t="s">
        <v>202</v>
      </c>
    </row>
    <row r="15" spans="1:5 16377:16377" ht="16" x14ac:dyDescent="0.4">
      <c r="B15" s="124" t="s">
        <v>12</v>
      </c>
      <c r="C15" s="8">
        <v>881</v>
      </c>
      <c r="E15" s="6">
        <v>-1.4833738301672987</v>
      </c>
      <c r="XEW15" s="5" t="s">
        <v>224</v>
      </c>
    </row>
    <row r="16" spans="1:5 16377:16377" ht="16" x14ac:dyDescent="0.4">
      <c r="B16" s="124" t="s">
        <v>13</v>
      </c>
      <c r="C16" s="8">
        <v>881</v>
      </c>
      <c r="E16" s="6">
        <v>-1.4833738301672987</v>
      </c>
      <c r="XEW16" s="5" t="s">
        <v>139</v>
      </c>
    </row>
    <row r="17" spans="2:5 16377:16377" ht="16" x14ac:dyDescent="0.4">
      <c r="B17" s="124" t="s">
        <v>14</v>
      </c>
      <c r="C17" s="8">
        <v>881</v>
      </c>
      <c r="E17" s="6">
        <v>-1.4833738301672987</v>
      </c>
      <c r="XEW17" s="5" t="s">
        <v>256</v>
      </c>
    </row>
    <row r="18" spans="2:5 16377:16377" ht="16" x14ac:dyDescent="0.4">
      <c r="B18" s="124" t="s">
        <v>15</v>
      </c>
      <c r="C18" s="8">
        <v>881</v>
      </c>
      <c r="E18" s="6">
        <v>-1.4833738301672987</v>
      </c>
      <c r="XEW18" s="5" t="s">
        <v>264</v>
      </c>
    </row>
    <row r="19" spans="2:5 16377:16377" ht="16" x14ac:dyDescent="0.4">
      <c r="B19" s="124" t="s">
        <v>16</v>
      </c>
      <c r="C19" s="8">
        <v>881</v>
      </c>
      <c r="E19" s="6">
        <v>-1.4833738301672987</v>
      </c>
      <c r="XEW19" s="5" t="s">
        <v>98</v>
      </c>
    </row>
    <row r="20" spans="2:5 16377:16377" ht="16" x14ac:dyDescent="0.4">
      <c r="B20" s="124" t="s">
        <v>17</v>
      </c>
      <c r="C20" s="8">
        <v>881</v>
      </c>
      <c r="E20" s="6">
        <v>-1.4833738301672987</v>
      </c>
      <c r="XEW20" s="5" t="s">
        <v>281</v>
      </c>
    </row>
    <row r="21" spans="2:5 16377:16377" ht="16" x14ac:dyDescent="0.4">
      <c r="B21" s="124" t="s">
        <v>18</v>
      </c>
      <c r="C21" s="8">
        <v>881</v>
      </c>
      <c r="E21" s="6">
        <v>-1.4833738301672987</v>
      </c>
      <c r="XEW21" s="5" t="s">
        <v>140</v>
      </c>
    </row>
    <row r="22" spans="2:5 16377:16377" ht="16" x14ac:dyDescent="0.4">
      <c r="B22" s="124" t="s">
        <v>19</v>
      </c>
      <c r="C22" s="8">
        <v>881</v>
      </c>
      <c r="E22" s="6">
        <v>-1.4833738301672987</v>
      </c>
      <c r="XEW22" s="5" t="s">
        <v>239</v>
      </c>
    </row>
    <row r="23" spans="2:5 16377:16377" ht="16" x14ac:dyDescent="0.4">
      <c r="B23" s="124" t="s">
        <v>20</v>
      </c>
      <c r="C23" s="8">
        <v>881</v>
      </c>
      <c r="E23" s="6">
        <v>-1.4833738301672987</v>
      </c>
      <c r="XEW23" s="5" t="s">
        <v>80</v>
      </c>
    </row>
    <row r="24" spans="2:5 16377:16377" ht="16" x14ac:dyDescent="0.4">
      <c r="B24" s="124" t="s">
        <v>21</v>
      </c>
      <c r="C24" s="8">
        <v>881</v>
      </c>
      <c r="E24" s="6">
        <v>-1.4833738301672987</v>
      </c>
      <c r="XEW24" s="5" t="s">
        <v>225</v>
      </c>
    </row>
    <row r="25" spans="2:5 16377:16377" ht="16" x14ac:dyDescent="0.4">
      <c r="B25" s="124" t="s">
        <v>22</v>
      </c>
      <c r="C25" s="8">
        <v>881</v>
      </c>
      <c r="E25" s="6">
        <v>-1.4833738301672987</v>
      </c>
      <c r="XEW25" s="5" t="s">
        <v>141</v>
      </c>
    </row>
    <row r="26" spans="2:5 16377:16377" ht="16" x14ac:dyDescent="0.4">
      <c r="B26" s="124" t="s">
        <v>23</v>
      </c>
      <c r="C26" s="8">
        <v>881</v>
      </c>
      <c r="E26" s="6">
        <v>-1.4833738301672987</v>
      </c>
      <c r="XEW26" s="5" t="s">
        <v>3</v>
      </c>
    </row>
    <row r="27" spans="2:5 16377:16377" ht="16" x14ac:dyDescent="0.4">
      <c r="B27" s="124" t="s">
        <v>24</v>
      </c>
      <c r="C27" s="8">
        <v>881</v>
      </c>
      <c r="E27" s="6">
        <v>-1.4833738301672987</v>
      </c>
      <c r="XEW27" s="5" t="s">
        <v>46</v>
      </c>
    </row>
    <row r="28" spans="2:5 16377:16377" ht="16" x14ac:dyDescent="0.4">
      <c r="B28" s="124" t="s">
        <v>25</v>
      </c>
      <c r="C28" s="8">
        <v>881</v>
      </c>
      <c r="E28" s="6">
        <v>-1.4833738301672987</v>
      </c>
      <c r="XEW28" s="5" t="s">
        <v>99</v>
      </c>
    </row>
    <row r="29" spans="2:5 16377:16377" ht="16" x14ac:dyDescent="0.4">
      <c r="B29" s="124" t="s">
        <v>26</v>
      </c>
      <c r="C29" s="8">
        <v>881</v>
      </c>
      <c r="E29" s="6">
        <v>-1.4833738301672987</v>
      </c>
      <c r="XEW29" s="5" t="s">
        <v>257</v>
      </c>
    </row>
    <row r="30" spans="2:5 16377:16377" ht="16" x14ac:dyDescent="0.4">
      <c r="B30" s="124" t="s">
        <v>27</v>
      </c>
      <c r="C30" s="8">
        <v>881</v>
      </c>
      <c r="E30" s="6">
        <v>-1.4833738301672987</v>
      </c>
      <c r="XEW30" s="5" t="s">
        <v>100</v>
      </c>
    </row>
    <row r="31" spans="2:5 16377:16377" ht="16" x14ac:dyDescent="0.4">
      <c r="B31" s="124" t="s">
        <v>28</v>
      </c>
      <c r="C31" s="8">
        <v>881</v>
      </c>
      <c r="E31" s="6">
        <v>-1.4833738301672987</v>
      </c>
      <c r="XEW31" s="5" t="s">
        <v>101</v>
      </c>
    </row>
    <row r="32" spans="2:5 16377:16377" ht="16" x14ac:dyDescent="0.4">
      <c r="B32" s="124" t="s">
        <v>29</v>
      </c>
      <c r="C32" s="8">
        <v>881</v>
      </c>
      <c r="E32" s="6">
        <v>-1.4833738301672987</v>
      </c>
      <c r="XEW32" s="5" t="s">
        <v>142</v>
      </c>
    </row>
    <row r="33" spans="2:5 16377:16377" ht="16" x14ac:dyDescent="0.4">
      <c r="B33" s="124" t="s">
        <v>30</v>
      </c>
      <c r="C33" s="8">
        <v>808.70699999999999</v>
      </c>
      <c r="E33" s="6">
        <v>-102.17191683151327</v>
      </c>
      <c r="XEW33" s="5" t="s">
        <v>4</v>
      </c>
    </row>
    <row r="34" spans="2:5 16377:16377" ht="16" x14ac:dyDescent="0.4">
      <c r="B34" s="124" t="s">
        <v>31</v>
      </c>
      <c r="C34" s="8">
        <v>881</v>
      </c>
      <c r="E34" s="6">
        <v>-1.4833738301672987</v>
      </c>
      <c r="XEW34" s="5" t="s">
        <v>203</v>
      </c>
    </row>
    <row r="35" spans="2:5 16377:16377" ht="16" x14ac:dyDescent="0.4">
      <c r="B35" s="124" t="s">
        <v>32</v>
      </c>
      <c r="C35" s="8">
        <v>881</v>
      </c>
      <c r="E35" s="6">
        <v>-1.4833738301672987</v>
      </c>
      <c r="XEW35" s="5" t="s">
        <v>265</v>
      </c>
    </row>
    <row r="36" spans="2:5 16377:16377" ht="16" x14ac:dyDescent="0.4">
      <c r="B36" s="124" t="s">
        <v>33</v>
      </c>
      <c r="C36" s="8">
        <v>990</v>
      </c>
      <c r="E36" s="6">
        <v>107.5166261698327</v>
      </c>
      <c r="XEW36" s="5" t="s">
        <v>187</v>
      </c>
    </row>
    <row r="37" spans="2:5 16377:16377" ht="16" x14ac:dyDescent="0.4">
      <c r="B37" s="124" t="s">
        <v>34</v>
      </c>
      <c r="C37" s="8">
        <v>881</v>
      </c>
      <c r="E37" s="6">
        <v>-1.4833738301672987</v>
      </c>
      <c r="XEW37" s="5" t="s">
        <v>5</v>
      </c>
    </row>
    <row r="38" spans="2:5 16377:16377" ht="16" x14ac:dyDescent="0.4">
      <c r="B38" s="124" t="s">
        <v>35</v>
      </c>
      <c r="C38" s="8">
        <v>881</v>
      </c>
      <c r="E38" s="6">
        <v>-1.4833738301672987</v>
      </c>
      <c r="XEW38" s="5" t="s">
        <v>60</v>
      </c>
    </row>
    <row r="39" spans="2:5 16377:16377" ht="16" x14ac:dyDescent="0.4">
      <c r="B39" s="124" t="s">
        <v>36</v>
      </c>
      <c r="C39" s="8">
        <v>881</v>
      </c>
      <c r="E39" s="6">
        <v>-1.4833738301672987</v>
      </c>
      <c r="XEW39" s="5" t="s">
        <v>81</v>
      </c>
    </row>
    <row r="40" spans="2:5 16377:16377" ht="16" x14ac:dyDescent="0.4">
      <c r="B40" s="124" t="s">
        <v>37</v>
      </c>
      <c r="C40" s="8">
        <v>881</v>
      </c>
      <c r="E40" s="6">
        <v>-1.4833738301672987</v>
      </c>
      <c r="XEW40" s="5" t="s">
        <v>29</v>
      </c>
    </row>
    <row r="41" spans="2:5 16377:16377" ht="16" x14ac:dyDescent="0.4">
      <c r="B41" s="124" t="s">
        <v>38</v>
      </c>
      <c r="C41" s="8">
        <v>881</v>
      </c>
      <c r="E41" s="6">
        <v>-1.4833738301672987</v>
      </c>
      <c r="XEW41" s="5" t="s">
        <v>37</v>
      </c>
    </row>
    <row r="42" spans="2:5 16377:16377" ht="16" x14ac:dyDescent="0.4">
      <c r="B42" s="124" t="s">
        <v>39</v>
      </c>
      <c r="C42" s="8">
        <v>881</v>
      </c>
      <c r="E42" s="6">
        <v>-1.4833738301672987</v>
      </c>
      <c r="XEW42" s="5" t="s">
        <v>102</v>
      </c>
    </row>
    <row r="43" spans="2:5 16377:16377" ht="16" x14ac:dyDescent="0.4">
      <c r="B43" s="124" t="s">
        <v>40</v>
      </c>
      <c r="C43" s="8">
        <v>881</v>
      </c>
      <c r="E43" s="6">
        <v>-1.4833738301672987</v>
      </c>
      <c r="XEW43" s="5" t="s">
        <v>143</v>
      </c>
    </row>
    <row r="44" spans="2:5 16377:16377" ht="16" x14ac:dyDescent="0.4">
      <c r="B44" s="124" t="s">
        <v>41</v>
      </c>
      <c r="C44" s="8">
        <v>881</v>
      </c>
      <c r="E44" s="6">
        <v>-1.4833738301672987</v>
      </c>
      <c r="XEW44" s="5" t="s">
        <v>215</v>
      </c>
    </row>
    <row r="45" spans="2:5 16377:16377" ht="16" x14ac:dyDescent="0.4">
      <c r="B45" s="124" t="s">
        <v>42</v>
      </c>
      <c r="C45" s="8">
        <v>881</v>
      </c>
      <c r="E45" s="6">
        <v>-1.4833738301672987</v>
      </c>
      <c r="XEW45" s="5" t="s">
        <v>131</v>
      </c>
    </row>
    <row r="46" spans="2:5 16377:16377" ht="16" x14ac:dyDescent="0.4">
      <c r="B46" s="124" t="s">
        <v>43</v>
      </c>
      <c r="C46" s="8">
        <v>881</v>
      </c>
      <c r="E46" s="6">
        <v>-1.4833738301672987</v>
      </c>
      <c r="XEW46" s="5" t="s">
        <v>144</v>
      </c>
    </row>
    <row r="47" spans="2:5 16377:16377" ht="16" x14ac:dyDescent="0.4">
      <c r="B47" s="124" t="s">
        <v>44</v>
      </c>
      <c r="C47" s="8">
        <v>881</v>
      </c>
      <c r="E47" s="6">
        <v>-1.4833738301672987</v>
      </c>
      <c r="XEW47" s="5" t="s">
        <v>226</v>
      </c>
    </row>
    <row r="48" spans="2:5 16377:16377" ht="16" x14ac:dyDescent="0.4">
      <c r="B48" s="124" t="s">
        <v>45</v>
      </c>
      <c r="C48" s="8">
        <v>881</v>
      </c>
      <c r="E48" s="6">
        <v>-1.4833738301672987</v>
      </c>
      <c r="XEW48" s="5" t="s">
        <v>188</v>
      </c>
    </row>
    <row r="49" spans="2:5 16377:16377" ht="16" x14ac:dyDescent="0.4">
      <c r="B49" s="124" t="s">
        <v>46</v>
      </c>
      <c r="C49" s="8">
        <v>774.70699999999999</v>
      </c>
      <c r="E49" s="6">
        <v>-136.17191683151327</v>
      </c>
      <c r="XEW49" s="5" t="s">
        <v>47</v>
      </c>
    </row>
    <row r="50" spans="2:5 16377:16377" ht="16" x14ac:dyDescent="0.4">
      <c r="B50" s="124" t="s">
        <v>47</v>
      </c>
      <c r="C50" s="8">
        <v>881</v>
      </c>
      <c r="E50" s="6">
        <v>-1.4833738301672987</v>
      </c>
      <c r="XEW50" s="5" t="s">
        <v>38</v>
      </c>
    </row>
    <row r="51" spans="2:5 16377:16377" ht="16" x14ac:dyDescent="0.4">
      <c r="B51" s="124" t="s">
        <v>48</v>
      </c>
      <c r="C51" s="8">
        <v>788.41399999999999</v>
      </c>
      <c r="E51" s="6">
        <v>-150.86045983285919</v>
      </c>
      <c r="XEW51" s="5" t="s">
        <v>189</v>
      </c>
    </row>
    <row r="52" spans="2:5 16377:16377" ht="16" x14ac:dyDescent="0.4">
      <c r="B52" s="124" t="s">
        <v>49</v>
      </c>
      <c r="C52" s="8">
        <v>881</v>
      </c>
      <c r="E52" s="6">
        <v>-1.4833738301672987</v>
      </c>
      <c r="XEW52" s="5" t="s">
        <v>145</v>
      </c>
    </row>
    <row r="53" spans="2:5 16377:16377" ht="16" x14ac:dyDescent="0.4">
      <c r="B53" s="124" t="s">
        <v>50</v>
      </c>
      <c r="C53" s="8">
        <v>881</v>
      </c>
      <c r="E53" s="6">
        <v>-1.4833738301672987</v>
      </c>
      <c r="XEW53" s="5" t="s">
        <v>227</v>
      </c>
    </row>
    <row r="54" spans="2:5 16377:16377" ht="16" x14ac:dyDescent="0.4">
      <c r="B54" s="124" t="s">
        <v>51</v>
      </c>
      <c r="C54" s="8">
        <v>881</v>
      </c>
      <c r="E54" s="6">
        <v>-1.4833738301672987</v>
      </c>
      <c r="XEW54" s="5" t="s">
        <v>61</v>
      </c>
    </row>
    <row r="55" spans="2:5 16377:16377" ht="16" x14ac:dyDescent="0.4">
      <c r="B55" s="124" t="s">
        <v>52</v>
      </c>
      <c r="C55" s="8">
        <v>881</v>
      </c>
      <c r="E55" s="6">
        <v>-1.4833738301672987</v>
      </c>
      <c r="XEW55" s="5" t="s">
        <v>39</v>
      </c>
    </row>
    <row r="56" spans="2:5 16377:16377" ht="16" x14ac:dyDescent="0.4">
      <c r="B56" s="124" t="s">
        <v>53</v>
      </c>
      <c r="C56" s="8">
        <v>881</v>
      </c>
      <c r="E56" s="6">
        <v>-1.4833738301672987</v>
      </c>
      <c r="XEW56" s="5" t="s">
        <v>62</v>
      </c>
    </row>
    <row r="57" spans="2:5 16377:16377" ht="16" x14ac:dyDescent="0.4">
      <c r="B57" s="124" t="s">
        <v>54</v>
      </c>
      <c r="C57" s="8">
        <v>881</v>
      </c>
      <c r="E57" s="6">
        <v>-1.4833738301672987</v>
      </c>
      <c r="XEW57" s="5" t="s">
        <v>92</v>
      </c>
    </row>
    <row r="58" spans="2:5 16377:16377" ht="16" x14ac:dyDescent="0.4">
      <c r="B58" s="124" t="s">
        <v>55</v>
      </c>
      <c r="C58" s="8">
        <v>919.70699999999999</v>
      </c>
      <c r="E58" s="6">
        <v>8.828083168486728</v>
      </c>
      <c r="XEW58" s="5" t="s">
        <v>190</v>
      </c>
    </row>
    <row r="59" spans="2:5 16377:16377" ht="16" x14ac:dyDescent="0.4">
      <c r="B59" s="124" t="s">
        <v>56</v>
      </c>
      <c r="C59" s="8">
        <v>906.70699999999999</v>
      </c>
      <c r="E59" s="6">
        <v>-4.171916831513272</v>
      </c>
      <c r="XEW59" s="5" t="s">
        <v>146</v>
      </c>
    </row>
    <row r="60" spans="2:5 16377:16377" ht="16" x14ac:dyDescent="0.4">
      <c r="B60" s="124" t="s">
        <v>57</v>
      </c>
      <c r="C60" s="8">
        <v>881</v>
      </c>
      <c r="E60" s="6">
        <v>-1.4833738301672987</v>
      </c>
      <c r="XEW60" s="5" t="s">
        <v>147</v>
      </c>
    </row>
    <row r="61" spans="2:5 16377:16377" ht="16" x14ac:dyDescent="0.4">
      <c r="B61" s="124" t="s">
        <v>58</v>
      </c>
      <c r="C61" s="8">
        <v>778.70699999999999</v>
      </c>
      <c r="E61" s="6">
        <v>-132.17191683151327</v>
      </c>
      <c r="XEW61" s="5" t="s">
        <v>282</v>
      </c>
    </row>
    <row r="62" spans="2:5 16377:16377" ht="16" x14ac:dyDescent="0.4">
      <c r="B62" s="124" t="s">
        <v>59</v>
      </c>
      <c r="C62" s="8">
        <v>730.70699999999999</v>
      </c>
      <c r="E62" s="6">
        <v>-180.17191683151327</v>
      </c>
      <c r="XEW62" s="5" t="s">
        <v>240</v>
      </c>
    </row>
    <row r="63" spans="2:5 16377:16377" ht="16" x14ac:dyDescent="0.4">
      <c r="B63" s="124" t="s">
        <v>60</v>
      </c>
      <c r="C63" s="8">
        <v>881</v>
      </c>
      <c r="E63" s="6">
        <v>-1.4833738301672987</v>
      </c>
      <c r="XEW63" s="5" t="s">
        <v>148</v>
      </c>
    </row>
    <row r="64" spans="2:5 16377:16377" ht="16" x14ac:dyDescent="0.4">
      <c r="B64" s="124" t="s">
        <v>61</v>
      </c>
      <c r="C64" s="8">
        <v>881</v>
      </c>
      <c r="E64" s="6">
        <v>-1.4833738301672987</v>
      </c>
      <c r="XEW64" s="5" t="s">
        <v>149</v>
      </c>
    </row>
    <row r="65" spans="2:5 16377:16377" ht="16" x14ac:dyDescent="0.4">
      <c r="B65" s="124" t="s">
        <v>62</v>
      </c>
      <c r="C65" s="8">
        <v>881</v>
      </c>
      <c r="E65" s="6">
        <v>-1.4833738301672987</v>
      </c>
      <c r="XEW65" s="5" t="s">
        <v>63</v>
      </c>
    </row>
    <row r="66" spans="2:5 16377:16377" ht="16" x14ac:dyDescent="0.4">
      <c r="B66" s="124" t="s">
        <v>63</v>
      </c>
      <c r="C66" s="8">
        <v>881</v>
      </c>
      <c r="E66" s="6">
        <v>-1.4833738301672987</v>
      </c>
      <c r="XEW66" s="5" t="s">
        <v>191</v>
      </c>
    </row>
    <row r="67" spans="2:5 16377:16377" ht="16" x14ac:dyDescent="0.4">
      <c r="B67" s="124" t="s">
        <v>64</v>
      </c>
      <c r="C67" s="8">
        <v>881</v>
      </c>
      <c r="E67" s="6">
        <v>-1.4833738301672987</v>
      </c>
      <c r="XEW67" s="5" t="s">
        <v>204</v>
      </c>
    </row>
    <row r="68" spans="2:5 16377:16377" ht="16" x14ac:dyDescent="0.4">
      <c r="B68" s="124" t="s">
        <v>65</v>
      </c>
      <c r="C68" s="8">
        <v>881</v>
      </c>
      <c r="E68" s="6">
        <v>-1.4833738301672987</v>
      </c>
      <c r="XEW68" s="5" t="s">
        <v>216</v>
      </c>
    </row>
    <row r="69" spans="2:5 16377:16377" ht="16" x14ac:dyDescent="0.4">
      <c r="B69" s="124" t="s">
        <v>66</v>
      </c>
      <c r="C69" s="8">
        <v>881</v>
      </c>
      <c r="E69" s="6">
        <v>-1.4833738301672987</v>
      </c>
      <c r="XEW69" s="5" t="s">
        <v>132</v>
      </c>
    </row>
    <row r="70" spans="2:5 16377:16377" ht="16" x14ac:dyDescent="0.4">
      <c r="B70" s="124" t="s">
        <v>67</v>
      </c>
      <c r="C70" s="8">
        <v>881</v>
      </c>
      <c r="E70" s="6">
        <v>-1.4833738301672987</v>
      </c>
      <c r="XEW70" s="5" t="s">
        <v>192</v>
      </c>
    </row>
    <row r="71" spans="2:5 16377:16377" ht="16" x14ac:dyDescent="0.4">
      <c r="B71" s="124" t="s">
        <v>68</v>
      </c>
      <c r="C71" s="8">
        <v>881</v>
      </c>
      <c r="E71" s="6">
        <v>-1.4833738301672987</v>
      </c>
      <c r="XEW71" s="5" t="s">
        <v>6</v>
      </c>
    </row>
    <row r="72" spans="2:5 16377:16377" ht="16" x14ac:dyDescent="0.4">
      <c r="B72" s="124" t="s">
        <v>69</v>
      </c>
      <c r="C72" s="8">
        <v>881</v>
      </c>
      <c r="E72" s="6">
        <v>-1.4833738301672987</v>
      </c>
      <c r="XEW72" s="5" t="s">
        <v>283</v>
      </c>
    </row>
    <row r="73" spans="2:5 16377:16377" ht="16" x14ac:dyDescent="0.4">
      <c r="B73" s="124" t="s">
        <v>70</v>
      </c>
      <c r="C73" s="8">
        <v>881</v>
      </c>
      <c r="E73" s="6">
        <v>-1.4833738301672987</v>
      </c>
      <c r="XEW73" s="5" t="s">
        <v>30</v>
      </c>
    </row>
    <row r="74" spans="2:5 16377:16377" ht="16" x14ac:dyDescent="0.4">
      <c r="B74" s="124" t="s">
        <v>71</v>
      </c>
      <c r="C74" s="8">
        <v>881</v>
      </c>
      <c r="E74" s="6">
        <v>-1.4833738301672987</v>
      </c>
      <c r="XEW74" s="5" t="s">
        <v>228</v>
      </c>
    </row>
    <row r="75" spans="2:5 16377:16377" ht="16" x14ac:dyDescent="0.4">
      <c r="B75" s="124" t="s">
        <v>72</v>
      </c>
      <c r="C75" s="8">
        <v>881</v>
      </c>
      <c r="E75" s="6">
        <v>-1.4833738301672987</v>
      </c>
      <c r="XEW75" s="5" t="s">
        <v>103</v>
      </c>
    </row>
    <row r="76" spans="2:5 16377:16377" ht="16" x14ac:dyDescent="0.4">
      <c r="B76" s="124" t="s">
        <v>73</v>
      </c>
      <c r="C76" s="8">
        <v>881</v>
      </c>
      <c r="E76" s="6">
        <v>-1.4833738301672987</v>
      </c>
      <c r="XEW76" s="5" t="s">
        <v>150</v>
      </c>
    </row>
    <row r="77" spans="2:5 16377:16377" ht="16" x14ac:dyDescent="0.4">
      <c r="B77" s="124" t="s">
        <v>74</v>
      </c>
      <c r="C77" s="8">
        <v>881</v>
      </c>
      <c r="E77" s="6">
        <v>-1.4833738301672987</v>
      </c>
      <c r="XEW77" s="5" t="s">
        <v>151</v>
      </c>
    </row>
    <row r="78" spans="2:5 16377:16377" ht="16" x14ac:dyDescent="0.4">
      <c r="B78" s="124" t="s">
        <v>75</v>
      </c>
      <c r="C78" s="8">
        <v>881</v>
      </c>
      <c r="E78" s="6">
        <v>-1.4833738301672987</v>
      </c>
      <c r="XEW78" s="5" t="s">
        <v>241</v>
      </c>
    </row>
    <row r="79" spans="2:5 16377:16377" ht="16" x14ac:dyDescent="0.4">
      <c r="B79" s="124" t="s">
        <v>76</v>
      </c>
      <c r="C79" s="8">
        <v>852.70699999999999</v>
      </c>
      <c r="E79" s="6">
        <v>-58.171916831513272</v>
      </c>
      <c r="XEW79" s="5" t="s">
        <v>7</v>
      </c>
    </row>
    <row r="80" spans="2:5 16377:16377" ht="16" x14ac:dyDescent="0.4">
      <c r="B80" s="124" t="s">
        <v>77</v>
      </c>
      <c r="C80" s="8">
        <v>925.70699999999999</v>
      </c>
      <c r="E80" s="6">
        <v>14.828083168486728</v>
      </c>
      <c r="XEW80" s="5" t="s">
        <v>242</v>
      </c>
    </row>
    <row r="81" spans="2:5 16377:16377" ht="16" x14ac:dyDescent="0.4">
      <c r="B81" s="124" t="s">
        <v>78</v>
      </c>
      <c r="C81" s="8">
        <v>881</v>
      </c>
      <c r="E81" s="6">
        <v>-1.4833738301672987</v>
      </c>
      <c r="XEW81" s="5" t="s">
        <v>82</v>
      </c>
    </row>
    <row r="82" spans="2:5 16377:16377" ht="16" x14ac:dyDescent="0.4">
      <c r="B82" s="124" t="s">
        <v>79</v>
      </c>
      <c r="C82" s="8">
        <v>881</v>
      </c>
      <c r="E82" s="6">
        <v>-1.4833738301672987</v>
      </c>
      <c r="XEW82" s="5" t="s">
        <v>133</v>
      </c>
    </row>
    <row r="83" spans="2:5 16377:16377" ht="16" x14ac:dyDescent="0.4">
      <c r="B83" s="124" t="s">
        <v>80</v>
      </c>
      <c r="C83" s="8">
        <v>881</v>
      </c>
      <c r="E83" s="6">
        <v>-1.4833738301672987</v>
      </c>
      <c r="XEW83" s="5" t="s">
        <v>31</v>
      </c>
    </row>
    <row r="84" spans="2:5 16377:16377" ht="16" x14ac:dyDescent="0.4">
      <c r="B84" s="124" t="s">
        <v>81</v>
      </c>
      <c r="C84" s="8">
        <v>985</v>
      </c>
      <c r="E84" s="6">
        <v>102.5166261698327</v>
      </c>
      <c r="XEW84" s="5" t="s">
        <v>205</v>
      </c>
    </row>
    <row r="85" spans="2:5 16377:16377" ht="16" x14ac:dyDescent="0.4">
      <c r="B85" s="124" t="s">
        <v>82</v>
      </c>
      <c r="C85" s="8">
        <v>1004</v>
      </c>
      <c r="E85" s="6">
        <v>121.5166261698327</v>
      </c>
      <c r="XEW85" s="5" t="s">
        <v>258</v>
      </c>
    </row>
    <row r="86" spans="2:5 16377:16377" ht="16" x14ac:dyDescent="0.4">
      <c r="B86" s="124" t="s">
        <v>83</v>
      </c>
      <c r="C86" s="8">
        <v>859.70699999999999</v>
      </c>
      <c r="E86" s="6">
        <v>-51.171916831513272</v>
      </c>
      <c r="XEW86" s="5" t="s">
        <v>249</v>
      </c>
    </row>
    <row r="87" spans="2:5 16377:16377" ht="16" x14ac:dyDescent="0.4">
      <c r="B87" s="124" t="s">
        <v>84</v>
      </c>
      <c r="C87" s="8">
        <v>881</v>
      </c>
      <c r="E87" s="6">
        <v>-1.4833738301672987</v>
      </c>
      <c r="XEW87" s="5" t="s">
        <v>152</v>
      </c>
    </row>
    <row r="88" spans="2:5 16377:16377" ht="16" x14ac:dyDescent="0.4">
      <c r="B88" s="124" t="s">
        <v>85</v>
      </c>
      <c r="C88" s="8">
        <v>881</v>
      </c>
      <c r="E88" s="6">
        <v>-1.4833738301672987</v>
      </c>
      <c r="XEW88" s="5" t="s">
        <v>104</v>
      </c>
    </row>
    <row r="89" spans="2:5 16377:16377" ht="16" x14ac:dyDescent="0.4">
      <c r="B89" s="124" t="s">
        <v>86</v>
      </c>
      <c r="C89" s="8">
        <v>881</v>
      </c>
      <c r="E89" s="6">
        <v>-1.4833738301672987</v>
      </c>
      <c r="XEW89" s="5" t="s">
        <v>105</v>
      </c>
    </row>
    <row r="90" spans="2:5 16377:16377" ht="16" x14ac:dyDescent="0.4">
      <c r="B90" s="124" t="s">
        <v>87</v>
      </c>
      <c r="C90" s="8">
        <v>881</v>
      </c>
      <c r="E90" s="6">
        <v>-1.4833738301672987</v>
      </c>
      <c r="XEW90" s="5" t="s">
        <v>83</v>
      </c>
    </row>
    <row r="91" spans="2:5 16377:16377" ht="16" x14ac:dyDescent="0.4">
      <c r="B91" s="124" t="s">
        <v>88</v>
      </c>
      <c r="C91" s="8">
        <v>881</v>
      </c>
      <c r="E91" s="6">
        <v>-1.4833738301672987</v>
      </c>
      <c r="XEW91" s="5" t="s">
        <v>106</v>
      </c>
    </row>
    <row r="92" spans="2:5 16377:16377" ht="16" x14ac:dyDescent="0.4">
      <c r="B92" s="124" t="s">
        <v>89</v>
      </c>
      <c r="C92" s="8">
        <v>881</v>
      </c>
      <c r="E92" s="6">
        <v>-1.4833738301672987</v>
      </c>
      <c r="XEW92" s="5" t="s">
        <v>107</v>
      </c>
    </row>
    <row r="93" spans="2:5 16377:16377" ht="16" x14ac:dyDescent="0.4">
      <c r="B93" s="124" t="s">
        <v>90</v>
      </c>
      <c r="C93" s="8">
        <v>1006</v>
      </c>
      <c r="E93" s="6">
        <v>123.5166261698327</v>
      </c>
      <c r="XEW93" s="5" t="s">
        <v>284</v>
      </c>
    </row>
    <row r="94" spans="2:5 16377:16377" ht="16" x14ac:dyDescent="0.4">
      <c r="B94" s="124" t="s">
        <v>91</v>
      </c>
      <c r="C94" s="8">
        <v>881</v>
      </c>
      <c r="E94" s="6">
        <v>-1.4833738301672987</v>
      </c>
      <c r="XEW94" s="5" t="s">
        <v>8</v>
      </c>
    </row>
    <row r="95" spans="2:5 16377:16377" ht="16" x14ac:dyDescent="0.4">
      <c r="B95" s="124" t="s">
        <v>92</v>
      </c>
      <c r="C95" s="8">
        <v>881</v>
      </c>
      <c r="E95" s="6">
        <v>-1.4833738301672987</v>
      </c>
      <c r="XEW95" s="5" t="s">
        <v>64</v>
      </c>
    </row>
    <row r="96" spans="2:5 16377:16377" ht="16" x14ac:dyDescent="0.4">
      <c r="B96" s="124" t="s">
        <v>93</v>
      </c>
      <c r="C96" s="8">
        <v>881</v>
      </c>
      <c r="E96" s="6">
        <v>-1.4833738301672987</v>
      </c>
      <c r="XEW96" s="5" t="s">
        <v>285</v>
      </c>
    </row>
    <row r="97" spans="2:5 16377:16377" ht="16" x14ac:dyDescent="0.4">
      <c r="B97" s="124" t="s">
        <v>94</v>
      </c>
      <c r="C97" s="8">
        <v>881</v>
      </c>
      <c r="E97" s="6">
        <v>-1.4833738301672987</v>
      </c>
      <c r="XEW97" s="5" t="s">
        <v>84</v>
      </c>
    </row>
    <row r="98" spans="2:5 16377:16377" ht="16" x14ac:dyDescent="0.4">
      <c r="B98" s="124" t="s">
        <v>95</v>
      </c>
      <c r="C98" s="8">
        <v>881</v>
      </c>
      <c r="E98" s="6">
        <v>-1.4833738301672987</v>
      </c>
      <c r="XEW98" s="5" t="s">
        <v>153</v>
      </c>
    </row>
    <row r="99" spans="2:5 16377:16377" ht="16" x14ac:dyDescent="0.4">
      <c r="B99" s="124" t="s">
        <v>96</v>
      </c>
      <c r="C99" s="8">
        <v>881</v>
      </c>
      <c r="E99" s="6">
        <v>-1.4833738301672987</v>
      </c>
      <c r="XEW99" s="5" t="s">
        <v>93</v>
      </c>
    </row>
    <row r="100" spans="2:5 16377:16377" ht="16" x14ac:dyDescent="0.4">
      <c r="B100" s="124" t="s">
        <v>97</v>
      </c>
      <c r="C100" s="8">
        <v>881</v>
      </c>
      <c r="E100" s="6">
        <v>-1.4833738301672987</v>
      </c>
      <c r="XEW100" s="5" t="s">
        <v>206</v>
      </c>
    </row>
    <row r="101" spans="2:5 16377:16377" ht="16" x14ac:dyDescent="0.4">
      <c r="B101" s="124" t="s">
        <v>98</v>
      </c>
      <c r="C101" s="8">
        <v>881</v>
      </c>
      <c r="E101" s="6">
        <v>-1.4833738301672987</v>
      </c>
      <c r="XEW101" s="5" t="s">
        <v>94</v>
      </c>
    </row>
    <row r="102" spans="2:5 16377:16377" ht="16" x14ac:dyDescent="0.4">
      <c r="B102" s="124" t="s">
        <v>99</v>
      </c>
      <c r="C102" s="8">
        <v>881</v>
      </c>
      <c r="E102" s="6">
        <v>-1.4833738301672987</v>
      </c>
      <c r="XEW102" s="5" t="s">
        <v>193</v>
      </c>
    </row>
    <row r="103" spans="2:5 16377:16377" ht="16" x14ac:dyDescent="0.4">
      <c r="B103" s="124" t="s">
        <v>100</v>
      </c>
      <c r="C103" s="8">
        <v>881</v>
      </c>
      <c r="E103" s="6">
        <v>-1.4833738301672987</v>
      </c>
      <c r="XEW103" s="5" t="s">
        <v>40</v>
      </c>
    </row>
    <row r="104" spans="2:5 16377:16377" ht="16" x14ac:dyDescent="0.4">
      <c r="B104" s="124" t="s">
        <v>101</v>
      </c>
      <c r="C104" s="8">
        <v>881</v>
      </c>
      <c r="E104" s="6">
        <v>-1.4833738301672987</v>
      </c>
      <c r="XEW104" s="5" t="s">
        <v>194</v>
      </c>
    </row>
    <row r="105" spans="2:5 16377:16377" ht="16" x14ac:dyDescent="0.4">
      <c r="B105" s="124" t="s">
        <v>102</v>
      </c>
      <c r="C105" s="8">
        <v>881</v>
      </c>
      <c r="E105" s="6">
        <v>-1.4833738301672987</v>
      </c>
      <c r="XEW105" s="5" t="s">
        <v>48</v>
      </c>
    </row>
    <row r="106" spans="2:5 16377:16377" ht="16" x14ac:dyDescent="0.4">
      <c r="B106" s="124" t="s">
        <v>103</v>
      </c>
      <c r="C106" s="8">
        <v>881</v>
      </c>
      <c r="E106" s="6">
        <v>-1.4833738301672987</v>
      </c>
      <c r="XEW106" s="5" t="s">
        <v>286</v>
      </c>
    </row>
    <row r="107" spans="2:5 16377:16377" ht="16" x14ac:dyDescent="0.4">
      <c r="B107" s="124" t="s">
        <v>104</v>
      </c>
      <c r="C107" s="8">
        <v>881</v>
      </c>
      <c r="E107" s="6">
        <v>-1.4833738301672987</v>
      </c>
      <c r="XEW107" s="5" t="s">
        <v>108</v>
      </c>
    </row>
    <row r="108" spans="2:5 16377:16377" ht="16" x14ac:dyDescent="0.4">
      <c r="B108" s="124" t="s">
        <v>105</v>
      </c>
      <c r="C108" s="8">
        <v>881</v>
      </c>
      <c r="E108" s="6">
        <v>-1.4833738301672987</v>
      </c>
      <c r="XEW108" s="5" t="s">
        <v>32</v>
      </c>
    </row>
    <row r="109" spans="2:5 16377:16377" ht="16" x14ac:dyDescent="0.4">
      <c r="B109" s="124" t="s">
        <v>106</v>
      </c>
      <c r="C109" s="8">
        <v>881</v>
      </c>
      <c r="E109" s="6">
        <v>-1.4833738301672987</v>
      </c>
      <c r="XEW109" s="5" t="s">
        <v>250</v>
      </c>
    </row>
    <row r="110" spans="2:5 16377:16377" ht="16" x14ac:dyDescent="0.4">
      <c r="B110" s="124" t="s">
        <v>107</v>
      </c>
      <c r="C110" s="8">
        <v>881</v>
      </c>
      <c r="E110" s="6">
        <v>-1.4833738301672987</v>
      </c>
      <c r="XEW110" s="5" t="s">
        <v>109</v>
      </c>
    </row>
    <row r="111" spans="2:5 16377:16377" ht="16" x14ac:dyDescent="0.4">
      <c r="B111" s="124" t="s">
        <v>108</v>
      </c>
      <c r="C111" s="8">
        <v>881</v>
      </c>
      <c r="E111" s="6">
        <v>-1.4833738301672987</v>
      </c>
      <c r="XEW111" s="5" t="s">
        <v>195</v>
      </c>
    </row>
    <row r="112" spans="2:5 16377:16377" ht="16" x14ac:dyDescent="0.4">
      <c r="B112" s="124" t="s">
        <v>109</v>
      </c>
      <c r="C112" s="8">
        <v>881</v>
      </c>
      <c r="E112" s="6">
        <v>-1.4833738301672987</v>
      </c>
      <c r="XEW112" s="5" t="s">
        <v>259</v>
      </c>
    </row>
    <row r="113" spans="2:5 16377:16377" ht="16" x14ac:dyDescent="0.4">
      <c r="B113" s="124" t="s">
        <v>110</v>
      </c>
      <c r="C113" s="8">
        <v>881</v>
      </c>
      <c r="E113" s="6">
        <v>-1.4833738301672987</v>
      </c>
      <c r="XEW113" s="5" t="s">
        <v>207</v>
      </c>
    </row>
    <row r="114" spans="2:5 16377:16377" ht="16" x14ac:dyDescent="0.4">
      <c r="B114" s="124" t="s">
        <v>111</v>
      </c>
      <c r="C114" s="8">
        <v>881</v>
      </c>
      <c r="E114" s="6">
        <v>-1.4833738301672987</v>
      </c>
      <c r="XEW114" s="5" t="s">
        <v>134</v>
      </c>
    </row>
    <row r="115" spans="2:5 16377:16377" ht="16" x14ac:dyDescent="0.4">
      <c r="B115" s="124" t="s">
        <v>112</v>
      </c>
      <c r="C115" s="8">
        <v>881</v>
      </c>
      <c r="E115" s="6">
        <v>-1.4833738301672987</v>
      </c>
      <c r="XEW115" s="5" t="s">
        <v>217</v>
      </c>
    </row>
    <row r="116" spans="2:5 16377:16377" ht="16" x14ac:dyDescent="0.4">
      <c r="B116" s="124" t="s">
        <v>113</v>
      </c>
      <c r="C116" s="8">
        <v>881</v>
      </c>
      <c r="E116" s="6">
        <v>-1.4833738301672987</v>
      </c>
      <c r="XEW116" s="5" t="s">
        <v>154</v>
      </c>
    </row>
    <row r="117" spans="2:5 16377:16377" ht="16" x14ac:dyDescent="0.4">
      <c r="B117" s="124" t="s">
        <v>114</v>
      </c>
      <c r="C117" s="8">
        <v>881</v>
      </c>
      <c r="E117" s="6">
        <v>-1.4833738301672987</v>
      </c>
      <c r="XEW117" s="5" t="s">
        <v>110</v>
      </c>
    </row>
    <row r="118" spans="2:5 16377:16377" ht="16" x14ac:dyDescent="0.4">
      <c r="B118" s="124" t="s">
        <v>115</v>
      </c>
      <c r="C118" s="8">
        <v>881</v>
      </c>
      <c r="E118" s="6">
        <v>-1.4833738301672987</v>
      </c>
      <c r="XEW118" s="5" t="s">
        <v>218</v>
      </c>
    </row>
    <row r="119" spans="2:5 16377:16377" ht="16" x14ac:dyDescent="0.4">
      <c r="B119" s="124" t="s">
        <v>116</v>
      </c>
      <c r="C119" s="8">
        <v>881</v>
      </c>
      <c r="E119" s="6">
        <v>-1.4833738301672987</v>
      </c>
      <c r="XEW119" s="5" t="s">
        <v>135</v>
      </c>
    </row>
    <row r="120" spans="2:5 16377:16377" ht="16" x14ac:dyDescent="0.4">
      <c r="B120" s="124" t="s">
        <v>117</v>
      </c>
      <c r="C120" s="8">
        <v>881</v>
      </c>
      <c r="E120" s="6">
        <v>-1.4833738301672987</v>
      </c>
      <c r="XEW120" s="5" t="s">
        <v>111</v>
      </c>
    </row>
    <row r="121" spans="2:5 16377:16377" ht="16" x14ac:dyDescent="0.4">
      <c r="B121" s="124" t="s">
        <v>118</v>
      </c>
      <c r="C121" s="8">
        <v>881</v>
      </c>
      <c r="E121" s="6">
        <v>-1.4833738301672987</v>
      </c>
      <c r="XEW121" s="5" t="s">
        <v>208</v>
      </c>
    </row>
    <row r="122" spans="2:5 16377:16377" ht="16" x14ac:dyDescent="0.4">
      <c r="B122" s="124" t="s">
        <v>119</v>
      </c>
      <c r="C122" s="8">
        <v>881</v>
      </c>
      <c r="E122" s="6">
        <v>-1.4833738301672987</v>
      </c>
      <c r="XEW122" s="5" t="s">
        <v>209</v>
      </c>
    </row>
    <row r="123" spans="2:5 16377:16377" ht="16" x14ac:dyDescent="0.4">
      <c r="B123" s="124" t="s">
        <v>120</v>
      </c>
      <c r="C123" s="8">
        <v>881</v>
      </c>
      <c r="E123" s="6">
        <v>-1.4833738301672987</v>
      </c>
      <c r="XEW123" s="5" t="s">
        <v>229</v>
      </c>
    </row>
    <row r="124" spans="2:5 16377:16377" ht="16" x14ac:dyDescent="0.4">
      <c r="B124" s="124" t="s">
        <v>121</v>
      </c>
      <c r="C124" s="8">
        <v>881</v>
      </c>
      <c r="E124" s="6">
        <v>-1.4833738301672987</v>
      </c>
      <c r="XEW124" s="5" t="s">
        <v>155</v>
      </c>
    </row>
    <row r="125" spans="2:5 16377:16377" ht="16" x14ac:dyDescent="0.4">
      <c r="B125" s="124" t="s">
        <v>122</v>
      </c>
      <c r="C125" s="8">
        <v>881</v>
      </c>
      <c r="E125" s="6">
        <v>-1.4833738301672987</v>
      </c>
      <c r="XEW125" s="5" t="s">
        <v>73</v>
      </c>
    </row>
    <row r="126" spans="2:5 16377:16377" ht="16" x14ac:dyDescent="0.4">
      <c r="B126" s="124" t="s">
        <v>123</v>
      </c>
      <c r="C126" s="8">
        <v>881</v>
      </c>
      <c r="E126" s="6">
        <v>-1.4833738301672987</v>
      </c>
      <c r="XEW126" s="5" t="s">
        <v>9</v>
      </c>
    </row>
    <row r="127" spans="2:5 16377:16377" ht="16" x14ac:dyDescent="0.4">
      <c r="B127" s="124" t="s">
        <v>124</v>
      </c>
      <c r="C127" s="8">
        <v>881</v>
      </c>
      <c r="E127" s="6">
        <v>-1.4833738301672987</v>
      </c>
      <c r="XEW127" s="5" t="s">
        <v>156</v>
      </c>
    </row>
    <row r="128" spans="2:5 16377:16377" ht="16" x14ac:dyDescent="0.4">
      <c r="B128" s="124" t="s">
        <v>125</v>
      </c>
      <c r="C128" s="8">
        <v>881</v>
      </c>
      <c r="E128" s="6">
        <v>-1.4833738301672987</v>
      </c>
      <c r="XEW128" s="5" t="s">
        <v>157</v>
      </c>
    </row>
    <row r="129" spans="2:5 16377:16377" ht="16" x14ac:dyDescent="0.4">
      <c r="B129" s="124" t="s">
        <v>126</v>
      </c>
      <c r="C129" s="8">
        <v>881</v>
      </c>
      <c r="E129" s="6">
        <v>-1.4833738301672987</v>
      </c>
      <c r="XEW129" s="5" t="s">
        <v>210</v>
      </c>
    </row>
    <row r="130" spans="2:5 16377:16377" ht="16" x14ac:dyDescent="0.4">
      <c r="B130" s="124" t="s">
        <v>127</v>
      </c>
      <c r="C130" s="8">
        <v>881</v>
      </c>
      <c r="E130" s="6">
        <v>-1.4833738301672987</v>
      </c>
      <c r="XEW130" s="5" t="s">
        <v>49</v>
      </c>
    </row>
    <row r="131" spans="2:5 16377:16377" ht="16" x14ac:dyDescent="0.4">
      <c r="B131" s="124" t="s">
        <v>128</v>
      </c>
      <c r="C131" s="8">
        <v>881</v>
      </c>
      <c r="E131" s="6">
        <v>-1.4833738301672987</v>
      </c>
      <c r="XEW131" s="5" t="s">
        <v>74</v>
      </c>
    </row>
    <row r="132" spans="2:5 16377:16377" ht="16" x14ac:dyDescent="0.4">
      <c r="B132" s="124" t="s">
        <v>129</v>
      </c>
      <c r="C132" s="8">
        <v>881</v>
      </c>
      <c r="E132" s="6">
        <v>-1.4833738301672987</v>
      </c>
      <c r="XEW132" s="5" t="s">
        <v>243</v>
      </c>
    </row>
    <row r="133" spans="2:5 16377:16377" ht="16" x14ac:dyDescent="0.4">
      <c r="B133" s="124" t="s">
        <v>130</v>
      </c>
      <c r="C133" s="8">
        <v>881</v>
      </c>
      <c r="E133" s="6">
        <v>-1.4833738301672987</v>
      </c>
      <c r="XEW133" s="5" t="s">
        <v>211</v>
      </c>
    </row>
    <row r="134" spans="2:5 16377:16377" ht="16" x14ac:dyDescent="0.4">
      <c r="B134" s="124" t="s">
        <v>131</v>
      </c>
      <c r="C134" s="8">
        <v>881</v>
      </c>
      <c r="E134" s="6">
        <v>-1.4833738301672987</v>
      </c>
      <c r="XEW134" s="5" t="s">
        <v>112</v>
      </c>
    </row>
    <row r="135" spans="2:5 16377:16377" ht="16" x14ac:dyDescent="0.4">
      <c r="B135" s="124" t="s">
        <v>132</v>
      </c>
      <c r="C135" s="8">
        <v>881</v>
      </c>
      <c r="E135" s="6">
        <v>-1.4833738301672987</v>
      </c>
      <c r="XEW135" s="5" t="s">
        <v>230</v>
      </c>
    </row>
    <row r="136" spans="2:5 16377:16377" ht="16" x14ac:dyDescent="0.4">
      <c r="B136" s="124" t="s">
        <v>133</v>
      </c>
      <c r="C136" s="8">
        <v>860.70699999999999</v>
      </c>
      <c r="E136" s="6">
        <v>-50.171916831513272</v>
      </c>
      <c r="XEW136" s="5" t="s">
        <v>287</v>
      </c>
    </row>
    <row r="137" spans="2:5 16377:16377" ht="16" x14ac:dyDescent="0.4">
      <c r="B137" s="124" t="s">
        <v>134</v>
      </c>
      <c r="C137" s="8">
        <v>881</v>
      </c>
      <c r="E137" s="6">
        <v>-1.4833738301672987</v>
      </c>
      <c r="XEW137" s="5" t="s">
        <v>113</v>
      </c>
    </row>
    <row r="138" spans="2:5 16377:16377" ht="16" x14ac:dyDescent="0.4">
      <c r="B138" s="124" t="s">
        <v>135</v>
      </c>
      <c r="C138" s="8">
        <v>881</v>
      </c>
      <c r="E138" s="6">
        <v>-1.4833738301672987</v>
      </c>
      <c r="XEW138" s="5" t="s">
        <v>266</v>
      </c>
    </row>
    <row r="139" spans="2:5 16377:16377" ht="16" x14ac:dyDescent="0.4">
      <c r="B139" s="124" t="s">
        <v>136</v>
      </c>
      <c r="C139" s="8">
        <v>881</v>
      </c>
      <c r="E139" s="6">
        <v>-1.4833738301672987</v>
      </c>
      <c r="XEW139" s="5" t="s">
        <v>158</v>
      </c>
    </row>
    <row r="140" spans="2:5 16377:16377" ht="16" x14ac:dyDescent="0.4">
      <c r="B140" s="124" t="s">
        <v>137</v>
      </c>
      <c r="C140" s="8">
        <v>881</v>
      </c>
      <c r="E140" s="6">
        <v>-1.4833738301672987</v>
      </c>
      <c r="XEW140" s="5" t="s">
        <v>114</v>
      </c>
    </row>
    <row r="141" spans="2:5 16377:16377" ht="16" x14ac:dyDescent="0.4">
      <c r="B141" s="124" t="s">
        <v>138</v>
      </c>
      <c r="C141" s="8">
        <v>881</v>
      </c>
      <c r="E141" s="6">
        <v>-1.4833738301672987</v>
      </c>
      <c r="XEW141" s="5" t="s">
        <v>231</v>
      </c>
    </row>
    <row r="142" spans="2:5 16377:16377" ht="16" x14ac:dyDescent="0.4">
      <c r="B142" s="124" t="s">
        <v>139</v>
      </c>
      <c r="C142" s="8">
        <v>882.70699999999999</v>
      </c>
      <c r="E142" s="6">
        <v>-28.171916831513272</v>
      </c>
      <c r="XEW142" s="5" t="s">
        <v>267</v>
      </c>
    </row>
    <row r="143" spans="2:5 16377:16377" ht="16" x14ac:dyDescent="0.4">
      <c r="B143" s="124" t="s">
        <v>140</v>
      </c>
      <c r="C143" s="8">
        <v>881</v>
      </c>
      <c r="E143" s="6">
        <v>-1.4833738301672987</v>
      </c>
      <c r="XEW143" s="5" t="s">
        <v>159</v>
      </c>
    </row>
    <row r="144" spans="2:5 16377:16377" ht="16" x14ac:dyDescent="0.4">
      <c r="B144" s="124" t="s">
        <v>141</v>
      </c>
      <c r="C144" s="8">
        <v>881</v>
      </c>
      <c r="E144" s="6">
        <v>-1.4833738301672987</v>
      </c>
      <c r="XEW144" s="5" t="s">
        <v>160</v>
      </c>
    </row>
    <row r="145" spans="2:5 16377:16377" ht="16" x14ac:dyDescent="0.4">
      <c r="B145" s="124" t="s">
        <v>142</v>
      </c>
      <c r="C145" s="8">
        <v>984.70699999999999</v>
      </c>
      <c r="E145" s="6">
        <v>73.828083168486728</v>
      </c>
      <c r="XEW145" s="5" t="s">
        <v>75</v>
      </c>
    </row>
    <row r="146" spans="2:5 16377:16377" ht="16" x14ac:dyDescent="0.4">
      <c r="B146" s="124" t="s">
        <v>143</v>
      </c>
      <c r="C146" s="8">
        <v>881</v>
      </c>
      <c r="E146" s="6">
        <v>-1.4833738301672987</v>
      </c>
      <c r="XEW146" s="5" t="s">
        <v>161</v>
      </c>
    </row>
    <row r="147" spans="2:5 16377:16377" ht="16" x14ac:dyDescent="0.4">
      <c r="B147" s="124" t="s">
        <v>144</v>
      </c>
      <c r="C147" s="8">
        <v>881</v>
      </c>
      <c r="E147" s="6">
        <v>-1.4833738301672987</v>
      </c>
      <c r="XEW147" s="5" t="s">
        <v>50</v>
      </c>
    </row>
    <row r="148" spans="2:5 16377:16377" ht="16" x14ac:dyDescent="0.4">
      <c r="B148" s="124" t="s">
        <v>145</v>
      </c>
      <c r="C148" s="8">
        <v>754.70699999999999</v>
      </c>
      <c r="E148" s="6">
        <v>-156.17191683151327</v>
      </c>
      <c r="XEW148" s="5" t="s">
        <v>232</v>
      </c>
    </row>
    <row r="149" spans="2:5 16377:16377" ht="16" x14ac:dyDescent="0.4">
      <c r="B149" s="124" t="s">
        <v>146</v>
      </c>
      <c r="C149" s="8">
        <v>881</v>
      </c>
      <c r="E149" s="6">
        <v>-1.4833738301672987</v>
      </c>
      <c r="XEW149" s="5" t="s">
        <v>51</v>
      </c>
    </row>
    <row r="150" spans="2:5 16377:16377" ht="16" x14ac:dyDescent="0.4">
      <c r="B150" s="124" t="s">
        <v>147</v>
      </c>
      <c r="C150" s="8">
        <v>881</v>
      </c>
      <c r="E150" s="6">
        <v>-1.4833738301672987</v>
      </c>
      <c r="XEW150" s="5" t="s">
        <v>65</v>
      </c>
    </row>
    <row r="151" spans="2:5 16377:16377" ht="16" x14ac:dyDescent="0.4">
      <c r="B151" s="124" t="s">
        <v>148</v>
      </c>
      <c r="C151" s="8">
        <v>881</v>
      </c>
      <c r="E151" s="6">
        <v>-1.4833738301672987</v>
      </c>
      <c r="XEW151" s="5" t="s">
        <v>162</v>
      </c>
    </row>
    <row r="152" spans="2:5 16377:16377" ht="16" x14ac:dyDescent="0.4">
      <c r="B152" s="124" t="s">
        <v>149</v>
      </c>
      <c r="C152" s="8">
        <v>881</v>
      </c>
      <c r="E152" s="6">
        <v>-1.4833738301672987</v>
      </c>
      <c r="XEW152" s="5" t="s">
        <v>196</v>
      </c>
    </row>
    <row r="153" spans="2:5 16377:16377" ht="16" x14ac:dyDescent="0.4">
      <c r="B153" s="124" t="s">
        <v>150</v>
      </c>
      <c r="C153" s="8">
        <v>881</v>
      </c>
      <c r="E153" s="6">
        <v>-1.4833738301672987</v>
      </c>
      <c r="XEW153" s="5" t="s">
        <v>163</v>
      </c>
    </row>
    <row r="154" spans="2:5 16377:16377" ht="16" x14ac:dyDescent="0.4">
      <c r="B154" s="124" t="s">
        <v>151</v>
      </c>
      <c r="C154" s="8">
        <v>881</v>
      </c>
      <c r="E154" s="6">
        <v>-1.4833738301672987</v>
      </c>
      <c r="XEW154" s="5" t="s">
        <v>85</v>
      </c>
    </row>
    <row r="155" spans="2:5 16377:16377" ht="16" x14ac:dyDescent="0.4">
      <c r="B155" s="124" t="s">
        <v>152</v>
      </c>
      <c r="C155" s="8">
        <v>881</v>
      </c>
      <c r="E155" s="6">
        <v>-1.4833738301672987</v>
      </c>
      <c r="XEW155" s="5" t="s">
        <v>86</v>
      </c>
    </row>
    <row r="156" spans="2:5 16377:16377" ht="16" x14ac:dyDescent="0.4">
      <c r="B156" s="124" t="s">
        <v>153</v>
      </c>
      <c r="C156" s="8">
        <v>881</v>
      </c>
      <c r="E156" s="6">
        <v>-1.4833738301672987</v>
      </c>
      <c r="XEW156" s="5" t="s">
        <v>10</v>
      </c>
    </row>
    <row r="157" spans="2:5 16377:16377" ht="16" x14ac:dyDescent="0.4">
      <c r="B157" s="124" t="s">
        <v>154</v>
      </c>
      <c r="C157" s="8">
        <v>881</v>
      </c>
      <c r="E157" s="6">
        <v>-1.4833738301672987</v>
      </c>
      <c r="XEW157" s="5" t="s">
        <v>212</v>
      </c>
    </row>
    <row r="158" spans="2:5 16377:16377" ht="16" x14ac:dyDescent="0.4">
      <c r="B158" s="124" t="s">
        <v>155</v>
      </c>
      <c r="C158" s="8">
        <v>881</v>
      </c>
      <c r="E158" s="6">
        <v>-1.4833738301672987</v>
      </c>
      <c r="XEW158" s="5" t="s">
        <v>219</v>
      </c>
    </row>
    <row r="159" spans="2:5 16377:16377" ht="16" x14ac:dyDescent="0.4">
      <c r="B159" s="124" t="s">
        <v>156</v>
      </c>
      <c r="C159" s="8">
        <v>881</v>
      </c>
      <c r="E159" s="6">
        <v>-1.4833738301672987</v>
      </c>
      <c r="XEW159" s="5" t="s">
        <v>244</v>
      </c>
    </row>
    <row r="160" spans="2:5 16377:16377" ht="16" x14ac:dyDescent="0.4">
      <c r="B160" s="124" t="s">
        <v>157</v>
      </c>
      <c r="C160" s="8">
        <v>881</v>
      </c>
      <c r="E160" s="6">
        <v>-1.4833738301672987</v>
      </c>
      <c r="XEW160" s="5" t="s">
        <v>268</v>
      </c>
    </row>
    <row r="161" spans="2:5 16377:16377" ht="16" x14ac:dyDescent="0.4">
      <c r="B161" s="124" t="s">
        <v>158</v>
      </c>
      <c r="C161" s="8">
        <v>881</v>
      </c>
      <c r="E161" s="6">
        <v>-1.4833738301672987</v>
      </c>
      <c r="XEW161" s="5" t="s">
        <v>52</v>
      </c>
    </row>
    <row r="162" spans="2:5 16377:16377" ht="16" x14ac:dyDescent="0.4">
      <c r="B162" s="124" t="s">
        <v>159</v>
      </c>
      <c r="C162" s="8">
        <v>881</v>
      </c>
      <c r="E162" s="6">
        <v>-1.4833738301672987</v>
      </c>
      <c r="XEW162" s="5" t="s">
        <v>11</v>
      </c>
    </row>
    <row r="163" spans="2:5 16377:16377" ht="16" x14ac:dyDescent="0.4">
      <c r="B163" s="124" t="s">
        <v>160</v>
      </c>
      <c r="C163" s="8">
        <v>881</v>
      </c>
      <c r="E163" s="6">
        <v>-1.4833738301672987</v>
      </c>
      <c r="XEW163" s="5" t="s">
        <v>269</v>
      </c>
    </row>
    <row r="164" spans="2:5 16377:16377" ht="16" x14ac:dyDescent="0.4">
      <c r="B164" s="124" t="s">
        <v>161</v>
      </c>
      <c r="C164" s="8">
        <v>881</v>
      </c>
      <c r="E164" s="6">
        <v>-1.4833738301672987</v>
      </c>
      <c r="XEW164" s="5" t="s">
        <v>87</v>
      </c>
    </row>
    <row r="165" spans="2:5 16377:16377" ht="16" x14ac:dyDescent="0.4">
      <c r="B165" s="124" t="s">
        <v>162</v>
      </c>
      <c r="C165" s="8">
        <v>881</v>
      </c>
      <c r="E165" s="6">
        <v>-1.4833738301672987</v>
      </c>
      <c r="XEW165" s="5" t="s">
        <v>12</v>
      </c>
    </row>
    <row r="166" spans="2:5 16377:16377" ht="16" x14ac:dyDescent="0.4">
      <c r="B166" s="124" t="s">
        <v>163</v>
      </c>
      <c r="C166" s="8">
        <v>881</v>
      </c>
      <c r="E166" s="6">
        <v>-1.4833738301672987</v>
      </c>
      <c r="XEW166" s="5" t="s">
        <v>41</v>
      </c>
    </row>
    <row r="167" spans="2:5 16377:16377" ht="16" x14ac:dyDescent="0.4">
      <c r="B167" s="124" t="s">
        <v>164</v>
      </c>
      <c r="C167" s="8">
        <v>881</v>
      </c>
      <c r="E167" s="6">
        <v>-1.4833738301672987</v>
      </c>
      <c r="XEW167" s="5" t="s">
        <v>13</v>
      </c>
    </row>
    <row r="168" spans="2:5 16377:16377" ht="16" x14ac:dyDescent="0.4">
      <c r="B168" s="124" t="s">
        <v>165</v>
      </c>
      <c r="C168" s="8">
        <v>881</v>
      </c>
      <c r="E168" s="6">
        <v>-1.4833738301672987</v>
      </c>
      <c r="XEW168" s="5" t="s">
        <v>66</v>
      </c>
    </row>
    <row r="169" spans="2:5 16377:16377" ht="16" x14ac:dyDescent="0.4">
      <c r="B169" s="124" t="s">
        <v>166</v>
      </c>
      <c r="C169" s="8">
        <v>881</v>
      </c>
      <c r="E169" s="6">
        <v>-1.4833738301672987</v>
      </c>
      <c r="XEW169" s="5" t="s">
        <v>245</v>
      </c>
    </row>
    <row r="170" spans="2:5 16377:16377" ht="16" x14ac:dyDescent="0.4">
      <c r="B170" s="124" t="s">
        <v>167</v>
      </c>
      <c r="C170" s="8">
        <v>881</v>
      </c>
      <c r="E170" s="6">
        <v>-1.4833738301672987</v>
      </c>
      <c r="XEW170" s="5" t="s">
        <v>95</v>
      </c>
    </row>
    <row r="171" spans="2:5 16377:16377" ht="16" x14ac:dyDescent="0.4">
      <c r="B171" s="124" t="s">
        <v>168</v>
      </c>
      <c r="C171" s="8">
        <v>881</v>
      </c>
      <c r="E171" s="6">
        <v>-1.4833738301672987</v>
      </c>
      <c r="XEW171" s="5" t="s">
        <v>233</v>
      </c>
    </row>
    <row r="172" spans="2:5 16377:16377" ht="16" x14ac:dyDescent="0.4">
      <c r="B172" s="124" t="s">
        <v>169</v>
      </c>
      <c r="C172" s="8">
        <v>881</v>
      </c>
      <c r="E172" s="6">
        <v>-1.4833738301672987</v>
      </c>
      <c r="XEW172" s="5" t="s">
        <v>164</v>
      </c>
    </row>
    <row r="173" spans="2:5 16377:16377" ht="16" x14ac:dyDescent="0.4">
      <c r="B173" s="124" t="s">
        <v>170</v>
      </c>
      <c r="C173" s="8">
        <v>881</v>
      </c>
      <c r="E173" s="6">
        <v>-1.4833738301672987</v>
      </c>
      <c r="XEW173" s="5" t="s">
        <v>115</v>
      </c>
    </row>
    <row r="174" spans="2:5 16377:16377" ht="16" x14ac:dyDescent="0.4">
      <c r="B174" s="124" t="s">
        <v>171</v>
      </c>
      <c r="C174" s="8">
        <v>681.70699999999999</v>
      </c>
      <c r="E174" s="6">
        <v>-229.17191683151327</v>
      </c>
      <c r="XEW174" s="5" t="s">
        <v>88</v>
      </c>
    </row>
    <row r="175" spans="2:5 16377:16377" ht="16" x14ac:dyDescent="0.4">
      <c r="B175" s="124" t="s">
        <v>172</v>
      </c>
      <c r="C175" s="8">
        <v>1018</v>
      </c>
      <c r="E175" s="6">
        <v>135.5166261698327</v>
      </c>
      <c r="XEW175" s="5" t="s">
        <v>246</v>
      </c>
    </row>
    <row r="176" spans="2:5 16377:16377" ht="16" x14ac:dyDescent="0.4">
      <c r="B176" s="124" t="s">
        <v>173</v>
      </c>
      <c r="C176" s="8">
        <v>881</v>
      </c>
      <c r="E176" s="6">
        <v>-1.4833738301672987</v>
      </c>
      <c r="XEW176" s="5" t="s">
        <v>42</v>
      </c>
    </row>
    <row r="177" spans="2:5 16377:16377" ht="16" x14ac:dyDescent="0.4">
      <c r="B177" s="124" t="s">
        <v>174</v>
      </c>
      <c r="C177" s="8">
        <v>881</v>
      </c>
      <c r="E177" s="6">
        <v>-1.4833738301672987</v>
      </c>
      <c r="XEW177" s="5" t="s">
        <v>288</v>
      </c>
    </row>
    <row r="178" spans="2:5 16377:16377" ht="16" x14ac:dyDescent="0.4">
      <c r="B178" s="124" t="s">
        <v>175</v>
      </c>
      <c r="C178" s="8">
        <v>881</v>
      </c>
      <c r="E178" s="6">
        <v>-1.4833738301672987</v>
      </c>
      <c r="XEW178" s="5" t="s">
        <v>165</v>
      </c>
    </row>
    <row r="179" spans="2:5 16377:16377" ht="16" x14ac:dyDescent="0.4">
      <c r="B179" s="124" t="s">
        <v>176</v>
      </c>
      <c r="C179" s="8">
        <v>881</v>
      </c>
      <c r="E179" s="6">
        <v>-1.4833738301672987</v>
      </c>
      <c r="XEW179" s="5" t="s">
        <v>116</v>
      </c>
    </row>
    <row r="180" spans="2:5 16377:16377" ht="16" x14ac:dyDescent="0.4">
      <c r="B180" s="124" t="s">
        <v>177</v>
      </c>
      <c r="C180" s="8">
        <v>881</v>
      </c>
      <c r="E180" s="6">
        <v>-1.4833738301672987</v>
      </c>
      <c r="XEW180" s="5" t="s">
        <v>289</v>
      </c>
    </row>
    <row r="181" spans="2:5 16377:16377" ht="16" x14ac:dyDescent="0.4">
      <c r="B181" s="124" t="s">
        <v>178</v>
      </c>
      <c r="C181" s="8">
        <v>881</v>
      </c>
      <c r="E181" s="6">
        <v>-1.4833738301672987</v>
      </c>
      <c r="XEW181" s="5" t="s">
        <v>260</v>
      </c>
    </row>
    <row r="182" spans="2:5 16377:16377" ht="16" x14ac:dyDescent="0.4">
      <c r="B182" s="124" t="s">
        <v>179</v>
      </c>
      <c r="C182" s="8">
        <v>881</v>
      </c>
      <c r="E182" s="6">
        <v>-1.4833738301672987</v>
      </c>
      <c r="XEW182" s="5" t="s">
        <v>270</v>
      </c>
    </row>
    <row r="183" spans="2:5 16377:16377" ht="16" x14ac:dyDescent="0.4">
      <c r="B183" s="124" t="s">
        <v>180</v>
      </c>
      <c r="C183" s="8">
        <v>881</v>
      </c>
      <c r="E183" s="6">
        <v>-1.4833738301672987</v>
      </c>
      <c r="XEW183" s="5" t="s">
        <v>96</v>
      </c>
    </row>
    <row r="184" spans="2:5 16377:16377" ht="16" x14ac:dyDescent="0.4">
      <c r="B184" s="124" t="s">
        <v>181</v>
      </c>
      <c r="C184" s="8">
        <v>881</v>
      </c>
      <c r="E184" s="6">
        <v>-1.4833738301672987</v>
      </c>
      <c r="XEW184" s="5" t="s">
        <v>234</v>
      </c>
    </row>
    <row r="185" spans="2:5 16377:16377" ht="16" x14ac:dyDescent="0.4">
      <c r="B185" s="124" t="s">
        <v>182</v>
      </c>
      <c r="C185" s="8">
        <v>881</v>
      </c>
      <c r="E185" s="6">
        <v>-1.4833738301672987</v>
      </c>
      <c r="XEW185" s="5" t="s">
        <v>220</v>
      </c>
    </row>
    <row r="186" spans="2:5 16377:16377" ht="16" x14ac:dyDescent="0.4">
      <c r="B186" s="124" t="s">
        <v>183</v>
      </c>
      <c r="C186" s="8">
        <v>881</v>
      </c>
      <c r="E186" s="6">
        <v>-1.4833738301672987</v>
      </c>
      <c r="XEW186" s="5" t="s">
        <v>14</v>
      </c>
    </row>
    <row r="187" spans="2:5 16377:16377" ht="16" x14ac:dyDescent="0.4">
      <c r="B187" s="124" t="s">
        <v>184</v>
      </c>
      <c r="C187" s="8">
        <v>881</v>
      </c>
      <c r="E187" s="6">
        <v>-1.4833738301672987</v>
      </c>
      <c r="XEW187" s="5" t="s">
        <v>247</v>
      </c>
    </row>
    <row r="188" spans="2:5 16377:16377" ht="16" x14ac:dyDescent="0.4">
      <c r="B188" s="124" t="s">
        <v>185</v>
      </c>
      <c r="C188" s="8">
        <v>881</v>
      </c>
      <c r="E188" s="6">
        <v>-1.4833738301672987</v>
      </c>
      <c r="XEW188" s="5" t="s">
        <v>15</v>
      </c>
    </row>
    <row r="189" spans="2:5 16377:16377" ht="16" x14ac:dyDescent="0.4">
      <c r="B189" s="124" t="s">
        <v>186</v>
      </c>
      <c r="C189" s="8">
        <v>881</v>
      </c>
      <c r="E189" s="6">
        <v>-1.4833738301672987</v>
      </c>
      <c r="XEW189" s="5" t="s">
        <v>117</v>
      </c>
    </row>
    <row r="190" spans="2:5 16377:16377" ht="16" x14ac:dyDescent="0.4">
      <c r="B190" s="124" t="s">
        <v>187</v>
      </c>
      <c r="C190" s="8">
        <v>892.70699999999999</v>
      </c>
      <c r="E190" s="6">
        <v>-18.171916831513272</v>
      </c>
      <c r="XEW190" s="5" t="s">
        <v>118</v>
      </c>
    </row>
    <row r="191" spans="2:5 16377:16377" ht="16" x14ac:dyDescent="0.4">
      <c r="B191" s="124" t="s">
        <v>188</v>
      </c>
      <c r="C191" s="8">
        <v>944.70699999999999</v>
      </c>
      <c r="E191" s="6">
        <v>33.828083168486728</v>
      </c>
      <c r="XEW191" s="5" t="s">
        <v>166</v>
      </c>
    </row>
    <row r="192" spans="2:5 16377:16377" ht="16" x14ac:dyDescent="0.4">
      <c r="B192" s="124" t="s">
        <v>189</v>
      </c>
      <c r="C192" s="8">
        <v>881</v>
      </c>
      <c r="E192" s="6">
        <v>-1.4833738301672987</v>
      </c>
      <c r="XEW192" s="5" t="s">
        <v>271</v>
      </c>
    </row>
    <row r="193" spans="2:5 16377:16377" ht="16" x14ac:dyDescent="0.4">
      <c r="B193" s="124" t="s">
        <v>190</v>
      </c>
      <c r="C193" s="8">
        <v>881</v>
      </c>
      <c r="E193" s="6">
        <v>-1.4833738301672987</v>
      </c>
      <c r="XEW193" s="5" t="s">
        <v>221</v>
      </c>
    </row>
    <row r="194" spans="2:5 16377:16377" ht="16" x14ac:dyDescent="0.4">
      <c r="B194" s="124" t="s">
        <v>191</v>
      </c>
      <c r="C194" s="8">
        <v>1003.707</v>
      </c>
      <c r="E194" s="6">
        <v>92.828083168486728</v>
      </c>
      <c r="XEW194" s="5" t="s">
        <v>119</v>
      </c>
    </row>
    <row r="195" spans="2:5 16377:16377" ht="16" x14ac:dyDescent="0.4">
      <c r="B195" s="124" t="s">
        <v>192</v>
      </c>
      <c r="C195" s="8">
        <v>881</v>
      </c>
      <c r="E195" s="6">
        <v>-1.4833738301672987</v>
      </c>
      <c r="XEW195" s="5" t="s">
        <v>167</v>
      </c>
    </row>
    <row r="196" spans="2:5 16377:16377" ht="16" x14ac:dyDescent="0.4">
      <c r="B196" s="124" t="s">
        <v>193</v>
      </c>
      <c r="C196" s="8">
        <v>881</v>
      </c>
      <c r="E196" s="6">
        <v>-1.4833738301672987</v>
      </c>
      <c r="XEW196" s="5" t="s">
        <v>235</v>
      </c>
    </row>
    <row r="197" spans="2:5 16377:16377" ht="16" x14ac:dyDescent="0.4">
      <c r="B197" s="124" t="s">
        <v>194</v>
      </c>
      <c r="C197" s="8">
        <v>881</v>
      </c>
      <c r="E197" s="6">
        <v>-1.4833738301672987</v>
      </c>
      <c r="XEW197" s="5" t="s">
        <v>251</v>
      </c>
    </row>
    <row r="198" spans="2:5 16377:16377" ht="16" x14ac:dyDescent="0.4">
      <c r="B198" s="124" t="s">
        <v>195</v>
      </c>
      <c r="C198" s="8">
        <v>881</v>
      </c>
      <c r="E198" s="6">
        <v>-1.4833738301672987</v>
      </c>
      <c r="XEW198" s="5" t="s">
        <v>16</v>
      </c>
    </row>
    <row r="199" spans="2:5 16377:16377" ht="16" x14ac:dyDescent="0.4">
      <c r="B199" s="124" t="s">
        <v>196</v>
      </c>
      <c r="C199" s="8">
        <v>881</v>
      </c>
      <c r="E199" s="6">
        <v>-1.4833738301672987</v>
      </c>
      <c r="XEW199" s="5" t="s">
        <v>17</v>
      </c>
    </row>
    <row r="200" spans="2:5 16377:16377" ht="16" x14ac:dyDescent="0.4">
      <c r="B200" s="124" t="s">
        <v>197</v>
      </c>
      <c r="C200" s="8">
        <v>790.70699999999999</v>
      </c>
      <c r="E200" s="6">
        <v>-120.17191683151327</v>
      </c>
      <c r="XEW200" s="5" t="s">
        <v>272</v>
      </c>
    </row>
    <row r="201" spans="2:5 16377:16377" ht="16" x14ac:dyDescent="0.4">
      <c r="B201" s="124" t="s">
        <v>198</v>
      </c>
      <c r="C201" s="8">
        <v>891.70699999999999</v>
      </c>
      <c r="E201" s="6">
        <v>-19.171916831513272</v>
      </c>
      <c r="XEW201" s="5" t="s">
        <v>168</v>
      </c>
    </row>
    <row r="202" spans="2:5 16377:16377" ht="16" x14ac:dyDescent="0.4">
      <c r="B202" s="124" t="s">
        <v>199</v>
      </c>
      <c r="C202" s="8">
        <v>838.70699999999999</v>
      </c>
      <c r="E202" s="6">
        <v>-72.171916831513272</v>
      </c>
      <c r="XEW202" s="5" t="s">
        <v>120</v>
      </c>
    </row>
    <row r="203" spans="2:5 16377:16377" ht="16" x14ac:dyDescent="0.4">
      <c r="B203" s="124" t="s">
        <v>200</v>
      </c>
      <c r="C203" s="8">
        <v>1097.7070000000001</v>
      </c>
      <c r="E203" s="6">
        <v>186.82808316848673</v>
      </c>
      <c r="XEW203" s="5" t="s">
        <v>169</v>
      </c>
    </row>
    <row r="204" spans="2:5 16377:16377" ht="16" x14ac:dyDescent="0.4">
      <c r="B204" s="124" t="s">
        <v>201</v>
      </c>
      <c r="C204" s="8">
        <v>868.41399999999999</v>
      </c>
      <c r="E204" s="6">
        <v>-70.860459832859192</v>
      </c>
      <c r="XEW204" s="5" t="s">
        <v>18</v>
      </c>
    </row>
    <row r="205" spans="2:5 16377:16377" ht="16" x14ac:dyDescent="0.4">
      <c r="B205" s="124" t="s">
        <v>202</v>
      </c>
      <c r="C205" s="8">
        <v>946</v>
      </c>
      <c r="E205" s="6">
        <v>63.516626169832705</v>
      </c>
      <c r="XEW205" s="5" t="s">
        <v>197</v>
      </c>
    </row>
    <row r="206" spans="2:5 16377:16377" ht="16" x14ac:dyDescent="0.4">
      <c r="B206" s="124" t="s">
        <v>203</v>
      </c>
      <c r="C206" s="8">
        <v>881</v>
      </c>
      <c r="E206" s="6">
        <v>-1.4833738301672987</v>
      </c>
      <c r="XEW206" s="5" t="s">
        <v>273</v>
      </c>
    </row>
    <row r="207" spans="2:5 16377:16377" ht="16" x14ac:dyDescent="0.4">
      <c r="B207" s="124" t="s">
        <v>204</v>
      </c>
      <c r="C207" s="8">
        <v>881</v>
      </c>
      <c r="E207" s="6">
        <v>-1.4833738301672987</v>
      </c>
      <c r="XEW207" s="5" t="s">
        <v>43</v>
      </c>
    </row>
    <row r="208" spans="2:5 16377:16377" ht="16" x14ac:dyDescent="0.4">
      <c r="B208" s="124" t="s">
        <v>205</v>
      </c>
      <c r="C208" s="8">
        <v>821.41399999999999</v>
      </c>
      <c r="E208" s="6">
        <v>-117.86045983285919</v>
      </c>
      <c r="XEW208" s="5" t="s">
        <v>170</v>
      </c>
    </row>
    <row r="209" spans="2:5 16377:16377" ht="16" x14ac:dyDescent="0.4">
      <c r="B209" s="124" t="s">
        <v>206</v>
      </c>
      <c r="C209" s="8">
        <v>881</v>
      </c>
      <c r="E209" s="6">
        <v>-1.4833738301672987</v>
      </c>
      <c r="XEW209" s="5" t="s">
        <v>261</v>
      </c>
    </row>
    <row r="210" spans="2:5 16377:16377" ht="16" x14ac:dyDescent="0.4">
      <c r="B210" s="124" t="s">
        <v>207</v>
      </c>
      <c r="C210" s="8">
        <v>881</v>
      </c>
      <c r="E210" s="6">
        <v>-1.4833738301672987</v>
      </c>
      <c r="XEW210" s="5" t="s">
        <v>19</v>
      </c>
    </row>
    <row r="211" spans="2:5 16377:16377" ht="16" x14ac:dyDescent="0.4">
      <c r="B211" s="124" t="s">
        <v>208</v>
      </c>
      <c r="C211" s="8">
        <v>797.70699999999999</v>
      </c>
      <c r="E211" s="6">
        <v>-113.17191683151327</v>
      </c>
      <c r="XEW211" s="5" t="s">
        <v>252</v>
      </c>
    </row>
    <row r="212" spans="2:5 16377:16377" ht="16" x14ac:dyDescent="0.4">
      <c r="B212" s="124" t="s">
        <v>209</v>
      </c>
      <c r="C212" s="8">
        <v>881</v>
      </c>
      <c r="E212" s="6">
        <v>-1.4833738301672987</v>
      </c>
      <c r="XEW212" s="5" t="s">
        <v>198</v>
      </c>
    </row>
    <row r="213" spans="2:5 16377:16377" ht="16" x14ac:dyDescent="0.4">
      <c r="B213" s="124" t="s">
        <v>210</v>
      </c>
      <c r="C213" s="8">
        <v>881</v>
      </c>
      <c r="E213" s="6">
        <v>-1.4833738301672987</v>
      </c>
      <c r="XEW213" s="5" t="s">
        <v>222</v>
      </c>
    </row>
    <row r="214" spans="2:5 16377:16377" ht="16" x14ac:dyDescent="0.4">
      <c r="B214" s="124" t="s">
        <v>211</v>
      </c>
      <c r="C214" s="8">
        <v>893.70699999999999</v>
      </c>
      <c r="E214" s="6">
        <v>-17.171916831513272</v>
      </c>
      <c r="XEW214" s="5" t="s">
        <v>121</v>
      </c>
    </row>
    <row r="215" spans="2:5 16377:16377" ht="16" x14ac:dyDescent="0.4">
      <c r="B215" s="124" t="s">
        <v>212</v>
      </c>
      <c r="C215" s="8">
        <v>881</v>
      </c>
      <c r="E215" s="6">
        <v>-1.4833738301672987</v>
      </c>
      <c r="XEW215" s="5" t="s">
        <v>122</v>
      </c>
    </row>
    <row r="216" spans="2:5 16377:16377" ht="16" x14ac:dyDescent="0.4">
      <c r="B216" s="124" t="s">
        <v>213</v>
      </c>
      <c r="C216" s="8">
        <v>881</v>
      </c>
      <c r="E216" s="6">
        <v>-1.4833738301672987</v>
      </c>
      <c r="XEW216" s="5" t="s">
        <v>171</v>
      </c>
    </row>
    <row r="217" spans="2:5 16377:16377" ht="16" x14ac:dyDescent="0.4">
      <c r="B217" s="124" t="s">
        <v>214</v>
      </c>
      <c r="C217" s="8">
        <v>881</v>
      </c>
      <c r="E217" s="6">
        <v>-1.4833738301672987</v>
      </c>
      <c r="XEW217" s="5" t="s">
        <v>199</v>
      </c>
    </row>
    <row r="218" spans="2:5 16377:16377" ht="16" x14ac:dyDescent="0.4">
      <c r="B218" s="124" t="s">
        <v>215</v>
      </c>
      <c r="C218" s="8">
        <v>881</v>
      </c>
      <c r="E218" s="6">
        <v>-1.4833738301672987</v>
      </c>
      <c r="XEW218" s="5" t="s">
        <v>236</v>
      </c>
    </row>
    <row r="219" spans="2:5 16377:16377" ht="16" x14ac:dyDescent="0.4">
      <c r="B219" s="124" t="s">
        <v>216</v>
      </c>
      <c r="C219" s="8">
        <v>881</v>
      </c>
      <c r="E219" s="6">
        <v>-1.4833738301672987</v>
      </c>
      <c r="XEW219" s="5" t="s">
        <v>67</v>
      </c>
    </row>
    <row r="220" spans="2:5 16377:16377" ht="16" x14ac:dyDescent="0.4">
      <c r="B220" s="124" t="s">
        <v>217</v>
      </c>
      <c r="C220" s="8">
        <v>881</v>
      </c>
      <c r="E220" s="6">
        <v>-1.4833738301672987</v>
      </c>
      <c r="XEW220" s="5" t="s">
        <v>248</v>
      </c>
    </row>
    <row r="221" spans="2:5 16377:16377" ht="16" x14ac:dyDescent="0.4">
      <c r="B221" s="124" t="s">
        <v>218</v>
      </c>
      <c r="C221" s="8">
        <v>881</v>
      </c>
      <c r="E221" s="6">
        <v>-1.4833738301672987</v>
      </c>
      <c r="XEW221" s="5" t="s">
        <v>53</v>
      </c>
    </row>
    <row r="222" spans="2:5 16377:16377" ht="16" x14ac:dyDescent="0.4">
      <c r="B222" s="124" t="s">
        <v>219</v>
      </c>
      <c r="C222" s="8">
        <v>933</v>
      </c>
      <c r="E222" s="6">
        <v>50.516626169832705</v>
      </c>
      <c r="XEW222" s="5" t="s">
        <v>20</v>
      </c>
    </row>
    <row r="223" spans="2:5 16377:16377" ht="16" x14ac:dyDescent="0.4">
      <c r="B223" s="124" t="s">
        <v>220</v>
      </c>
      <c r="C223" s="8">
        <v>881</v>
      </c>
      <c r="E223" s="6">
        <v>-1.4833738301672987</v>
      </c>
      <c r="XEW223" s="5" t="s">
        <v>97</v>
      </c>
    </row>
    <row r="224" spans="2:5 16377:16377" ht="16" x14ac:dyDescent="0.4">
      <c r="B224" s="124" t="s">
        <v>221</v>
      </c>
      <c r="C224" s="8">
        <v>914.70699999999999</v>
      </c>
      <c r="E224" s="6">
        <v>3.828083168486728</v>
      </c>
      <c r="XEW224" s="5" t="s">
        <v>172</v>
      </c>
    </row>
    <row r="225" spans="2:5 16377:16377" ht="16" x14ac:dyDescent="0.4">
      <c r="B225" s="124" t="s">
        <v>222</v>
      </c>
      <c r="C225" s="8">
        <v>881</v>
      </c>
      <c r="E225" s="6">
        <v>-1.4833738301672987</v>
      </c>
      <c r="XEW225" s="5" t="s">
        <v>173</v>
      </c>
    </row>
    <row r="226" spans="2:5 16377:16377" ht="16" x14ac:dyDescent="0.4">
      <c r="B226" s="124" t="s">
        <v>223</v>
      </c>
      <c r="C226" s="8">
        <v>881</v>
      </c>
      <c r="E226" s="6">
        <v>-1.4833738301672987</v>
      </c>
      <c r="XEW226" s="5" t="s">
        <v>174</v>
      </c>
    </row>
    <row r="227" spans="2:5 16377:16377" ht="16" x14ac:dyDescent="0.4">
      <c r="B227" s="124" t="s">
        <v>224</v>
      </c>
      <c r="C227" s="8">
        <v>881</v>
      </c>
      <c r="E227" s="6">
        <v>-1.4833738301672987</v>
      </c>
      <c r="XEW227" s="5" t="s">
        <v>33</v>
      </c>
    </row>
    <row r="228" spans="2:5 16377:16377" ht="16" x14ac:dyDescent="0.4">
      <c r="B228" s="124" t="s">
        <v>225</v>
      </c>
      <c r="C228" s="8">
        <v>881</v>
      </c>
      <c r="E228" s="6">
        <v>-1.4833738301672987</v>
      </c>
      <c r="XEW228" s="5" t="s">
        <v>253</v>
      </c>
    </row>
    <row r="229" spans="2:5 16377:16377" ht="16" x14ac:dyDescent="0.4">
      <c r="B229" s="124" t="s">
        <v>226</v>
      </c>
      <c r="C229" s="8">
        <v>881</v>
      </c>
      <c r="E229" s="6">
        <v>-1.4833738301672987</v>
      </c>
      <c r="XEW229" s="5" t="s">
        <v>76</v>
      </c>
    </row>
    <row r="230" spans="2:5 16377:16377" ht="16" x14ac:dyDescent="0.4">
      <c r="B230" s="124" t="s">
        <v>227</v>
      </c>
      <c r="C230" s="8">
        <v>898</v>
      </c>
      <c r="E230" s="6">
        <v>15.516626169832701</v>
      </c>
      <c r="XEW230" s="5" t="s">
        <v>175</v>
      </c>
    </row>
    <row r="231" spans="2:5 16377:16377" ht="16" x14ac:dyDescent="0.4">
      <c r="B231" s="124" t="s">
        <v>228</v>
      </c>
      <c r="C231" s="8">
        <v>881</v>
      </c>
      <c r="E231" s="6">
        <v>-1.4833738301672987</v>
      </c>
      <c r="XEW231" s="5" t="s">
        <v>123</v>
      </c>
    </row>
    <row r="232" spans="2:5 16377:16377" ht="16" x14ac:dyDescent="0.4">
      <c r="B232" s="124" t="s">
        <v>229</v>
      </c>
      <c r="C232" s="8">
        <v>820.70699999999999</v>
      </c>
      <c r="E232" s="6">
        <v>-90.171916831513272</v>
      </c>
      <c r="XEW232" s="5" t="s">
        <v>200</v>
      </c>
    </row>
    <row r="233" spans="2:5 16377:16377" ht="16" x14ac:dyDescent="0.4">
      <c r="B233" s="124" t="s">
        <v>230</v>
      </c>
      <c r="C233" s="8">
        <v>881</v>
      </c>
      <c r="E233" s="6">
        <v>-1.4833738301672987</v>
      </c>
      <c r="XEW233" s="5" t="s">
        <v>89</v>
      </c>
    </row>
    <row r="234" spans="2:5 16377:16377" ht="16" x14ac:dyDescent="0.4">
      <c r="B234" s="124" t="s">
        <v>231</v>
      </c>
      <c r="C234" s="8">
        <v>1061.414</v>
      </c>
      <c r="E234" s="6">
        <v>122.13954016714081</v>
      </c>
      <c r="XEW234" s="5" t="s">
        <v>176</v>
      </c>
    </row>
    <row r="235" spans="2:5 16377:16377" ht="16" x14ac:dyDescent="0.4">
      <c r="B235" s="124" t="s">
        <v>232</v>
      </c>
      <c r="C235" s="8">
        <v>913.70699999999999</v>
      </c>
      <c r="E235" s="6">
        <v>2.828083168486728</v>
      </c>
      <c r="XEW235" s="5" t="s">
        <v>68</v>
      </c>
    </row>
    <row r="236" spans="2:5 16377:16377" ht="16" x14ac:dyDescent="0.4">
      <c r="B236" s="124" t="s">
        <v>233</v>
      </c>
      <c r="C236" s="8">
        <v>1003.707</v>
      </c>
      <c r="E236" s="6">
        <v>92.828083168486728</v>
      </c>
      <c r="XEW236" s="5" t="s">
        <v>124</v>
      </c>
    </row>
    <row r="237" spans="2:5 16377:16377" ht="16" x14ac:dyDescent="0.4">
      <c r="B237" s="124" t="s">
        <v>234</v>
      </c>
      <c r="C237" s="8">
        <v>915.70699999999999</v>
      </c>
      <c r="E237" s="6">
        <v>4.828083168486728</v>
      </c>
      <c r="XEW237" s="5" t="s">
        <v>177</v>
      </c>
    </row>
    <row r="238" spans="2:5 16377:16377" ht="16" x14ac:dyDescent="0.4">
      <c r="B238" s="124" t="s">
        <v>235</v>
      </c>
      <c r="C238" s="8">
        <v>787.70699999999999</v>
      </c>
      <c r="E238" s="6">
        <v>-123.17191683151327</v>
      </c>
      <c r="XEW238" s="5" t="s">
        <v>44</v>
      </c>
    </row>
    <row r="239" spans="2:5 16377:16377" ht="16" x14ac:dyDescent="0.4">
      <c r="B239" s="124" t="s">
        <v>236</v>
      </c>
      <c r="C239" s="8">
        <v>881</v>
      </c>
      <c r="E239" s="6">
        <v>-1.4833738301672987</v>
      </c>
      <c r="XEW239" s="5" t="s">
        <v>21</v>
      </c>
    </row>
    <row r="240" spans="2:5 16377:16377" ht="16" x14ac:dyDescent="0.4">
      <c r="B240" s="124" t="s">
        <v>237</v>
      </c>
      <c r="C240" s="8">
        <v>980.41399999999999</v>
      </c>
      <c r="E240" s="6">
        <v>41.139540167140808</v>
      </c>
      <c r="XEW240" s="5" t="s">
        <v>22</v>
      </c>
    </row>
    <row r="241" spans="2:5 16377:16377" ht="16" x14ac:dyDescent="0.4">
      <c r="B241" s="124" t="s">
        <v>238</v>
      </c>
      <c r="C241" s="8">
        <v>1263.414</v>
      </c>
      <c r="E241" s="6">
        <v>324.13954016714081</v>
      </c>
      <c r="XEW241" s="5" t="s">
        <v>178</v>
      </c>
    </row>
    <row r="242" spans="2:5 16377:16377" ht="16" x14ac:dyDescent="0.4">
      <c r="B242" s="124" t="s">
        <v>239</v>
      </c>
      <c r="C242" s="8">
        <v>881</v>
      </c>
      <c r="E242" s="6">
        <v>-1.4833738301672987</v>
      </c>
      <c r="XEW242" s="5" t="s">
        <v>179</v>
      </c>
    </row>
    <row r="243" spans="2:5 16377:16377" ht="16" x14ac:dyDescent="0.4">
      <c r="B243" s="124" t="s">
        <v>240</v>
      </c>
      <c r="C243" s="8">
        <v>881</v>
      </c>
      <c r="E243" s="6">
        <v>-1.4833738301672987</v>
      </c>
      <c r="XEW243" s="5" t="s">
        <v>180</v>
      </c>
    </row>
    <row r="244" spans="2:5 16377:16377" ht="16" x14ac:dyDescent="0.4">
      <c r="B244" s="124" t="s">
        <v>241</v>
      </c>
      <c r="C244" s="8">
        <v>881</v>
      </c>
      <c r="E244" s="6">
        <v>-1.4833738301672987</v>
      </c>
      <c r="XEW244" s="5" t="s">
        <v>274</v>
      </c>
    </row>
    <row r="245" spans="2:5 16377:16377" ht="16" x14ac:dyDescent="0.4">
      <c r="B245" s="124" t="s">
        <v>242</v>
      </c>
      <c r="C245" s="8">
        <v>881</v>
      </c>
      <c r="E245" s="6">
        <v>-1.4833738301672987</v>
      </c>
      <c r="XEW245" s="5" t="s">
        <v>23</v>
      </c>
    </row>
    <row r="246" spans="2:5 16377:16377" ht="16" x14ac:dyDescent="0.4">
      <c r="B246" s="124" t="s">
        <v>243</v>
      </c>
      <c r="C246" s="8">
        <v>1035.7070000000001</v>
      </c>
      <c r="E246" s="6">
        <v>124.82808316848673</v>
      </c>
      <c r="XEW246" s="5" t="s">
        <v>24</v>
      </c>
    </row>
    <row r="247" spans="2:5 16377:16377" ht="16" x14ac:dyDescent="0.4">
      <c r="B247" s="124" t="s">
        <v>244</v>
      </c>
      <c r="C247" s="8">
        <v>905.70699999999999</v>
      </c>
      <c r="E247" s="6">
        <v>-5.171916831513272</v>
      </c>
      <c r="XEW247" s="5" t="s">
        <v>34</v>
      </c>
    </row>
    <row r="248" spans="2:5 16377:16377" ht="16" x14ac:dyDescent="0.4">
      <c r="B248" s="124" t="s">
        <v>245</v>
      </c>
      <c r="C248" s="8">
        <v>905.70699999999999</v>
      </c>
      <c r="E248" s="6">
        <v>-5.171916831513272</v>
      </c>
      <c r="XEW248" s="5" t="s">
        <v>77</v>
      </c>
    </row>
    <row r="249" spans="2:5 16377:16377" ht="16" x14ac:dyDescent="0.4">
      <c r="B249" s="124" t="s">
        <v>246</v>
      </c>
      <c r="C249" s="8">
        <v>943.70699999999999</v>
      </c>
      <c r="E249" s="6">
        <v>32.828083168486728</v>
      </c>
      <c r="XEW249" s="5" t="s">
        <v>54</v>
      </c>
    </row>
    <row r="250" spans="2:5 16377:16377" ht="16" x14ac:dyDescent="0.4">
      <c r="B250" s="124" t="s">
        <v>247</v>
      </c>
      <c r="C250" s="8">
        <v>881</v>
      </c>
      <c r="E250" s="6">
        <v>-1.4833738301672987</v>
      </c>
      <c r="XEW250" s="5" t="s">
        <v>69</v>
      </c>
    </row>
    <row r="251" spans="2:5 16377:16377" ht="16" x14ac:dyDescent="0.4">
      <c r="B251" s="124" t="s">
        <v>248</v>
      </c>
      <c r="C251" s="8">
        <v>881</v>
      </c>
      <c r="E251" s="6">
        <v>-1.4833738301672987</v>
      </c>
      <c r="XEW251" s="5" t="s">
        <v>55</v>
      </c>
    </row>
    <row r="252" spans="2:5 16377:16377" ht="16" x14ac:dyDescent="0.4">
      <c r="B252" s="124" t="s">
        <v>249</v>
      </c>
      <c r="C252" s="8">
        <v>881</v>
      </c>
      <c r="E252" s="6">
        <v>-1.4833738301672987</v>
      </c>
      <c r="XEW252" s="5" t="s">
        <v>25</v>
      </c>
    </row>
    <row r="253" spans="2:5 16377:16377" ht="16" x14ac:dyDescent="0.4">
      <c r="B253" s="124" t="s">
        <v>250</v>
      </c>
      <c r="C253" s="8">
        <v>916.70699999999999</v>
      </c>
      <c r="E253" s="6">
        <v>5.828083168486728</v>
      </c>
      <c r="XEW253" s="5" t="s">
        <v>237</v>
      </c>
    </row>
    <row r="254" spans="2:5 16377:16377" ht="16" x14ac:dyDescent="0.4">
      <c r="B254" s="124" t="s">
        <v>251</v>
      </c>
      <c r="C254" s="8">
        <v>1061.7070000000001</v>
      </c>
      <c r="E254" s="6">
        <v>150.82808316848673</v>
      </c>
      <c r="XEW254" s="5" t="s">
        <v>181</v>
      </c>
    </row>
    <row r="255" spans="2:5 16377:16377" ht="16" x14ac:dyDescent="0.4">
      <c r="B255" s="124" t="s">
        <v>252</v>
      </c>
      <c r="C255" s="8">
        <v>881</v>
      </c>
      <c r="E255" s="6">
        <v>-1.4833738301672987</v>
      </c>
      <c r="XEW255" s="5" t="s">
        <v>136</v>
      </c>
    </row>
    <row r="256" spans="2:5 16377:16377" ht="16" x14ac:dyDescent="0.4">
      <c r="B256" s="124" t="s">
        <v>253</v>
      </c>
      <c r="C256" s="8">
        <v>881</v>
      </c>
      <c r="E256" s="6">
        <v>-1.4833738301672987</v>
      </c>
      <c r="XEW256" s="5" t="s">
        <v>26</v>
      </c>
    </row>
    <row r="257" spans="2:5 16377:16377" ht="16" x14ac:dyDescent="0.4">
      <c r="B257" s="124" t="s">
        <v>254</v>
      </c>
      <c r="C257" s="8">
        <v>1003.414</v>
      </c>
      <c r="E257" s="6">
        <v>64.139540167140808</v>
      </c>
      <c r="XEW257" s="5" t="s">
        <v>125</v>
      </c>
    </row>
    <row r="258" spans="2:5 16377:16377" ht="16" x14ac:dyDescent="0.4">
      <c r="B258" s="124" t="s">
        <v>255</v>
      </c>
      <c r="C258" s="8">
        <v>832.70699999999999</v>
      </c>
      <c r="E258" s="6">
        <v>-78.171916831513272</v>
      </c>
      <c r="XEW258" s="5" t="s">
        <v>70</v>
      </c>
    </row>
    <row r="259" spans="2:5 16377:16377" ht="16" x14ac:dyDescent="0.4">
      <c r="B259" s="124" t="s">
        <v>256</v>
      </c>
      <c r="C259" s="8">
        <v>1229.414</v>
      </c>
      <c r="E259" s="6">
        <v>290.13954016714081</v>
      </c>
      <c r="XEW259" s="5" t="s">
        <v>275</v>
      </c>
    </row>
    <row r="260" spans="2:5 16377:16377" ht="16" x14ac:dyDescent="0.4">
      <c r="B260" s="124" t="s">
        <v>257</v>
      </c>
      <c r="C260" s="8">
        <v>1111.414</v>
      </c>
      <c r="E260" s="6">
        <v>172.13954016714081</v>
      </c>
      <c r="XEW260" s="5" t="s">
        <v>90</v>
      </c>
    </row>
    <row r="261" spans="2:5 16377:16377" ht="16" x14ac:dyDescent="0.4">
      <c r="B261" s="124" t="s">
        <v>258</v>
      </c>
      <c r="C261" s="8">
        <v>953.96600000000001</v>
      </c>
      <c r="E261" s="6">
        <v>-61.029907836448501</v>
      </c>
      <c r="XEW261" s="5" t="s">
        <v>276</v>
      </c>
    </row>
    <row r="262" spans="2:5 16377:16377" ht="16" x14ac:dyDescent="0.4">
      <c r="B262" s="124" t="s">
        <v>259</v>
      </c>
      <c r="C262" s="8">
        <v>976.70699999999999</v>
      </c>
      <c r="E262" s="6">
        <v>65.828083168486728</v>
      </c>
      <c r="XEW262" s="5" t="s">
        <v>45</v>
      </c>
    </row>
    <row r="263" spans="2:5 16377:16377" ht="16" x14ac:dyDescent="0.4">
      <c r="B263" s="124" t="s">
        <v>260</v>
      </c>
      <c r="C263" s="8">
        <v>716.96600000000001</v>
      </c>
      <c r="E263" s="6">
        <v>-298.0299078364485</v>
      </c>
      <c r="XEW263" s="5" t="s">
        <v>182</v>
      </c>
    </row>
    <row r="264" spans="2:5 16377:16377" ht="16" x14ac:dyDescent="0.4">
      <c r="B264" s="124" t="s">
        <v>261</v>
      </c>
      <c r="C264" s="8">
        <v>1270.414</v>
      </c>
      <c r="E264" s="6">
        <v>331.13954016714081</v>
      </c>
      <c r="XEW264" s="5" t="s">
        <v>183</v>
      </c>
    </row>
    <row r="265" spans="2:5 16377:16377" ht="16" x14ac:dyDescent="0.4">
      <c r="B265" s="124" t="s">
        <v>262</v>
      </c>
      <c r="C265" s="8">
        <v>1125.414</v>
      </c>
      <c r="E265" s="6">
        <v>186.13954016714081</v>
      </c>
      <c r="XEW265" s="5" t="s">
        <v>277</v>
      </c>
    </row>
    <row r="266" spans="2:5 16377:16377" ht="16" x14ac:dyDescent="0.4">
      <c r="B266" s="124" t="s">
        <v>263</v>
      </c>
      <c r="C266" s="8">
        <v>881</v>
      </c>
      <c r="E266" s="6">
        <v>-1.4833738301672987</v>
      </c>
      <c r="XEW266" s="5" t="s">
        <v>27</v>
      </c>
    </row>
    <row r="267" spans="2:5 16377:16377" ht="16" x14ac:dyDescent="0.4">
      <c r="B267" s="124" t="s">
        <v>264</v>
      </c>
      <c r="C267" s="8">
        <v>1074.414</v>
      </c>
      <c r="E267" s="6">
        <v>135.13954016714081</v>
      </c>
      <c r="XEW267" s="5" t="s">
        <v>71</v>
      </c>
    </row>
    <row r="268" spans="2:5 16377:16377" ht="16" x14ac:dyDescent="0.4">
      <c r="B268" s="124" t="s">
        <v>265</v>
      </c>
      <c r="C268" s="8">
        <v>968.96600000000001</v>
      </c>
      <c r="E268" s="6">
        <v>-46.029907836448501</v>
      </c>
      <c r="XEW268" s="5" t="s">
        <v>91</v>
      </c>
    </row>
    <row r="269" spans="2:5 16377:16377" ht="16" x14ac:dyDescent="0.4">
      <c r="B269" s="124" t="s">
        <v>266</v>
      </c>
      <c r="C269" s="8">
        <v>1051.414</v>
      </c>
      <c r="E269" s="6">
        <v>112.13954016714081</v>
      </c>
      <c r="XEW269" s="5" t="s">
        <v>223</v>
      </c>
    </row>
    <row r="270" spans="2:5 16377:16377" ht="16" x14ac:dyDescent="0.4">
      <c r="B270" s="124" t="s">
        <v>267</v>
      </c>
      <c r="C270" s="8">
        <v>780.96600000000001</v>
      </c>
      <c r="E270" s="6">
        <v>-234.0299078364485</v>
      </c>
      <c r="XEW270" s="5" t="s">
        <v>78</v>
      </c>
    </row>
    <row r="271" spans="2:5 16377:16377" ht="16" x14ac:dyDescent="0.4">
      <c r="B271" s="124" t="s">
        <v>268</v>
      </c>
      <c r="C271" s="8">
        <v>860.41399999999999</v>
      </c>
      <c r="E271" s="6">
        <v>-78.860459832859192</v>
      </c>
      <c r="XEW271" s="5" t="s">
        <v>56</v>
      </c>
    </row>
    <row r="272" spans="2:5 16377:16377" ht="16" x14ac:dyDescent="0.4">
      <c r="B272" s="124" t="s">
        <v>269</v>
      </c>
      <c r="C272" s="8">
        <v>714.96600000000001</v>
      </c>
      <c r="E272" s="6">
        <v>-300.0299078364485</v>
      </c>
      <c r="XEW272" s="5" t="s">
        <v>126</v>
      </c>
    </row>
    <row r="273" spans="2:5 16377:16377" ht="16" x14ac:dyDescent="0.4">
      <c r="B273" s="124" t="s">
        <v>270</v>
      </c>
      <c r="C273" s="8">
        <v>922.41399999999999</v>
      </c>
      <c r="E273" s="6">
        <v>-16.860459832859192</v>
      </c>
      <c r="XEW273" s="5" t="s">
        <v>184</v>
      </c>
    </row>
    <row r="274" spans="2:5 16377:16377" ht="16" x14ac:dyDescent="0.4">
      <c r="B274" s="124" t="s">
        <v>271</v>
      </c>
      <c r="C274" s="8">
        <v>782.70699999999999</v>
      </c>
      <c r="E274" s="6">
        <v>-128.17191683151327</v>
      </c>
      <c r="XEW274" s="5" t="s">
        <v>254</v>
      </c>
    </row>
    <row r="275" spans="2:5 16377:16377" ht="16" x14ac:dyDescent="0.4">
      <c r="B275" s="124" t="s">
        <v>272</v>
      </c>
      <c r="C275" s="8">
        <v>1449.9659999999999</v>
      </c>
      <c r="E275" s="6">
        <v>434.9700921635515</v>
      </c>
      <c r="XEW275" s="5" t="s">
        <v>262</v>
      </c>
    </row>
    <row r="276" spans="2:5 16377:16377" ht="16" x14ac:dyDescent="0.4">
      <c r="B276" s="124" t="s">
        <v>273</v>
      </c>
      <c r="C276" s="8">
        <v>1011.966</v>
      </c>
      <c r="E276" s="6">
        <v>-3.0299078364485013</v>
      </c>
      <c r="XEW276" s="5" t="s">
        <v>201</v>
      </c>
    </row>
    <row r="277" spans="2:5 16377:16377" ht="16" x14ac:dyDescent="0.4">
      <c r="B277" s="124" t="s">
        <v>274</v>
      </c>
      <c r="C277" s="8">
        <v>881</v>
      </c>
      <c r="E277" s="6">
        <v>-1.4833738301672987</v>
      </c>
      <c r="XEW277" s="5" t="s">
        <v>278</v>
      </c>
    </row>
    <row r="278" spans="2:5 16377:16377" ht="16" x14ac:dyDescent="0.4">
      <c r="B278" s="124" t="s">
        <v>275</v>
      </c>
      <c r="C278" s="8">
        <v>955.96600000000001</v>
      </c>
      <c r="E278" s="6">
        <v>-59.029907836448501</v>
      </c>
      <c r="XEW278" s="5" t="s">
        <v>127</v>
      </c>
    </row>
    <row r="279" spans="2:5 16377:16377" ht="16" x14ac:dyDescent="0.4">
      <c r="B279" s="124" t="s">
        <v>276</v>
      </c>
      <c r="C279" s="8">
        <v>1089.414</v>
      </c>
      <c r="E279" s="6">
        <v>150.13954016714081</v>
      </c>
      <c r="XEW279" s="5" t="s">
        <v>57</v>
      </c>
    </row>
    <row r="280" spans="2:5 16377:16377" ht="16" x14ac:dyDescent="0.4">
      <c r="B280" s="124" t="s">
        <v>277</v>
      </c>
      <c r="C280" s="8">
        <v>881</v>
      </c>
      <c r="E280" s="6">
        <v>-1.4833738301672987</v>
      </c>
      <c r="XEW280" s="5" t="s">
        <v>79</v>
      </c>
    </row>
    <row r="281" spans="2:5 16377:16377" ht="16" x14ac:dyDescent="0.4">
      <c r="B281" s="124" t="s">
        <v>278</v>
      </c>
      <c r="C281" s="8">
        <v>1119.9659999999999</v>
      </c>
      <c r="E281" s="6">
        <v>104.9700921635515</v>
      </c>
      <c r="XEW281" s="5" t="s">
        <v>238</v>
      </c>
    </row>
    <row r="282" spans="2:5 16377:16377" ht="16" x14ac:dyDescent="0.4">
      <c r="B282" s="124" t="s">
        <v>279</v>
      </c>
      <c r="C282" s="8">
        <v>1676.9659999999999</v>
      </c>
      <c r="E282" s="6">
        <v>661.9700921635515</v>
      </c>
      <c r="XEW282" s="5" t="s">
        <v>35</v>
      </c>
    </row>
    <row r="283" spans="2:5 16377:16377" ht="16" x14ac:dyDescent="0.4">
      <c r="B283" s="124" t="s">
        <v>280</v>
      </c>
      <c r="C283" s="8">
        <v>861.96600000000001</v>
      </c>
      <c r="E283" s="6">
        <v>-153.0299078364485</v>
      </c>
      <c r="XEW283" s="5" t="s">
        <v>290</v>
      </c>
    </row>
    <row r="284" spans="2:5 16377:16377" ht="16" x14ac:dyDescent="0.4">
      <c r="B284" s="124" t="s">
        <v>281</v>
      </c>
      <c r="C284" s="8">
        <v>814.70699999999999</v>
      </c>
      <c r="E284" s="6">
        <v>-96.171916831513272</v>
      </c>
      <c r="XEW284" s="5" t="s">
        <v>128</v>
      </c>
    </row>
    <row r="285" spans="2:5 16377:16377" ht="16" x14ac:dyDescent="0.4">
      <c r="B285" s="124" t="s">
        <v>282</v>
      </c>
      <c r="C285" s="8">
        <v>1175.414</v>
      </c>
      <c r="E285" s="6">
        <v>236.13954016714081</v>
      </c>
      <c r="XEW285" s="5" t="s">
        <v>185</v>
      </c>
    </row>
    <row r="286" spans="2:5 16377:16377" ht="16" x14ac:dyDescent="0.4">
      <c r="B286" s="124" t="s">
        <v>283</v>
      </c>
      <c r="C286" s="8">
        <v>843.41399999999999</v>
      </c>
      <c r="E286" s="6">
        <v>-95.860459832859192</v>
      </c>
      <c r="XEW286" s="5" t="s">
        <v>58</v>
      </c>
    </row>
    <row r="287" spans="2:5 16377:16377" ht="16" x14ac:dyDescent="0.4">
      <c r="B287" s="124" t="s">
        <v>284</v>
      </c>
      <c r="C287" s="8">
        <v>1481.9659999999999</v>
      </c>
      <c r="E287" s="6">
        <v>466.9700921635515</v>
      </c>
      <c r="XEW287" s="5" t="s">
        <v>213</v>
      </c>
    </row>
    <row r="288" spans="2:5 16377:16377" ht="16" x14ac:dyDescent="0.4">
      <c r="B288" s="124" t="s">
        <v>285</v>
      </c>
      <c r="C288" s="8">
        <v>800.41399999999999</v>
      </c>
      <c r="E288" s="6">
        <v>-138.86045983285919</v>
      </c>
      <c r="XEW288" s="5" t="s">
        <v>129</v>
      </c>
    </row>
    <row r="289" spans="2:5 16377:16377" ht="16" x14ac:dyDescent="0.4">
      <c r="B289" s="124" t="s">
        <v>286</v>
      </c>
      <c r="C289" s="8">
        <v>1294.7070000000001</v>
      </c>
      <c r="E289" s="6">
        <v>383.82808316848673</v>
      </c>
      <c r="XEW289" s="5" t="s">
        <v>255</v>
      </c>
    </row>
    <row r="290" spans="2:5 16377:16377" ht="16" x14ac:dyDescent="0.4">
      <c r="B290" s="124" t="s">
        <v>287</v>
      </c>
      <c r="C290" s="8">
        <v>881</v>
      </c>
      <c r="E290" s="6">
        <v>-1.4833738301672987</v>
      </c>
      <c r="XEW290" s="5" t="s">
        <v>263</v>
      </c>
    </row>
    <row r="291" spans="2:5 16377:16377" ht="16" x14ac:dyDescent="0.4">
      <c r="B291" s="124" t="s">
        <v>288</v>
      </c>
      <c r="C291" s="8">
        <v>1035.9659999999999</v>
      </c>
      <c r="E291" s="6">
        <v>20.970092163551499</v>
      </c>
      <c r="XEW291" s="5" t="s">
        <v>28</v>
      </c>
    </row>
    <row r="292" spans="2:5 16377:16377" ht="16" x14ac:dyDescent="0.4">
      <c r="B292" s="124" t="s">
        <v>289</v>
      </c>
      <c r="C292" s="8">
        <v>974</v>
      </c>
      <c r="E292" s="6">
        <v>91.516626169832705</v>
      </c>
      <c r="XEW292" s="5" t="s">
        <v>36</v>
      </c>
    </row>
    <row r="293" spans="2:5 16377:16377" ht="16" x14ac:dyDescent="0.4">
      <c r="B293" s="124" t="s">
        <v>290</v>
      </c>
      <c r="C293" s="8">
        <v>922.41399999999999</v>
      </c>
      <c r="E293" s="6">
        <v>-16.860459832859192</v>
      </c>
      <c r="XEW293" s="5" t="s">
        <v>130</v>
      </c>
    </row>
    <row r="294" spans="2:5 16377:16377" ht="16" x14ac:dyDescent="0.4">
      <c r="B294" s="124" t="s">
        <v>291</v>
      </c>
      <c r="C294" s="8">
        <v>892.96600000000001</v>
      </c>
      <c r="E294" s="6">
        <v>-122.0299078364485</v>
      </c>
      <c r="XEW294" s="5" t="s">
        <v>291</v>
      </c>
    </row>
    <row r="295" spans="2:5 16377:16377" ht="16" x14ac:dyDescent="0.4">
      <c r="B295" s="124" t="s">
        <v>292</v>
      </c>
      <c r="C295" s="8">
        <v>776.96600000000001</v>
      </c>
      <c r="E295" s="6">
        <v>-238.0299078364485</v>
      </c>
      <c r="XEW295" s="5" t="s">
        <v>292</v>
      </c>
    </row>
  </sheetData>
  <dataValidations count="1">
    <dataValidation type="list" allowBlank="1" showInputMessage="1" showErrorMessage="1" sqref="B5" xr:uid="{00000000-0002-0000-0C00-000000000000}">
      <formula1>$XEW$6:$XEW$295</formula1>
    </dataValidation>
  </dataValidation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XEW295"/>
  <sheetViews>
    <sheetView showGridLines="0" zoomScaleNormal="100" workbookViewId="0">
      <pane xSplit="2" ySplit="5" topLeftCell="C6" activePane="bottomRight" state="frozen"/>
      <selection pane="topRight" activeCell="C1" sqref="C1"/>
      <selection pane="bottomLeft" activeCell="A6" sqref="A6"/>
      <selection pane="bottomRight" activeCell="C6" sqref="C6"/>
    </sheetView>
  </sheetViews>
  <sheetFormatPr defaultRowHeight="14.5" x14ac:dyDescent="0.35"/>
  <cols>
    <col min="2" max="2" width="40.26953125" customWidth="1"/>
    <col min="3" max="3" width="19" customWidth="1"/>
    <col min="5" max="5" width="11.54296875" bestFit="1" customWidth="1"/>
  </cols>
  <sheetData>
    <row r="1" spans="1:6 16377:16377" x14ac:dyDescent="0.35">
      <c r="A1" s="145" t="s">
        <v>482</v>
      </c>
      <c r="B1" s="146"/>
      <c r="C1" s="146"/>
    </row>
    <row r="2" spans="1:6 16377:16377" x14ac:dyDescent="0.35">
      <c r="C2" s="2"/>
    </row>
    <row r="3" spans="1:6 16377:16377" x14ac:dyDescent="0.35">
      <c r="C3" s="156" t="s">
        <v>512</v>
      </c>
    </row>
    <row r="4" spans="1:6 16377:16377" ht="15" thickBot="1" x14ac:dyDescent="0.4">
      <c r="C4" t="s">
        <v>505</v>
      </c>
      <c r="E4" t="s">
        <v>504</v>
      </c>
    </row>
    <row r="5" spans="1:6 16377:16377" ht="16.5" thickBot="1" x14ac:dyDescent="0.45">
      <c r="B5" s="170" t="s">
        <v>226</v>
      </c>
      <c r="C5" s="174">
        <f>VLOOKUP($B5,$B$6:$C$295,2,0)</f>
        <v>0</v>
      </c>
      <c r="D5" s="174"/>
      <c r="E5" s="174">
        <f>VLOOKUP($B5,$B$6:$E$295,4,0)</f>
        <v>3.2705814353612173</v>
      </c>
      <c r="F5" s="177"/>
    </row>
    <row r="6" spans="1:6 16377:16377" ht="16" x14ac:dyDescent="0.4">
      <c r="B6" s="124" t="s">
        <v>3</v>
      </c>
      <c r="C6" s="14">
        <v>0</v>
      </c>
      <c r="E6" s="8">
        <v>3.2705814353612173</v>
      </c>
      <c r="XEW6" s="5" t="s">
        <v>137</v>
      </c>
    </row>
    <row r="7" spans="1:6 16377:16377" ht="16" x14ac:dyDescent="0.4">
      <c r="B7" s="124" t="s">
        <v>4</v>
      </c>
      <c r="C7" s="14">
        <v>0</v>
      </c>
      <c r="E7" s="8">
        <v>3.2705814353612173</v>
      </c>
      <c r="XEW7" s="5" t="s">
        <v>138</v>
      </c>
    </row>
    <row r="8" spans="1:6 16377:16377" ht="16" x14ac:dyDescent="0.4">
      <c r="B8" s="124" t="s">
        <v>5</v>
      </c>
      <c r="C8" s="14">
        <v>0</v>
      </c>
      <c r="E8" s="8">
        <v>3.2705814353612173</v>
      </c>
      <c r="XEW8" s="5" t="s">
        <v>72</v>
      </c>
    </row>
    <row r="9" spans="1:6 16377:16377" ht="16" x14ac:dyDescent="0.4">
      <c r="B9" s="124" t="s">
        <v>6</v>
      </c>
      <c r="C9" s="14">
        <v>0</v>
      </c>
      <c r="E9" s="8">
        <v>3.2705814353612173</v>
      </c>
      <c r="XEW9" s="5" t="s">
        <v>59</v>
      </c>
    </row>
    <row r="10" spans="1:6 16377:16377" ht="16" x14ac:dyDescent="0.4">
      <c r="B10" s="124" t="s">
        <v>7</v>
      </c>
      <c r="C10" s="14">
        <v>0</v>
      </c>
      <c r="E10" s="8">
        <v>3.2705814353612173</v>
      </c>
      <c r="XEW10" s="5" t="s">
        <v>214</v>
      </c>
    </row>
    <row r="11" spans="1:6 16377:16377" ht="16" x14ac:dyDescent="0.4">
      <c r="B11" s="124" t="s">
        <v>8</v>
      </c>
      <c r="C11" s="14">
        <v>0</v>
      </c>
      <c r="E11" s="8">
        <v>3.2705814353612173</v>
      </c>
      <c r="XEW11" s="5" t="s">
        <v>279</v>
      </c>
    </row>
    <row r="12" spans="1:6 16377:16377" ht="16" x14ac:dyDescent="0.4">
      <c r="B12" s="124" t="s">
        <v>9</v>
      </c>
      <c r="C12" s="14">
        <v>0</v>
      </c>
      <c r="E12" s="8">
        <v>3.2705814353612173</v>
      </c>
      <c r="XEW12" s="5" t="s">
        <v>280</v>
      </c>
    </row>
    <row r="13" spans="1:6 16377:16377" ht="16" x14ac:dyDescent="0.4">
      <c r="B13" s="124" t="s">
        <v>10</v>
      </c>
      <c r="C13" s="14">
        <v>0</v>
      </c>
      <c r="E13" s="8">
        <v>3.2705814353612173</v>
      </c>
      <c r="XEW13" s="5" t="s">
        <v>186</v>
      </c>
    </row>
    <row r="14" spans="1:6 16377:16377" ht="16" x14ac:dyDescent="0.4">
      <c r="B14" s="124" t="s">
        <v>11</v>
      </c>
      <c r="C14" s="14">
        <v>0</v>
      </c>
      <c r="E14" s="8">
        <v>3.2705814353612173</v>
      </c>
      <c r="XEW14" s="5" t="s">
        <v>202</v>
      </c>
    </row>
    <row r="15" spans="1:6 16377:16377" ht="16" x14ac:dyDescent="0.4">
      <c r="B15" s="124" t="s">
        <v>12</v>
      </c>
      <c r="C15" s="14">
        <v>0</v>
      </c>
      <c r="E15" s="8">
        <v>3.2705814353612173</v>
      </c>
      <c r="XEW15" s="5" t="s">
        <v>224</v>
      </c>
    </row>
    <row r="16" spans="1:6 16377:16377" ht="16" x14ac:dyDescent="0.4">
      <c r="B16" s="124" t="s">
        <v>13</v>
      </c>
      <c r="C16" s="14">
        <v>0</v>
      </c>
      <c r="E16" s="8">
        <v>3.2705814353612173</v>
      </c>
      <c r="XEW16" s="5" t="s">
        <v>139</v>
      </c>
    </row>
    <row r="17" spans="2:5 16377:16377" ht="16" x14ac:dyDescent="0.4">
      <c r="B17" s="124" t="s">
        <v>14</v>
      </c>
      <c r="C17" s="14">
        <v>0</v>
      </c>
      <c r="E17" s="8">
        <v>3.2705814353612173</v>
      </c>
      <c r="XEW17" s="5" t="s">
        <v>256</v>
      </c>
    </row>
    <row r="18" spans="2:5 16377:16377" ht="16" x14ac:dyDescent="0.4">
      <c r="B18" s="124" t="s">
        <v>15</v>
      </c>
      <c r="C18" s="14">
        <v>0</v>
      </c>
      <c r="E18" s="8">
        <v>3.2705814353612173</v>
      </c>
      <c r="XEW18" s="5" t="s">
        <v>264</v>
      </c>
    </row>
    <row r="19" spans="2:5 16377:16377" ht="16" x14ac:dyDescent="0.4">
      <c r="B19" s="124" t="s">
        <v>16</v>
      </c>
      <c r="C19" s="14">
        <v>0</v>
      </c>
      <c r="E19" s="8">
        <v>3.2705814353612173</v>
      </c>
      <c r="XEW19" s="5" t="s">
        <v>98</v>
      </c>
    </row>
    <row r="20" spans="2:5 16377:16377" ht="16" x14ac:dyDescent="0.4">
      <c r="B20" s="124" t="s">
        <v>17</v>
      </c>
      <c r="C20" s="14">
        <v>0</v>
      </c>
      <c r="E20" s="8">
        <v>3.2705814353612173</v>
      </c>
      <c r="XEW20" s="5" t="s">
        <v>281</v>
      </c>
    </row>
    <row r="21" spans="2:5 16377:16377" ht="16" x14ac:dyDescent="0.4">
      <c r="B21" s="124" t="s">
        <v>18</v>
      </c>
      <c r="C21" s="14">
        <v>0</v>
      </c>
      <c r="E21" s="8">
        <v>3.2705814353612173</v>
      </c>
      <c r="XEW21" s="5" t="s">
        <v>140</v>
      </c>
    </row>
    <row r="22" spans="2:5 16377:16377" ht="16" x14ac:dyDescent="0.4">
      <c r="B22" s="124" t="s">
        <v>19</v>
      </c>
      <c r="C22" s="14">
        <v>0</v>
      </c>
      <c r="E22" s="8">
        <v>3.2705814353612173</v>
      </c>
      <c r="XEW22" s="5" t="s">
        <v>239</v>
      </c>
    </row>
    <row r="23" spans="2:5 16377:16377" ht="16" x14ac:dyDescent="0.4">
      <c r="B23" s="124" t="s">
        <v>20</v>
      </c>
      <c r="C23" s="14">
        <v>0</v>
      </c>
      <c r="E23" s="8">
        <v>3.2705814353612173</v>
      </c>
      <c r="XEW23" s="5" t="s">
        <v>80</v>
      </c>
    </row>
    <row r="24" spans="2:5 16377:16377" ht="16" x14ac:dyDescent="0.4">
      <c r="B24" s="124" t="s">
        <v>21</v>
      </c>
      <c r="C24" s="14">
        <v>0</v>
      </c>
      <c r="E24" s="8">
        <v>3.2705814353612173</v>
      </c>
      <c r="XEW24" s="5" t="s">
        <v>225</v>
      </c>
    </row>
    <row r="25" spans="2:5 16377:16377" ht="16" x14ac:dyDescent="0.4">
      <c r="B25" s="124" t="s">
        <v>22</v>
      </c>
      <c r="C25" s="14">
        <v>0</v>
      </c>
      <c r="E25" s="8">
        <v>3.2705814353612173</v>
      </c>
      <c r="XEW25" s="5" t="s">
        <v>141</v>
      </c>
    </row>
    <row r="26" spans="2:5 16377:16377" ht="16" x14ac:dyDescent="0.4">
      <c r="B26" s="124" t="s">
        <v>23</v>
      </c>
      <c r="C26" s="14">
        <v>0</v>
      </c>
      <c r="E26" s="8">
        <v>3.2705814353612173</v>
      </c>
      <c r="XEW26" s="5" t="s">
        <v>3</v>
      </c>
    </row>
    <row r="27" spans="2:5 16377:16377" ht="16" x14ac:dyDescent="0.4">
      <c r="B27" s="124" t="s">
        <v>24</v>
      </c>
      <c r="C27" s="14">
        <v>0</v>
      </c>
      <c r="E27" s="8">
        <v>3.2705814353612173</v>
      </c>
      <c r="XEW27" s="5" t="s">
        <v>46</v>
      </c>
    </row>
    <row r="28" spans="2:5 16377:16377" ht="16" x14ac:dyDescent="0.4">
      <c r="B28" s="124" t="s">
        <v>25</v>
      </c>
      <c r="C28" s="14">
        <v>0</v>
      </c>
      <c r="E28" s="8">
        <v>3.2705814353612173</v>
      </c>
      <c r="XEW28" s="5" t="s">
        <v>99</v>
      </c>
    </row>
    <row r="29" spans="2:5 16377:16377" ht="16" x14ac:dyDescent="0.4">
      <c r="B29" s="124" t="s">
        <v>26</v>
      </c>
      <c r="C29" s="14">
        <v>0</v>
      </c>
      <c r="E29" s="8">
        <v>3.2705814353612173</v>
      </c>
      <c r="XEW29" s="5" t="s">
        <v>257</v>
      </c>
    </row>
    <row r="30" spans="2:5 16377:16377" ht="16" x14ac:dyDescent="0.4">
      <c r="B30" s="124" t="s">
        <v>27</v>
      </c>
      <c r="C30" s="14">
        <v>0</v>
      </c>
      <c r="E30" s="8">
        <v>3.2705814353612173</v>
      </c>
      <c r="XEW30" s="5" t="s">
        <v>100</v>
      </c>
    </row>
    <row r="31" spans="2:5 16377:16377" ht="16" x14ac:dyDescent="0.4">
      <c r="B31" s="124" t="s">
        <v>28</v>
      </c>
      <c r="C31" s="14">
        <v>0</v>
      </c>
      <c r="E31" s="8">
        <v>3.2705814353612173</v>
      </c>
      <c r="XEW31" s="5" t="s">
        <v>101</v>
      </c>
    </row>
    <row r="32" spans="2:5 16377:16377" ht="16" x14ac:dyDescent="0.4">
      <c r="B32" s="124" t="s">
        <v>29</v>
      </c>
      <c r="C32" s="14">
        <v>0</v>
      </c>
      <c r="E32" s="8">
        <v>3.2705814353612173</v>
      </c>
      <c r="XEW32" s="5" t="s">
        <v>142</v>
      </c>
    </row>
    <row r="33" spans="2:5 16377:16377" ht="16" x14ac:dyDescent="0.4">
      <c r="B33" s="124" t="s">
        <v>30</v>
      </c>
      <c r="C33" s="14">
        <v>0</v>
      </c>
      <c r="E33" s="8">
        <v>3.2705814353612173</v>
      </c>
      <c r="XEW33" s="5" t="s">
        <v>4</v>
      </c>
    </row>
    <row r="34" spans="2:5 16377:16377" ht="16" x14ac:dyDescent="0.4">
      <c r="B34" s="124" t="s">
        <v>31</v>
      </c>
      <c r="C34" s="14">
        <v>0</v>
      </c>
      <c r="E34" s="8">
        <v>3.2705814353612173</v>
      </c>
      <c r="XEW34" s="5" t="s">
        <v>203</v>
      </c>
    </row>
    <row r="35" spans="2:5 16377:16377" ht="16" x14ac:dyDescent="0.4">
      <c r="B35" s="124" t="s">
        <v>32</v>
      </c>
      <c r="C35" s="14">
        <v>0</v>
      </c>
      <c r="E35" s="8">
        <v>3.2705814353612173</v>
      </c>
      <c r="XEW35" s="5" t="s">
        <v>265</v>
      </c>
    </row>
    <row r="36" spans="2:5 16377:16377" ht="16" x14ac:dyDescent="0.4">
      <c r="B36" s="124" t="s">
        <v>33</v>
      </c>
      <c r="C36" s="14">
        <v>0</v>
      </c>
      <c r="E36" s="8">
        <v>3.2705814353612173</v>
      </c>
      <c r="XEW36" s="5" t="s">
        <v>187</v>
      </c>
    </row>
    <row r="37" spans="2:5 16377:16377" ht="16" x14ac:dyDescent="0.4">
      <c r="B37" s="124" t="s">
        <v>34</v>
      </c>
      <c r="C37" s="14">
        <v>0</v>
      </c>
      <c r="E37" s="8">
        <v>3.2705814353612173</v>
      </c>
      <c r="XEW37" s="5" t="s">
        <v>5</v>
      </c>
    </row>
    <row r="38" spans="2:5 16377:16377" ht="16" x14ac:dyDescent="0.4">
      <c r="B38" s="124" t="s">
        <v>35</v>
      </c>
      <c r="C38" s="14">
        <v>0</v>
      </c>
      <c r="E38" s="8">
        <v>3.2705814353612173</v>
      </c>
      <c r="XEW38" s="5" t="s">
        <v>60</v>
      </c>
    </row>
    <row r="39" spans="2:5 16377:16377" ht="16" x14ac:dyDescent="0.4">
      <c r="B39" s="124" t="s">
        <v>36</v>
      </c>
      <c r="C39" s="14">
        <v>0</v>
      </c>
      <c r="E39" s="8">
        <v>3.2705814353612173</v>
      </c>
      <c r="XEW39" s="5" t="s">
        <v>81</v>
      </c>
    </row>
    <row r="40" spans="2:5 16377:16377" ht="16" x14ac:dyDescent="0.4">
      <c r="B40" s="124" t="s">
        <v>37</v>
      </c>
      <c r="C40" s="14">
        <v>0</v>
      </c>
      <c r="E40" s="8">
        <v>3.2705814353612173</v>
      </c>
      <c r="XEW40" s="5" t="s">
        <v>29</v>
      </c>
    </row>
    <row r="41" spans="2:5 16377:16377" ht="16" x14ac:dyDescent="0.4">
      <c r="B41" s="124" t="s">
        <v>38</v>
      </c>
      <c r="C41" s="14">
        <v>425</v>
      </c>
      <c r="E41" s="8">
        <v>428.27058143536124</v>
      </c>
      <c r="XEW41" s="5" t="s">
        <v>37</v>
      </c>
    </row>
    <row r="42" spans="2:5 16377:16377" ht="16" x14ac:dyDescent="0.4">
      <c r="B42" s="124" t="s">
        <v>39</v>
      </c>
      <c r="C42" s="14">
        <v>0</v>
      </c>
      <c r="E42" s="8">
        <v>3.2705814353612173</v>
      </c>
      <c r="XEW42" s="5" t="s">
        <v>102</v>
      </c>
    </row>
    <row r="43" spans="2:5 16377:16377" ht="16" x14ac:dyDescent="0.4">
      <c r="B43" s="124" t="s">
        <v>40</v>
      </c>
      <c r="C43" s="14">
        <v>0</v>
      </c>
      <c r="E43" s="8">
        <v>3.2705814353612173</v>
      </c>
      <c r="XEW43" s="5" t="s">
        <v>143</v>
      </c>
    </row>
    <row r="44" spans="2:5 16377:16377" ht="16" x14ac:dyDescent="0.4">
      <c r="B44" s="124" t="s">
        <v>41</v>
      </c>
      <c r="C44" s="14">
        <v>0</v>
      </c>
      <c r="E44" s="8">
        <v>3.2705814353612173</v>
      </c>
      <c r="XEW44" s="5" t="s">
        <v>215</v>
      </c>
    </row>
    <row r="45" spans="2:5 16377:16377" ht="16" x14ac:dyDescent="0.4">
      <c r="B45" s="124" t="s">
        <v>42</v>
      </c>
      <c r="C45" s="14">
        <v>0</v>
      </c>
      <c r="E45" s="8">
        <v>3.2705814353612173</v>
      </c>
      <c r="XEW45" s="5" t="s">
        <v>131</v>
      </c>
    </row>
    <row r="46" spans="2:5 16377:16377" ht="16" x14ac:dyDescent="0.4">
      <c r="B46" s="124" t="s">
        <v>43</v>
      </c>
      <c r="C46" s="14">
        <v>0</v>
      </c>
      <c r="E46" s="8">
        <v>3.2705814353612173</v>
      </c>
      <c r="XEW46" s="5" t="s">
        <v>144</v>
      </c>
    </row>
    <row r="47" spans="2:5 16377:16377" ht="16" x14ac:dyDescent="0.4">
      <c r="B47" s="124" t="s">
        <v>44</v>
      </c>
      <c r="C47" s="14">
        <v>0</v>
      </c>
      <c r="E47" s="8">
        <v>3.2705814353612173</v>
      </c>
      <c r="XEW47" s="5" t="s">
        <v>226</v>
      </c>
    </row>
    <row r="48" spans="2:5 16377:16377" ht="16" x14ac:dyDescent="0.4">
      <c r="B48" s="124" t="s">
        <v>45</v>
      </c>
      <c r="C48" s="14">
        <v>25</v>
      </c>
      <c r="E48" s="8">
        <v>28.270581435361215</v>
      </c>
      <c r="XEW48" s="5" t="s">
        <v>188</v>
      </c>
    </row>
    <row r="49" spans="2:5 16377:16377" ht="16" x14ac:dyDescent="0.4">
      <c r="B49" s="124" t="s">
        <v>46</v>
      </c>
      <c r="C49" s="14">
        <v>0</v>
      </c>
      <c r="E49" s="8">
        <v>3.2705814353612173</v>
      </c>
      <c r="XEW49" s="5" t="s">
        <v>47</v>
      </c>
    </row>
    <row r="50" spans="2:5 16377:16377" ht="16" x14ac:dyDescent="0.4">
      <c r="B50" s="124" t="s">
        <v>47</v>
      </c>
      <c r="C50" s="14">
        <v>0</v>
      </c>
      <c r="E50" s="8">
        <v>3.2705814353612173</v>
      </c>
      <c r="XEW50" s="5" t="s">
        <v>38</v>
      </c>
    </row>
    <row r="51" spans="2:5 16377:16377" ht="16" x14ac:dyDescent="0.4">
      <c r="B51" s="124" t="s">
        <v>48</v>
      </c>
      <c r="C51" s="14">
        <v>0</v>
      </c>
      <c r="E51" s="8">
        <v>3.2705814353612173</v>
      </c>
      <c r="XEW51" s="5" t="s">
        <v>189</v>
      </c>
    </row>
    <row r="52" spans="2:5 16377:16377" ht="16" x14ac:dyDescent="0.4">
      <c r="B52" s="124" t="s">
        <v>49</v>
      </c>
      <c r="C52" s="14">
        <v>0</v>
      </c>
      <c r="E52" s="8">
        <v>3.2705814353612173</v>
      </c>
      <c r="XEW52" s="5" t="s">
        <v>145</v>
      </c>
    </row>
    <row r="53" spans="2:5 16377:16377" ht="16" x14ac:dyDescent="0.4">
      <c r="B53" s="124" t="s">
        <v>50</v>
      </c>
      <c r="C53" s="14">
        <v>0</v>
      </c>
      <c r="E53" s="8">
        <v>3.2705814353612173</v>
      </c>
      <c r="XEW53" s="5" t="s">
        <v>227</v>
      </c>
    </row>
    <row r="54" spans="2:5 16377:16377" ht="16" x14ac:dyDescent="0.4">
      <c r="B54" s="124" t="s">
        <v>51</v>
      </c>
      <c r="C54" s="14">
        <v>0</v>
      </c>
      <c r="E54" s="8">
        <v>3.2705814353612173</v>
      </c>
      <c r="XEW54" s="5" t="s">
        <v>61</v>
      </c>
    </row>
    <row r="55" spans="2:5 16377:16377" ht="16" x14ac:dyDescent="0.4">
      <c r="B55" s="124" t="s">
        <v>52</v>
      </c>
      <c r="C55" s="14">
        <v>0</v>
      </c>
      <c r="E55" s="8">
        <v>3.2705814353612173</v>
      </c>
      <c r="XEW55" s="5" t="s">
        <v>39</v>
      </c>
    </row>
    <row r="56" spans="2:5 16377:16377" ht="16" x14ac:dyDescent="0.4">
      <c r="B56" s="124" t="s">
        <v>53</v>
      </c>
      <c r="C56" s="14">
        <v>0</v>
      </c>
      <c r="E56" s="8">
        <v>3.2705814353612173</v>
      </c>
      <c r="XEW56" s="5" t="s">
        <v>62</v>
      </c>
    </row>
    <row r="57" spans="2:5 16377:16377" ht="16" x14ac:dyDescent="0.4">
      <c r="B57" s="124" t="s">
        <v>54</v>
      </c>
      <c r="C57" s="14">
        <v>0</v>
      </c>
      <c r="E57" s="8">
        <v>3.2705814353612173</v>
      </c>
      <c r="XEW57" s="5" t="s">
        <v>92</v>
      </c>
    </row>
    <row r="58" spans="2:5 16377:16377" ht="16" x14ac:dyDescent="0.4">
      <c r="B58" s="124" t="s">
        <v>55</v>
      </c>
      <c r="C58" s="14">
        <v>236</v>
      </c>
      <c r="E58" s="8">
        <v>239.27058143536121</v>
      </c>
      <c r="XEW58" s="5" t="s">
        <v>190</v>
      </c>
    </row>
    <row r="59" spans="2:5 16377:16377" ht="16" x14ac:dyDescent="0.4">
      <c r="B59" s="124" t="s">
        <v>56</v>
      </c>
      <c r="C59" s="14">
        <v>0</v>
      </c>
      <c r="E59" s="8">
        <v>3.2705814353612173</v>
      </c>
      <c r="XEW59" s="5" t="s">
        <v>146</v>
      </c>
    </row>
    <row r="60" spans="2:5 16377:16377" ht="16" x14ac:dyDescent="0.4">
      <c r="B60" s="124" t="s">
        <v>57</v>
      </c>
      <c r="C60" s="14">
        <v>0</v>
      </c>
      <c r="E60" s="8">
        <v>3.2705814353612173</v>
      </c>
      <c r="XEW60" s="5" t="s">
        <v>147</v>
      </c>
    </row>
    <row r="61" spans="2:5 16377:16377" ht="16" x14ac:dyDescent="0.4">
      <c r="B61" s="124" t="s">
        <v>58</v>
      </c>
      <c r="C61" s="14">
        <v>0</v>
      </c>
      <c r="E61" s="8">
        <v>3.2705814353612173</v>
      </c>
      <c r="XEW61" s="5" t="s">
        <v>282</v>
      </c>
    </row>
    <row r="62" spans="2:5 16377:16377" ht="16" x14ac:dyDescent="0.4">
      <c r="B62" s="124" t="s">
        <v>59</v>
      </c>
      <c r="C62" s="14">
        <v>0</v>
      </c>
      <c r="E62" s="8">
        <v>3.2705814353612173</v>
      </c>
      <c r="XEW62" s="5" t="s">
        <v>240</v>
      </c>
    </row>
    <row r="63" spans="2:5 16377:16377" ht="16" x14ac:dyDescent="0.4">
      <c r="B63" s="124" t="s">
        <v>60</v>
      </c>
      <c r="C63" s="14">
        <v>0</v>
      </c>
      <c r="E63" s="8">
        <v>3.2705814353612173</v>
      </c>
      <c r="XEW63" s="5" t="s">
        <v>148</v>
      </c>
    </row>
    <row r="64" spans="2:5 16377:16377" ht="16" x14ac:dyDescent="0.4">
      <c r="B64" s="124" t="s">
        <v>61</v>
      </c>
      <c r="C64" s="14">
        <v>0</v>
      </c>
      <c r="E64" s="8">
        <v>3.2705814353612173</v>
      </c>
      <c r="XEW64" s="5" t="s">
        <v>149</v>
      </c>
    </row>
    <row r="65" spans="2:5 16377:16377" ht="16" x14ac:dyDescent="0.4">
      <c r="B65" s="124" t="s">
        <v>62</v>
      </c>
      <c r="C65" s="14">
        <v>144</v>
      </c>
      <c r="E65" s="8">
        <v>147.27058143536121</v>
      </c>
      <c r="XEW65" s="5" t="s">
        <v>63</v>
      </c>
    </row>
    <row r="66" spans="2:5 16377:16377" ht="16" x14ac:dyDescent="0.4">
      <c r="B66" s="124" t="s">
        <v>63</v>
      </c>
      <c r="C66" s="14">
        <v>0</v>
      </c>
      <c r="E66" s="8">
        <v>3.2705814353612173</v>
      </c>
      <c r="XEW66" s="5" t="s">
        <v>191</v>
      </c>
    </row>
    <row r="67" spans="2:5 16377:16377" ht="16" x14ac:dyDescent="0.4">
      <c r="B67" s="124" t="s">
        <v>64</v>
      </c>
      <c r="C67" s="14">
        <v>0</v>
      </c>
      <c r="E67" s="8">
        <v>3.2705814353612173</v>
      </c>
      <c r="XEW67" s="5" t="s">
        <v>204</v>
      </c>
    </row>
    <row r="68" spans="2:5 16377:16377" ht="16" x14ac:dyDescent="0.4">
      <c r="B68" s="124" t="s">
        <v>65</v>
      </c>
      <c r="C68" s="14">
        <v>0</v>
      </c>
      <c r="E68" s="8">
        <v>3.2705814353612173</v>
      </c>
      <c r="XEW68" s="5" t="s">
        <v>216</v>
      </c>
    </row>
    <row r="69" spans="2:5 16377:16377" ht="16" x14ac:dyDescent="0.4">
      <c r="B69" s="124" t="s">
        <v>66</v>
      </c>
      <c r="C69" s="14">
        <v>0</v>
      </c>
      <c r="E69" s="8">
        <v>3.2705814353612173</v>
      </c>
      <c r="XEW69" s="5" t="s">
        <v>132</v>
      </c>
    </row>
    <row r="70" spans="2:5 16377:16377" ht="16" x14ac:dyDescent="0.4">
      <c r="B70" s="124" t="s">
        <v>67</v>
      </c>
      <c r="C70" s="14">
        <v>0</v>
      </c>
      <c r="E70" s="8">
        <v>3.2705814353612173</v>
      </c>
      <c r="XEW70" s="5" t="s">
        <v>192</v>
      </c>
    </row>
    <row r="71" spans="2:5 16377:16377" ht="16" x14ac:dyDescent="0.4">
      <c r="B71" s="124" t="s">
        <v>68</v>
      </c>
      <c r="C71" s="14">
        <v>0</v>
      </c>
      <c r="E71" s="8">
        <v>3.2705814353612173</v>
      </c>
      <c r="XEW71" s="5" t="s">
        <v>6</v>
      </c>
    </row>
    <row r="72" spans="2:5 16377:16377" ht="16" x14ac:dyDescent="0.4">
      <c r="B72" s="124" t="s">
        <v>69</v>
      </c>
      <c r="C72" s="14">
        <v>0</v>
      </c>
      <c r="E72" s="8">
        <v>3.2705814353612173</v>
      </c>
      <c r="XEW72" s="5" t="s">
        <v>283</v>
      </c>
    </row>
    <row r="73" spans="2:5 16377:16377" ht="16" x14ac:dyDescent="0.4">
      <c r="B73" s="124" t="s">
        <v>70</v>
      </c>
      <c r="C73" s="14">
        <v>0</v>
      </c>
      <c r="E73" s="8">
        <v>3.2705814353612173</v>
      </c>
      <c r="XEW73" s="5" t="s">
        <v>30</v>
      </c>
    </row>
    <row r="74" spans="2:5 16377:16377" ht="16" x14ac:dyDescent="0.4">
      <c r="B74" s="124" t="s">
        <v>71</v>
      </c>
      <c r="C74" s="14">
        <v>0</v>
      </c>
      <c r="E74" s="8">
        <v>3.2705814353612173</v>
      </c>
      <c r="XEW74" s="5" t="s">
        <v>228</v>
      </c>
    </row>
    <row r="75" spans="2:5 16377:16377" ht="16" x14ac:dyDescent="0.4">
      <c r="B75" s="124" t="s">
        <v>72</v>
      </c>
      <c r="C75" s="14">
        <v>0</v>
      </c>
      <c r="E75" s="8">
        <v>3.2705814353612173</v>
      </c>
      <c r="XEW75" s="5" t="s">
        <v>103</v>
      </c>
    </row>
    <row r="76" spans="2:5 16377:16377" ht="16" x14ac:dyDescent="0.4">
      <c r="B76" s="124" t="s">
        <v>73</v>
      </c>
      <c r="C76" s="14">
        <v>249</v>
      </c>
      <c r="E76" s="8">
        <v>252.27058143536121</v>
      </c>
      <c r="XEW76" s="5" t="s">
        <v>150</v>
      </c>
    </row>
    <row r="77" spans="2:5 16377:16377" ht="16" x14ac:dyDescent="0.4">
      <c r="B77" s="124" t="s">
        <v>74</v>
      </c>
      <c r="C77" s="14">
        <v>0</v>
      </c>
      <c r="E77" s="8">
        <v>3.2705814353612173</v>
      </c>
      <c r="XEW77" s="5" t="s">
        <v>151</v>
      </c>
    </row>
    <row r="78" spans="2:5 16377:16377" ht="16" x14ac:dyDescent="0.4">
      <c r="B78" s="124" t="s">
        <v>75</v>
      </c>
      <c r="C78" s="14">
        <v>0</v>
      </c>
      <c r="E78" s="8">
        <v>3.2705814353612173</v>
      </c>
      <c r="XEW78" s="5" t="s">
        <v>241</v>
      </c>
    </row>
    <row r="79" spans="2:5 16377:16377" ht="16" x14ac:dyDescent="0.4">
      <c r="B79" s="124" t="s">
        <v>76</v>
      </c>
      <c r="C79" s="14">
        <v>0</v>
      </c>
      <c r="E79" s="8">
        <v>3.2705814353612173</v>
      </c>
      <c r="XEW79" s="5" t="s">
        <v>7</v>
      </c>
    </row>
    <row r="80" spans="2:5 16377:16377" ht="16" x14ac:dyDescent="0.4">
      <c r="B80" s="124" t="s">
        <v>77</v>
      </c>
      <c r="C80" s="14">
        <v>0</v>
      </c>
      <c r="E80" s="8">
        <v>3.2705814353612173</v>
      </c>
      <c r="XEW80" s="5" t="s">
        <v>242</v>
      </c>
    </row>
    <row r="81" spans="2:5 16377:16377" ht="16" x14ac:dyDescent="0.4">
      <c r="B81" s="124" t="s">
        <v>78</v>
      </c>
      <c r="C81" s="14">
        <v>0</v>
      </c>
      <c r="E81" s="8">
        <v>3.2705814353612173</v>
      </c>
      <c r="XEW81" s="5" t="s">
        <v>82</v>
      </c>
    </row>
    <row r="82" spans="2:5 16377:16377" ht="16" x14ac:dyDescent="0.4">
      <c r="B82" s="124" t="s">
        <v>79</v>
      </c>
      <c r="C82" s="14">
        <v>0</v>
      </c>
      <c r="E82" s="8">
        <v>3.2705814353612173</v>
      </c>
      <c r="XEW82" s="5" t="s">
        <v>133</v>
      </c>
    </row>
    <row r="83" spans="2:5 16377:16377" ht="16" x14ac:dyDescent="0.4">
      <c r="B83" s="124" t="s">
        <v>80</v>
      </c>
      <c r="C83" s="14">
        <v>0</v>
      </c>
      <c r="E83" s="8">
        <v>3.2705814353612173</v>
      </c>
      <c r="XEW83" s="5" t="s">
        <v>31</v>
      </c>
    </row>
    <row r="84" spans="2:5 16377:16377" ht="16" x14ac:dyDescent="0.4">
      <c r="B84" s="124" t="s">
        <v>81</v>
      </c>
      <c r="C84" s="14">
        <v>0</v>
      </c>
      <c r="E84" s="8">
        <v>3.2705814353612173</v>
      </c>
      <c r="XEW84" s="5" t="s">
        <v>205</v>
      </c>
    </row>
    <row r="85" spans="2:5 16377:16377" ht="16" x14ac:dyDescent="0.4">
      <c r="B85" s="124" t="s">
        <v>82</v>
      </c>
      <c r="C85" s="14">
        <v>231</v>
      </c>
      <c r="E85" s="8">
        <v>234.27058143536121</v>
      </c>
      <c r="XEW85" s="5" t="s">
        <v>258</v>
      </c>
    </row>
    <row r="86" spans="2:5 16377:16377" ht="16" x14ac:dyDescent="0.4">
      <c r="B86" s="124" t="s">
        <v>83</v>
      </c>
      <c r="C86" s="14">
        <v>929.40139616055842</v>
      </c>
      <c r="E86" s="8">
        <v>932.67197759591966</v>
      </c>
      <c r="XEW86" s="5" t="s">
        <v>249</v>
      </c>
    </row>
    <row r="87" spans="2:5 16377:16377" ht="16" x14ac:dyDescent="0.4">
      <c r="B87" s="124" t="s">
        <v>84</v>
      </c>
      <c r="C87" s="14">
        <v>0</v>
      </c>
      <c r="E87" s="8">
        <v>3.2705814353612173</v>
      </c>
      <c r="XEW87" s="5" t="s">
        <v>152</v>
      </c>
    </row>
    <row r="88" spans="2:5 16377:16377" ht="16" x14ac:dyDescent="0.4">
      <c r="B88" s="124" t="s">
        <v>85</v>
      </c>
      <c r="C88" s="14">
        <v>0</v>
      </c>
      <c r="E88" s="8">
        <v>3.2705814353612173</v>
      </c>
      <c r="XEW88" s="5" t="s">
        <v>104</v>
      </c>
    </row>
    <row r="89" spans="2:5 16377:16377" ht="16" x14ac:dyDescent="0.4">
      <c r="B89" s="124" t="s">
        <v>86</v>
      </c>
      <c r="C89" s="14">
        <v>0</v>
      </c>
      <c r="E89" s="8">
        <v>3.2705814353612173</v>
      </c>
      <c r="XEW89" s="5" t="s">
        <v>105</v>
      </c>
    </row>
    <row r="90" spans="2:5 16377:16377" ht="16" x14ac:dyDescent="0.4">
      <c r="B90" s="124" t="s">
        <v>87</v>
      </c>
      <c r="C90" s="14">
        <v>0</v>
      </c>
      <c r="E90" s="8">
        <v>3.2705814353612173</v>
      </c>
      <c r="XEW90" s="5" t="s">
        <v>83</v>
      </c>
    </row>
    <row r="91" spans="2:5 16377:16377" ht="16" x14ac:dyDescent="0.4">
      <c r="B91" s="124" t="s">
        <v>88</v>
      </c>
      <c r="C91" s="14">
        <v>0</v>
      </c>
      <c r="E91" s="8">
        <v>3.2705814353612173</v>
      </c>
      <c r="XEW91" s="5" t="s">
        <v>106</v>
      </c>
    </row>
    <row r="92" spans="2:5 16377:16377" ht="16" x14ac:dyDescent="0.4">
      <c r="B92" s="124" t="s">
        <v>89</v>
      </c>
      <c r="C92" s="14">
        <v>0</v>
      </c>
      <c r="E92" s="8">
        <v>3.2705814353612173</v>
      </c>
      <c r="XEW92" s="5" t="s">
        <v>107</v>
      </c>
    </row>
    <row r="93" spans="2:5 16377:16377" ht="16" x14ac:dyDescent="0.4">
      <c r="B93" s="124" t="s">
        <v>90</v>
      </c>
      <c r="C93" s="14">
        <v>0</v>
      </c>
      <c r="E93" s="8">
        <v>3.2705814353612173</v>
      </c>
      <c r="XEW93" s="5" t="s">
        <v>284</v>
      </c>
    </row>
    <row r="94" spans="2:5 16377:16377" ht="16" x14ac:dyDescent="0.4">
      <c r="B94" s="124" t="s">
        <v>91</v>
      </c>
      <c r="C94" s="14">
        <v>0</v>
      </c>
      <c r="E94" s="8">
        <v>3.2705814353612173</v>
      </c>
      <c r="XEW94" s="5" t="s">
        <v>8</v>
      </c>
    </row>
    <row r="95" spans="2:5 16377:16377" ht="16" x14ac:dyDescent="0.4">
      <c r="B95" s="124" t="s">
        <v>92</v>
      </c>
      <c r="C95" s="14">
        <v>0</v>
      </c>
      <c r="E95" s="8">
        <v>3.2705814353612173</v>
      </c>
      <c r="XEW95" s="5" t="s">
        <v>64</v>
      </c>
    </row>
    <row r="96" spans="2:5 16377:16377" ht="16" x14ac:dyDescent="0.4">
      <c r="B96" s="124" t="s">
        <v>93</v>
      </c>
      <c r="C96" s="14">
        <v>0</v>
      </c>
      <c r="E96" s="8">
        <v>3.2705814353612173</v>
      </c>
      <c r="XEW96" s="5" t="s">
        <v>285</v>
      </c>
    </row>
    <row r="97" spans="2:5 16377:16377" ht="16" x14ac:dyDescent="0.4">
      <c r="B97" s="124" t="s">
        <v>94</v>
      </c>
      <c r="C97" s="14">
        <v>0</v>
      </c>
      <c r="E97" s="8">
        <v>3.2705814353612173</v>
      </c>
      <c r="XEW97" s="5" t="s">
        <v>84</v>
      </c>
    </row>
    <row r="98" spans="2:5 16377:16377" ht="16" x14ac:dyDescent="0.4">
      <c r="B98" s="124" t="s">
        <v>95</v>
      </c>
      <c r="C98" s="14">
        <v>55</v>
      </c>
      <c r="E98" s="8">
        <v>58.270581435361223</v>
      </c>
      <c r="XEW98" s="5" t="s">
        <v>153</v>
      </c>
    </row>
    <row r="99" spans="2:5 16377:16377" ht="16" x14ac:dyDescent="0.4">
      <c r="B99" s="124" t="s">
        <v>96</v>
      </c>
      <c r="C99" s="14">
        <v>0</v>
      </c>
      <c r="E99" s="8">
        <v>3.2705814353612173</v>
      </c>
      <c r="XEW99" s="5" t="s">
        <v>93</v>
      </c>
    </row>
    <row r="100" spans="2:5 16377:16377" ht="16" x14ac:dyDescent="0.4">
      <c r="B100" s="124" t="s">
        <v>97</v>
      </c>
      <c r="C100" s="14">
        <v>0</v>
      </c>
      <c r="E100" s="8">
        <v>3.2705814353612173</v>
      </c>
      <c r="XEW100" s="5" t="s">
        <v>206</v>
      </c>
    </row>
    <row r="101" spans="2:5 16377:16377" ht="16" x14ac:dyDescent="0.4">
      <c r="B101" s="124" t="s">
        <v>98</v>
      </c>
      <c r="C101" s="14">
        <v>0</v>
      </c>
      <c r="E101" s="8">
        <v>3.2705814353612173</v>
      </c>
      <c r="XEW101" s="5" t="s">
        <v>94</v>
      </c>
    </row>
    <row r="102" spans="2:5 16377:16377" ht="16" x14ac:dyDescent="0.4">
      <c r="B102" s="124" t="s">
        <v>99</v>
      </c>
      <c r="C102" s="14">
        <v>0</v>
      </c>
      <c r="E102" s="8">
        <v>3.2705814353612173</v>
      </c>
      <c r="XEW102" s="5" t="s">
        <v>193</v>
      </c>
    </row>
    <row r="103" spans="2:5 16377:16377" ht="16" x14ac:dyDescent="0.4">
      <c r="B103" s="124" t="s">
        <v>100</v>
      </c>
      <c r="C103" s="14">
        <v>0</v>
      </c>
      <c r="E103" s="8">
        <v>3.2705814353612173</v>
      </c>
      <c r="XEW103" s="5" t="s">
        <v>40</v>
      </c>
    </row>
    <row r="104" spans="2:5 16377:16377" ht="16" x14ac:dyDescent="0.4">
      <c r="B104" s="124" t="s">
        <v>101</v>
      </c>
      <c r="C104" s="14">
        <v>0</v>
      </c>
      <c r="E104" s="8">
        <v>3.2705814353612173</v>
      </c>
      <c r="XEW104" s="5" t="s">
        <v>194</v>
      </c>
    </row>
    <row r="105" spans="2:5 16377:16377" ht="16" x14ac:dyDescent="0.4">
      <c r="B105" s="124" t="s">
        <v>102</v>
      </c>
      <c r="C105" s="14">
        <v>0</v>
      </c>
      <c r="E105" s="8">
        <v>3.2705814353612173</v>
      </c>
      <c r="XEW105" s="5" t="s">
        <v>48</v>
      </c>
    </row>
    <row r="106" spans="2:5 16377:16377" ht="16" x14ac:dyDescent="0.4">
      <c r="B106" s="124" t="s">
        <v>103</v>
      </c>
      <c r="C106" s="14">
        <v>0</v>
      </c>
      <c r="E106" s="8">
        <v>3.2705814353612173</v>
      </c>
      <c r="XEW106" s="5" t="s">
        <v>286</v>
      </c>
    </row>
    <row r="107" spans="2:5 16377:16377" ht="16" x14ac:dyDescent="0.4">
      <c r="B107" s="124" t="s">
        <v>104</v>
      </c>
      <c r="C107" s="14">
        <v>0</v>
      </c>
      <c r="E107" s="8">
        <v>3.2705814353612173</v>
      </c>
      <c r="XEW107" s="5" t="s">
        <v>108</v>
      </c>
    </row>
    <row r="108" spans="2:5 16377:16377" ht="16" x14ac:dyDescent="0.4">
      <c r="B108" s="124" t="s">
        <v>105</v>
      </c>
      <c r="C108" s="14">
        <v>0</v>
      </c>
      <c r="E108" s="8">
        <v>3.2705814353612173</v>
      </c>
      <c r="XEW108" s="5" t="s">
        <v>32</v>
      </c>
    </row>
    <row r="109" spans="2:5 16377:16377" ht="16" x14ac:dyDescent="0.4">
      <c r="B109" s="124" t="s">
        <v>106</v>
      </c>
      <c r="C109" s="14">
        <v>0</v>
      </c>
      <c r="E109" s="8">
        <v>3.2705814353612173</v>
      </c>
      <c r="XEW109" s="5" t="s">
        <v>250</v>
      </c>
    </row>
    <row r="110" spans="2:5 16377:16377" ht="16" x14ac:dyDescent="0.4">
      <c r="B110" s="124" t="s">
        <v>107</v>
      </c>
      <c r="C110" s="14">
        <v>0</v>
      </c>
      <c r="E110" s="8">
        <v>3.2705814353612173</v>
      </c>
      <c r="XEW110" s="5" t="s">
        <v>109</v>
      </c>
    </row>
    <row r="111" spans="2:5 16377:16377" ht="16" x14ac:dyDescent="0.4">
      <c r="B111" s="124" t="s">
        <v>108</v>
      </c>
      <c r="C111" s="14">
        <v>0</v>
      </c>
      <c r="E111" s="8">
        <v>3.2705814353612173</v>
      </c>
      <c r="XEW111" s="5" t="s">
        <v>195</v>
      </c>
    </row>
    <row r="112" spans="2:5 16377:16377" ht="16" x14ac:dyDescent="0.4">
      <c r="B112" s="124" t="s">
        <v>109</v>
      </c>
      <c r="C112" s="14">
        <v>0</v>
      </c>
      <c r="E112" s="8">
        <v>3.2705814353612173</v>
      </c>
      <c r="XEW112" s="5" t="s">
        <v>259</v>
      </c>
    </row>
    <row r="113" spans="2:5 16377:16377" ht="16" x14ac:dyDescent="0.4">
      <c r="B113" s="124" t="s">
        <v>110</v>
      </c>
      <c r="C113" s="14">
        <v>0</v>
      </c>
      <c r="E113" s="8">
        <v>3.2705814353612173</v>
      </c>
      <c r="XEW113" s="5" t="s">
        <v>207</v>
      </c>
    </row>
    <row r="114" spans="2:5 16377:16377" ht="16" x14ac:dyDescent="0.4">
      <c r="B114" s="124" t="s">
        <v>111</v>
      </c>
      <c r="C114" s="14">
        <v>0</v>
      </c>
      <c r="E114" s="8">
        <v>3.2705814353612173</v>
      </c>
      <c r="XEW114" s="5" t="s">
        <v>134</v>
      </c>
    </row>
    <row r="115" spans="2:5 16377:16377" ht="16" x14ac:dyDescent="0.4">
      <c r="B115" s="124" t="s">
        <v>112</v>
      </c>
      <c r="C115" s="14">
        <v>0</v>
      </c>
      <c r="E115" s="8">
        <v>3.2705814353612173</v>
      </c>
      <c r="XEW115" s="5" t="s">
        <v>217</v>
      </c>
    </row>
    <row r="116" spans="2:5 16377:16377" ht="16" x14ac:dyDescent="0.4">
      <c r="B116" s="124" t="s">
        <v>113</v>
      </c>
      <c r="C116" s="14">
        <v>0</v>
      </c>
      <c r="E116" s="8">
        <v>3.2705814353612173</v>
      </c>
      <c r="XEW116" s="5" t="s">
        <v>154</v>
      </c>
    </row>
    <row r="117" spans="2:5 16377:16377" ht="16" x14ac:dyDescent="0.4">
      <c r="B117" s="124" t="s">
        <v>114</v>
      </c>
      <c r="C117" s="14">
        <v>0</v>
      </c>
      <c r="E117" s="8">
        <v>3.2705814353612173</v>
      </c>
      <c r="XEW117" s="5" t="s">
        <v>110</v>
      </c>
    </row>
    <row r="118" spans="2:5 16377:16377" ht="16" x14ac:dyDescent="0.4">
      <c r="B118" s="124" t="s">
        <v>115</v>
      </c>
      <c r="C118" s="14">
        <v>0</v>
      </c>
      <c r="E118" s="8">
        <v>3.2705814353612173</v>
      </c>
      <c r="XEW118" s="5" t="s">
        <v>218</v>
      </c>
    </row>
    <row r="119" spans="2:5 16377:16377" ht="16" x14ac:dyDescent="0.4">
      <c r="B119" s="124" t="s">
        <v>116</v>
      </c>
      <c r="C119" s="14">
        <v>0</v>
      </c>
      <c r="E119" s="8">
        <v>3.2705814353612173</v>
      </c>
      <c r="XEW119" s="5" t="s">
        <v>135</v>
      </c>
    </row>
    <row r="120" spans="2:5 16377:16377" ht="16" x14ac:dyDescent="0.4">
      <c r="B120" s="124" t="s">
        <v>117</v>
      </c>
      <c r="C120" s="14">
        <v>0</v>
      </c>
      <c r="E120" s="8">
        <v>3.2705814353612173</v>
      </c>
      <c r="XEW120" s="5" t="s">
        <v>111</v>
      </c>
    </row>
    <row r="121" spans="2:5 16377:16377" ht="16" x14ac:dyDescent="0.4">
      <c r="B121" s="124" t="s">
        <v>118</v>
      </c>
      <c r="C121" s="14">
        <v>0</v>
      </c>
      <c r="E121" s="8">
        <v>3.2705814353612173</v>
      </c>
      <c r="XEW121" s="5" t="s">
        <v>208</v>
      </c>
    </row>
    <row r="122" spans="2:5 16377:16377" ht="16" x14ac:dyDescent="0.4">
      <c r="B122" s="124" t="s">
        <v>119</v>
      </c>
      <c r="C122" s="14">
        <v>0</v>
      </c>
      <c r="E122" s="8">
        <v>3.2705814353612173</v>
      </c>
      <c r="XEW122" s="5" t="s">
        <v>209</v>
      </c>
    </row>
    <row r="123" spans="2:5 16377:16377" ht="16" x14ac:dyDescent="0.4">
      <c r="B123" s="124" t="s">
        <v>120</v>
      </c>
      <c r="C123" s="14">
        <v>0</v>
      </c>
      <c r="E123" s="8">
        <v>3.2705814353612173</v>
      </c>
      <c r="XEW123" s="5" t="s">
        <v>229</v>
      </c>
    </row>
    <row r="124" spans="2:5 16377:16377" ht="16" x14ac:dyDescent="0.4">
      <c r="B124" s="124" t="s">
        <v>121</v>
      </c>
      <c r="C124" s="14">
        <v>0</v>
      </c>
      <c r="E124" s="8">
        <v>3.2705814353612173</v>
      </c>
      <c r="XEW124" s="5" t="s">
        <v>155</v>
      </c>
    </row>
    <row r="125" spans="2:5 16377:16377" ht="16" x14ac:dyDescent="0.4">
      <c r="B125" s="124" t="s">
        <v>122</v>
      </c>
      <c r="C125" s="14">
        <v>0</v>
      </c>
      <c r="E125" s="8">
        <v>3.2705814353612173</v>
      </c>
      <c r="XEW125" s="5" t="s">
        <v>73</v>
      </c>
    </row>
    <row r="126" spans="2:5 16377:16377" ht="16" x14ac:dyDescent="0.4">
      <c r="B126" s="124" t="s">
        <v>123</v>
      </c>
      <c r="C126" s="14">
        <v>0</v>
      </c>
      <c r="E126" s="8">
        <v>3.2705814353612173</v>
      </c>
      <c r="XEW126" s="5" t="s">
        <v>9</v>
      </c>
    </row>
    <row r="127" spans="2:5 16377:16377" ht="16" x14ac:dyDescent="0.4">
      <c r="B127" s="124" t="s">
        <v>124</v>
      </c>
      <c r="C127" s="14">
        <v>0</v>
      </c>
      <c r="E127" s="8">
        <v>3.2705814353612173</v>
      </c>
      <c r="XEW127" s="5" t="s">
        <v>156</v>
      </c>
    </row>
    <row r="128" spans="2:5 16377:16377" ht="16" x14ac:dyDescent="0.4">
      <c r="B128" s="124" t="s">
        <v>125</v>
      </c>
      <c r="C128" s="14">
        <v>0</v>
      </c>
      <c r="E128" s="8">
        <v>3.2705814353612173</v>
      </c>
      <c r="XEW128" s="5" t="s">
        <v>157</v>
      </c>
    </row>
    <row r="129" spans="2:5 16377:16377" ht="16" x14ac:dyDescent="0.4">
      <c r="B129" s="124" t="s">
        <v>126</v>
      </c>
      <c r="C129" s="14">
        <v>0</v>
      </c>
      <c r="E129" s="8">
        <v>3.2705814353612173</v>
      </c>
      <c r="XEW129" s="5" t="s">
        <v>210</v>
      </c>
    </row>
    <row r="130" spans="2:5 16377:16377" ht="16" x14ac:dyDescent="0.4">
      <c r="B130" s="124" t="s">
        <v>127</v>
      </c>
      <c r="C130" s="14">
        <v>0</v>
      </c>
      <c r="E130" s="8">
        <v>3.2705814353612173</v>
      </c>
      <c r="XEW130" s="5" t="s">
        <v>49</v>
      </c>
    </row>
    <row r="131" spans="2:5 16377:16377" ht="16" x14ac:dyDescent="0.4">
      <c r="B131" s="124" t="s">
        <v>128</v>
      </c>
      <c r="C131" s="14">
        <v>0</v>
      </c>
      <c r="E131" s="8">
        <v>3.2705814353612173</v>
      </c>
      <c r="XEW131" s="5" t="s">
        <v>74</v>
      </c>
    </row>
    <row r="132" spans="2:5 16377:16377" ht="16" x14ac:dyDescent="0.4">
      <c r="B132" s="124" t="s">
        <v>129</v>
      </c>
      <c r="C132" s="14">
        <v>0</v>
      </c>
      <c r="E132" s="8">
        <v>3.2705814353612173</v>
      </c>
      <c r="XEW132" s="5" t="s">
        <v>243</v>
      </c>
    </row>
    <row r="133" spans="2:5 16377:16377" ht="16" x14ac:dyDescent="0.4">
      <c r="B133" s="124" t="s">
        <v>130</v>
      </c>
      <c r="C133" s="14">
        <v>0</v>
      </c>
      <c r="E133" s="8">
        <v>3.2705814353612173</v>
      </c>
      <c r="XEW133" s="5" t="s">
        <v>211</v>
      </c>
    </row>
    <row r="134" spans="2:5 16377:16377" ht="16" x14ac:dyDescent="0.4">
      <c r="B134" s="124" t="s">
        <v>131</v>
      </c>
      <c r="C134" s="14">
        <v>0</v>
      </c>
      <c r="E134" s="8">
        <v>3.2705814353612173</v>
      </c>
      <c r="XEW134" s="5" t="s">
        <v>112</v>
      </c>
    </row>
    <row r="135" spans="2:5 16377:16377" ht="16" x14ac:dyDescent="0.4">
      <c r="B135" s="124" t="s">
        <v>132</v>
      </c>
      <c r="C135" s="14">
        <v>0</v>
      </c>
      <c r="E135" s="8">
        <v>3.2705814353612173</v>
      </c>
      <c r="XEW135" s="5" t="s">
        <v>230</v>
      </c>
    </row>
    <row r="136" spans="2:5 16377:16377" ht="16" x14ac:dyDescent="0.4">
      <c r="B136" s="124" t="s">
        <v>133</v>
      </c>
      <c r="C136" s="14">
        <v>418</v>
      </c>
      <c r="E136" s="8">
        <v>421.27058143536124</v>
      </c>
      <c r="XEW136" s="5" t="s">
        <v>287</v>
      </c>
    </row>
    <row r="137" spans="2:5 16377:16377" ht="16" x14ac:dyDescent="0.4">
      <c r="B137" s="124" t="s">
        <v>134</v>
      </c>
      <c r="C137" s="14">
        <v>0</v>
      </c>
      <c r="E137" s="8">
        <v>3.2705814353612173</v>
      </c>
      <c r="XEW137" s="5" t="s">
        <v>113</v>
      </c>
    </row>
    <row r="138" spans="2:5 16377:16377" ht="16" x14ac:dyDescent="0.4">
      <c r="B138" s="124" t="s">
        <v>135</v>
      </c>
      <c r="C138" s="14">
        <v>0</v>
      </c>
      <c r="E138" s="8">
        <v>3.2705814353612173</v>
      </c>
      <c r="XEW138" s="5" t="s">
        <v>266</v>
      </c>
    </row>
    <row r="139" spans="2:5 16377:16377" ht="16" x14ac:dyDescent="0.4">
      <c r="B139" s="124" t="s">
        <v>136</v>
      </c>
      <c r="C139" s="14">
        <v>0</v>
      </c>
      <c r="E139" s="8">
        <v>3.2705814353612173</v>
      </c>
      <c r="XEW139" s="5" t="s">
        <v>158</v>
      </c>
    </row>
    <row r="140" spans="2:5 16377:16377" ht="16" x14ac:dyDescent="0.4">
      <c r="B140" s="124" t="s">
        <v>137</v>
      </c>
      <c r="C140" s="14">
        <v>0</v>
      </c>
      <c r="E140" s="8">
        <v>3.2705814353612173</v>
      </c>
      <c r="XEW140" s="5" t="s">
        <v>114</v>
      </c>
    </row>
    <row r="141" spans="2:5 16377:16377" ht="16" x14ac:dyDescent="0.4">
      <c r="B141" s="124" t="s">
        <v>138</v>
      </c>
      <c r="C141" s="14">
        <v>0</v>
      </c>
      <c r="E141" s="8">
        <v>3.2705814353612173</v>
      </c>
      <c r="XEW141" s="5" t="s">
        <v>231</v>
      </c>
    </row>
    <row r="142" spans="2:5 16377:16377" ht="16" x14ac:dyDescent="0.4">
      <c r="B142" s="124" t="s">
        <v>139</v>
      </c>
      <c r="C142" s="14">
        <v>420.38172715894865</v>
      </c>
      <c r="E142" s="8">
        <v>423.65230859430989</v>
      </c>
      <c r="XEW142" s="5" t="s">
        <v>267</v>
      </c>
    </row>
    <row r="143" spans="2:5 16377:16377" ht="16" x14ac:dyDescent="0.4">
      <c r="B143" s="124" t="s">
        <v>140</v>
      </c>
      <c r="C143" s="14">
        <v>0</v>
      </c>
      <c r="E143" s="8">
        <v>3.2705814353612173</v>
      </c>
      <c r="XEW143" s="5" t="s">
        <v>159</v>
      </c>
    </row>
    <row r="144" spans="2:5 16377:16377" ht="16" x14ac:dyDescent="0.4">
      <c r="B144" s="124" t="s">
        <v>141</v>
      </c>
      <c r="C144" s="14">
        <v>0</v>
      </c>
      <c r="E144" s="8">
        <v>3.2705814353612173</v>
      </c>
      <c r="XEW144" s="5" t="s">
        <v>160</v>
      </c>
    </row>
    <row r="145" spans="2:5 16377:16377" ht="16" x14ac:dyDescent="0.4">
      <c r="B145" s="124" t="s">
        <v>142</v>
      </c>
      <c r="C145" s="14">
        <v>57</v>
      </c>
      <c r="E145" s="8">
        <v>60.270581435361223</v>
      </c>
      <c r="XEW145" s="5" t="s">
        <v>75</v>
      </c>
    </row>
    <row r="146" spans="2:5 16377:16377" ht="16" x14ac:dyDescent="0.4">
      <c r="B146" s="124" t="s">
        <v>143</v>
      </c>
      <c r="C146" s="14">
        <v>0</v>
      </c>
      <c r="E146" s="8">
        <v>3.2705814353612173</v>
      </c>
      <c r="XEW146" s="5" t="s">
        <v>161</v>
      </c>
    </row>
    <row r="147" spans="2:5 16377:16377" ht="16" x14ac:dyDescent="0.4">
      <c r="B147" s="124" t="s">
        <v>144</v>
      </c>
      <c r="C147" s="14">
        <v>0</v>
      </c>
      <c r="E147" s="8">
        <v>3.2705814353612173</v>
      </c>
      <c r="XEW147" s="5" t="s">
        <v>50</v>
      </c>
    </row>
    <row r="148" spans="2:5 16377:16377" ht="16" x14ac:dyDescent="0.4">
      <c r="B148" s="124" t="s">
        <v>145</v>
      </c>
      <c r="C148" s="14">
        <v>0</v>
      </c>
      <c r="E148" s="8">
        <v>3.2705814353612173</v>
      </c>
      <c r="XEW148" s="5" t="s">
        <v>232</v>
      </c>
    </row>
    <row r="149" spans="2:5 16377:16377" ht="16" x14ac:dyDescent="0.4">
      <c r="B149" s="124" t="s">
        <v>146</v>
      </c>
      <c r="C149" s="14">
        <v>0</v>
      </c>
      <c r="E149" s="8">
        <v>3.2705814353612173</v>
      </c>
      <c r="XEW149" s="5" t="s">
        <v>51</v>
      </c>
    </row>
    <row r="150" spans="2:5 16377:16377" ht="16" x14ac:dyDescent="0.4">
      <c r="B150" s="124" t="s">
        <v>147</v>
      </c>
      <c r="C150" s="14">
        <v>0</v>
      </c>
      <c r="E150" s="8">
        <v>3.2705814353612173</v>
      </c>
      <c r="XEW150" s="5" t="s">
        <v>65</v>
      </c>
    </row>
    <row r="151" spans="2:5 16377:16377" ht="16" x14ac:dyDescent="0.4">
      <c r="B151" s="124" t="s">
        <v>148</v>
      </c>
      <c r="C151" s="14">
        <v>0</v>
      </c>
      <c r="E151" s="8">
        <v>3.2705814353612173</v>
      </c>
      <c r="XEW151" s="5" t="s">
        <v>162</v>
      </c>
    </row>
    <row r="152" spans="2:5 16377:16377" ht="16" x14ac:dyDescent="0.4">
      <c r="B152" s="124" t="s">
        <v>149</v>
      </c>
      <c r="C152" s="14">
        <v>0</v>
      </c>
      <c r="E152" s="8">
        <v>3.2705814353612173</v>
      </c>
      <c r="XEW152" s="5" t="s">
        <v>196</v>
      </c>
    </row>
    <row r="153" spans="2:5 16377:16377" ht="16" x14ac:dyDescent="0.4">
      <c r="B153" s="124" t="s">
        <v>150</v>
      </c>
      <c r="C153" s="14">
        <v>0</v>
      </c>
      <c r="E153" s="8">
        <v>3.2705814353612173</v>
      </c>
      <c r="XEW153" s="5" t="s">
        <v>163</v>
      </c>
    </row>
    <row r="154" spans="2:5 16377:16377" ht="16" x14ac:dyDescent="0.4">
      <c r="B154" s="124" t="s">
        <v>151</v>
      </c>
      <c r="C154" s="14">
        <v>0</v>
      </c>
      <c r="E154" s="8">
        <v>3.2705814353612173</v>
      </c>
      <c r="XEW154" s="5" t="s">
        <v>85</v>
      </c>
    </row>
    <row r="155" spans="2:5 16377:16377" ht="16" x14ac:dyDescent="0.4">
      <c r="B155" s="124" t="s">
        <v>152</v>
      </c>
      <c r="C155" s="14">
        <v>0</v>
      </c>
      <c r="E155" s="8">
        <v>3.2705814353612173</v>
      </c>
      <c r="XEW155" s="5" t="s">
        <v>86</v>
      </c>
    </row>
    <row r="156" spans="2:5 16377:16377" ht="16" x14ac:dyDescent="0.4">
      <c r="B156" s="124" t="s">
        <v>153</v>
      </c>
      <c r="C156" s="14">
        <v>0</v>
      </c>
      <c r="E156" s="8">
        <v>3.2705814353612173</v>
      </c>
      <c r="XEW156" s="5" t="s">
        <v>10</v>
      </c>
    </row>
    <row r="157" spans="2:5 16377:16377" ht="16" x14ac:dyDescent="0.4">
      <c r="B157" s="124" t="s">
        <v>154</v>
      </c>
      <c r="C157" s="14">
        <v>0</v>
      </c>
      <c r="E157" s="8">
        <v>3.2705814353612173</v>
      </c>
      <c r="XEW157" s="5" t="s">
        <v>212</v>
      </c>
    </row>
    <row r="158" spans="2:5 16377:16377" ht="16" x14ac:dyDescent="0.4">
      <c r="B158" s="124" t="s">
        <v>155</v>
      </c>
      <c r="C158" s="14">
        <v>0</v>
      </c>
      <c r="E158" s="8">
        <v>3.2705814353612173</v>
      </c>
      <c r="XEW158" s="5" t="s">
        <v>219</v>
      </c>
    </row>
    <row r="159" spans="2:5 16377:16377" ht="16" x14ac:dyDescent="0.4">
      <c r="B159" s="124" t="s">
        <v>156</v>
      </c>
      <c r="C159" s="14">
        <v>0</v>
      </c>
      <c r="E159" s="8">
        <v>3.2705814353612173</v>
      </c>
      <c r="XEW159" s="5" t="s">
        <v>244</v>
      </c>
    </row>
    <row r="160" spans="2:5 16377:16377" ht="16" x14ac:dyDescent="0.4">
      <c r="B160" s="124" t="s">
        <v>157</v>
      </c>
      <c r="C160" s="14">
        <v>0</v>
      </c>
      <c r="E160" s="8">
        <v>3.2705814353612173</v>
      </c>
      <c r="XEW160" s="5" t="s">
        <v>268</v>
      </c>
    </row>
    <row r="161" spans="2:5 16377:16377" ht="16" x14ac:dyDescent="0.4">
      <c r="B161" s="124" t="s">
        <v>158</v>
      </c>
      <c r="C161" s="14">
        <v>157</v>
      </c>
      <c r="E161" s="8">
        <v>160.27058143536121</v>
      </c>
      <c r="XEW161" s="5" t="s">
        <v>52</v>
      </c>
    </row>
    <row r="162" spans="2:5 16377:16377" ht="16" x14ac:dyDescent="0.4">
      <c r="B162" s="124" t="s">
        <v>159</v>
      </c>
      <c r="C162" s="14">
        <v>0</v>
      </c>
      <c r="E162" s="8">
        <v>3.2705814353612173</v>
      </c>
      <c r="XEW162" s="5" t="s">
        <v>11</v>
      </c>
    </row>
    <row r="163" spans="2:5 16377:16377" ht="16" x14ac:dyDescent="0.4">
      <c r="B163" s="124" t="s">
        <v>160</v>
      </c>
      <c r="C163" s="14">
        <v>0</v>
      </c>
      <c r="E163" s="8">
        <v>3.2705814353612173</v>
      </c>
      <c r="XEW163" s="5" t="s">
        <v>269</v>
      </c>
    </row>
    <row r="164" spans="2:5 16377:16377" ht="16" x14ac:dyDescent="0.4">
      <c r="B164" s="124" t="s">
        <v>161</v>
      </c>
      <c r="C164" s="14">
        <v>0</v>
      </c>
      <c r="E164" s="8">
        <v>3.2705814353612173</v>
      </c>
      <c r="XEW164" s="5" t="s">
        <v>87</v>
      </c>
    </row>
    <row r="165" spans="2:5 16377:16377" ht="16" x14ac:dyDescent="0.4">
      <c r="B165" s="124" t="s">
        <v>162</v>
      </c>
      <c r="C165" s="14">
        <v>0</v>
      </c>
      <c r="E165" s="8">
        <v>3.2705814353612173</v>
      </c>
      <c r="XEW165" s="5" t="s">
        <v>12</v>
      </c>
    </row>
    <row r="166" spans="2:5 16377:16377" ht="16" x14ac:dyDescent="0.4">
      <c r="B166" s="124" t="s">
        <v>163</v>
      </c>
      <c r="C166" s="14">
        <v>0</v>
      </c>
      <c r="E166" s="8">
        <v>3.2705814353612173</v>
      </c>
      <c r="XEW166" s="5" t="s">
        <v>41</v>
      </c>
    </row>
    <row r="167" spans="2:5 16377:16377" ht="16" x14ac:dyDescent="0.4">
      <c r="B167" s="124" t="s">
        <v>164</v>
      </c>
      <c r="C167" s="14">
        <v>0</v>
      </c>
      <c r="E167" s="8">
        <v>3.2705814353612173</v>
      </c>
      <c r="XEW167" s="5" t="s">
        <v>13</v>
      </c>
    </row>
    <row r="168" spans="2:5 16377:16377" ht="16" x14ac:dyDescent="0.4">
      <c r="B168" s="124" t="s">
        <v>165</v>
      </c>
      <c r="C168" s="14">
        <v>0</v>
      </c>
      <c r="E168" s="8">
        <v>3.2705814353612173</v>
      </c>
      <c r="XEW168" s="5" t="s">
        <v>66</v>
      </c>
    </row>
    <row r="169" spans="2:5 16377:16377" ht="16" x14ac:dyDescent="0.4">
      <c r="B169" s="124" t="s">
        <v>166</v>
      </c>
      <c r="C169" s="14">
        <v>0</v>
      </c>
      <c r="E169" s="8">
        <v>3.2705814353612173</v>
      </c>
      <c r="XEW169" s="5" t="s">
        <v>245</v>
      </c>
    </row>
    <row r="170" spans="2:5 16377:16377" ht="16" x14ac:dyDescent="0.4">
      <c r="B170" s="124" t="s">
        <v>167</v>
      </c>
      <c r="C170" s="14">
        <v>0</v>
      </c>
      <c r="E170" s="8">
        <v>3.2705814353612173</v>
      </c>
      <c r="XEW170" s="5" t="s">
        <v>95</v>
      </c>
    </row>
    <row r="171" spans="2:5 16377:16377" ht="16" x14ac:dyDescent="0.4">
      <c r="B171" s="124" t="s">
        <v>168</v>
      </c>
      <c r="C171" s="14">
        <v>0</v>
      </c>
      <c r="E171" s="8">
        <v>3.2705814353612173</v>
      </c>
      <c r="XEW171" s="5" t="s">
        <v>233</v>
      </c>
    </row>
    <row r="172" spans="2:5 16377:16377" ht="16" x14ac:dyDescent="0.4">
      <c r="B172" s="124" t="s">
        <v>169</v>
      </c>
      <c r="C172" s="14">
        <v>0</v>
      </c>
      <c r="E172" s="8">
        <v>3.2705814353612173</v>
      </c>
      <c r="XEW172" s="5" t="s">
        <v>164</v>
      </c>
    </row>
    <row r="173" spans="2:5 16377:16377" ht="16" x14ac:dyDescent="0.4">
      <c r="B173" s="124" t="s">
        <v>170</v>
      </c>
      <c r="C173" s="14">
        <v>0</v>
      </c>
      <c r="E173" s="8">
        <v>3.2705814353612173</v>
      </c>
      <c r="XEW173" s="5" t="s">
        <v>115</v>
      </c>
    </row>
    <row r="174" spans="2:5 16377:16377" ht="16" x14ac:dyDescent="0.4">
      <c r="B174" s="124" t="s">
        <v>171</v>
      </c>
      <c r="C174" s="14">
        <v>0</v>
      </c>
      <c r="E174" s="8">
        <v>3.2705814353612173</v>
      </c>
      <c r="XEW174" s="5" t="s">
        <v>88</v>
      </c>
    </row>
    <row r="175" spans="2:5 16377:16377" ht="16" x14ac:dyDescent="0.4">
      <c r="B175" s="124" t="s">
        <v>172</v>
      </c>
      <c r="C175" s="14">
        <v>0</v>
      </c>
      <c r="E175" s="8">
        <v>3.2705814353612173</v>
      </c>
      <c r="XEW175" s="5" t="s">
        <v>246</v>
      </c>
    </row>
    <row r="176" spans="2:5 16377:16377" ht="16" x14ac:dyDescent="0.4">
      <c r="B176" s="124" t="s">
        <v>173</v>
      </c>
      <c r="C176" s="14">
        <v>0</v>
      </c>
      <c r="E176" s="8">
        <v>3.2705814353612173</v>
      </c>
      <c r="XEW176" s="5" t="s">
        <v>42</v>
      </c>
    </row>
    <row r="177" spans="2:5 16377:16377" ht="16" x14ac:dyDescent="0.4">
      <c r="B177" s="124" t="s">
        <v>174</v>
      </c>
      <c r="C177" s="14">
        <v>0</v>
      </c>
      <c r="E177" s="8">
        <v>3.2705814353612173</v>
      </c>
      <c r="XEW177" s="5" t="s">
        <v>288</v>
      </c>
    </row>
    <row r="178" spans="2:5 16377:16377" ht="16" x14ac:dyDescent="0.4">
      <c r="B178" s="124" t="s">
        <v>175</v>
      </c>
      <c r="C178" s="14">
        <v>0</v>
      </c>
      <c r="E178" s="8">
        <v>3.2705814353612173</v>
      </c>
      <c r="XEW178" s="5" t="s">
        <v>165</v>
      </c>
    </row>
    <row r="179" spans="2:5 16377:16377" ht="16" x14ac:dyDescent="0.4">
      <c r="B179" s="124" t="s">
        <v>176</v>
      </c>
      <c r="C179" s="14">
        <v>0</v>
      </c>
      <c r="E179" s="8">
        <v>3.2705814353612173</v>
      </c>
      <c r="XEW179" s="5" t="s">
        <v>116</v>
      </c>
    </row>
    <row r="180" spans="2:5 16377:16377" ht="16" x14ac:dyDescent="0.4">
      <c r="B180" s="124" t="s">
        <v>177</v>
      </c>
      <c r="C180" s="14">
        <v>0</v>
      </c>
      <c r="E180" s="8">
        <v>3.2705814353612173</v>
      </c>
      <c r="XEW180" s="5" t="s">
        <v>289</v>
      </c>
    </row>
    <row r="181" spans="2:5 16377:16377" ht="16" x14ac:dyDescent="0.4">
      <c r="B181" s="124" t="s">
        <v>178</v>
      </c>
      <c r="C181" s="14">
        <v>58</v>
      </c>
      <c r="E181" s="8">
        <v>61.270581435361223</v>
      </c>
      <c r="XEW181" s="5" t="s">
        <v>260</v>
      </c>
    </row>
    <row r="182" spans="2:5 16377:16377" ht="16" x14ac:dyDescent="0.4">
      <c r="B182" s="124" t="s">
        <v>179</v>
      </c>
      <c r="C182" s="14">
        <v>0</v>
      </c>
      <c r="E182" s="8">
        <v>3.2705814353612173</v>
      </c>
      <c r="XEW182" s="5" t="s">
        <v>270</v>
      </c>
    </row>
    <row r="183" spans="2:5 16377:16377" ht="16" x14ac:dyDescent="0.4">
      <c r="B183" s="124" t="s">
        <v>180</v>
      </c>
      <c r="C183" s="14">
        <v>0</v>
      </c>
      <c r="E183" s="8">
        <v>3.2705814353612173</v>
      </c>
      <c r="XEW183" s="5" t="s">
        <v>96</v>
      </c>
    </row>
    <row r="184" spans="2:5 16377:16377" ht="16" x14ac:dyDescent="0.4">
      <c r="B184" s="124" t="s">
        <v>181</v>
      </c>
      <c r="C184" s="14">
        <v>0</v>
      </c>
      <c r="E184" s="8">
        <v>3.2705814353612173</v>
      </c>
      <c r="XEW184" s="5" t="s">
        <v>234</v>
      </c>
    </row>
    <row r="185" spans="2:5 16377:16377" ht="16" x14ac:dyDescent="0.4">
      <c r="B185" s="124" t="s">
        <v>182</v>
      </c>
      <c r="C185" s="14">
        <v>0</v>
      </c>
      <c r="E185" s="8">
        <v>3.2705814353612173</v>
      </c>
      <c r="XEW185" s="5" t="s">
        <v>220</v>
      </c>
    </row>
    <row r="186" spans="2:5 16377:16377" ht="16" x14ac:dyDescent="0.4">
      <c r="B186" s="124" t="s">
        <v>183</v>
      </c>
      <c r="C186" s="14">
        <v>0</v>
      </c>
      <c r="E186" s="8">
        <v>3.2705814353612173</v>
      </c>
      <c r="XEW186" s="5" t="s">
        <v>14</v>
      </c>
    </row>
    <row r="187" spans="2:5 16377:16377" ht="16" x14ac:dyDescent="0.4">
      <c r="B187" s="124" t="s">
        <v>184</v>
      </c>
      <c r="C187" s="14">
        <v>283</v>
      </c>
      <c r="E187" s="8">
        <v>286.27058143536124</v>
      </c>
      <c r="XEW187" s="5" t="s">
        <v>247</v>
      </c>
    </row>
    <row r="188" spans="2:5 16377:16377" ht="16" x14ac:dyDescent="0.4">
      <c r="B188" s="124" t="s">
        <v>185</v>
      </c>
      <c r="C188" s="14">
        <v>0</v>
      </c>
      <c r="E188" s="8">
        <v>3.2705814353612173</v>
      </c>
      <c r="XEW188" s="5" t="s">
        <v>15</v>
      </c>
    </row>
    <row r="189" spans="2:5 16377:16377" ht="16" x14ac:dyDescent="0.4">
      <c r="B189" s="124" t="s">
        <v>186</v>
      </c>
      <c r="C189" s="14">
        <v>0</v>
      </c>
      <c r="E189" s="8">
        <v>3.2705814353612173</v>
      </c>
      <c r="XEW189" s="5" t="s">
        <v>117</v>
      </c>
    </row>
    <row r="190" spans="2:5 16377:16377" ht="16" x14ac:dyDescent="0.4">
      <c r="B190" s="124" t="s">
        <v>187</v>
      </c>
      <c r="C190" s="14">
        <v>0</v>
      </c>
      <c r="E190" s="8">
        <v>3.2705814353612173</v>
      </c>
      <c r="XEW190" s="5" t="s">
        <v>118</v>
      </c>
    </row>
    <row r="191" spans="2:5 16377:16377" ht="16" x14ac:dyDescent="0.4">
      <c r="B191" s="124" t="s">
        <v>188</v>
      </c>
      <c r="C191" s="14">
        <v>324.35605270641759</v>
      </c>
      <c r="E191" s="8">
        <v>327.62663414177882</v>
      </c>
      <c r="XEW191" s="5" t="s">
        <v>166</v>
      </c>
    </row>
    <row r="192" spans="2:5 16377:16377" ht="16" x14ac:dyDescent="0.4">
      <c r="B192" s="124" t="s">
        <v>189</v>
      </c>
      <c r="C192" s="14">
        <v>0</v>
      </c>
      <c r="E192" s="8">
        <v>3.2705814353612173</v>
      </c>
      <c r="XEW192" s="5" t="s">
        <v>271</v>
      </c>
    </row>
    <row r="193" spans="2:5 16377:16377" ht="16" x14ac:dyDescent="0.4">
      <c r="B193" s="124" t="s">
        <v>190</v>
      </c>
      <c r="C193" s="14">
        <v>0</v>
      </c>
      <c r="E193" s="8">
        <v>3.2705814353612173</v>
      </c>
      <c r="XEW193" s="5" t="s">
        <v>221</v>
      </c>
    </row>
    <row r="194" spans="2:5 16377:16377" ht="16" x14ac:dyDescent="0.4">
      <c r="B194" s="124" t="s">
        <v>191</v>
      </c>
      <c r="C194" s="14">
        <v>-554.80690221857026</v>
      </c>
      <c r="E194" s="8">
        <v>-551.53632078320902</v>
      </c>
      <c r="XEW194" s="5" t="s">
        <v>119</v>
      </c>
    </row>
    <row r="195" spans="2:5 16377:16377" ht="16" x14ac:dyDescent="0.4">
      <c r="B195" s="124" t="s">
        <v>192</v>
      </c>
      <c r="C195" s="14">
        <v>0</v>
      </c>
      <c r="E195" s="8">
        <v>3.2705814353612173</v>
      </c>
      <c r="XEW195" s="5" t="s">
        <v>167</v>
      </c>
    </row>
    <row r="196" spans="2:5 16377:16377" ht="16" x14ac:dyDescent="0.4">
      <c r="B196" s="124" t="s">
        <v>193</v>
      </c>
      <c r="C196" s="14">
        <v>0</v>
      </c>
      <c r="E196" s="8">
        <v>3.2705814353612173</v>
      </c>
      <c r="XEW196" s="5" t="s">
        <v>235</v>
      </c>
    </row>
    <row r="197" spans="2:5 16377:16377" ht="16" x14ac:dyDescent="0.4">
      <c r="B197" s="124" t="s">
        <v>194</v>
      </c>
      <c r="C197" s="14">
        <v>0</v>
      </c>
      <c r="E197" s="8">
        <v>3.2705814353612173</v>
      </c>
      <c r="XEW197" s="5" t="s">
        <v>251</v>
      </c>
    </row>
    <row r="198" spans="2:5 16377:16377" ht="16" x14ac:dyDescent="0.4">
      <c r="B198" s="124" t="s">
        <v>195</v>
      </c>
      <c r="C198" s="14">
        <v>59</v>
      </c>
      <c r="E198" s="8">
        <v>62.270581435361223</v>
      </c>
      <c r="XEW198" s="5" t="s">
        <v>16</v>
      </c>
    </row>
    <row r="199" spans="2:5 16377:16377" ht="16" x14ac:dyDescent="0.4">
      <c r="B199" s="124" t="s">
        <v>196</v>
      </c>
      <c r="C199" s="14">
        <v>0</v>
      </c>
      <c r="E199" s="8">
        <v>3.2705814353612173</v>
      </c>
      <c r="XEW199" s="5" t="s">
        <v>17</v>
      </c>
    </row>
    <row r="200" spans="2:5 16377:16377" ht="16" x14ac:dyDescent="0.4">
      <c r="B200" s="124" t="s">
        <v>197</v>
      </c>
      <c r="C200" s="14">
        <v>-326.56626506024099</v>
      </c>
      <c r="E200" s="8">
        <v>-323.29568362487976</v>
      </c>
      <c r="XEW200" s="5" t="s">
        <v>272</v>
      </c>
    </row>
    <row r="201" spans="2:5 16377:16377" ht="16" x14ac:dyDescent="0.4">
      <c r="B201" s="124" t="s">
        <v>198</v>
      </c>
      <c r="C201" s="14">
        <v>0</v>
      </c>
      <c r="E201" s="8">
        <v>3.2705814353612173</v>
      </c>
      <c r="XEW201" s="5" t="s">
        <v>168</v>
      </c>
    </row>
    <row r="202" spans="2:5 16377:16377" ht="16" x14ac:dyDescent="0.4">
      <c r="B202" s="124" t="s">
        <v>199</v>
      </c>
      <c r="C202" s="14">
        <v>156</v>
      </c>
      <c r="E202" s="8">
        <v>159.27058143536121</v>
      </c>
      <c r="XEW202" s="5" t="s">
        <v>120</v>
      </c>
    </row>
    <row r="203" spans="2:5 16377:16377" ht="16" x14ac:dyDescent="0.4">
      <c r="B203" s="124" t="s">
        <v>200</v>
      </c>
      <c r="C203" s="14">
        <v>-619.53048530976366</v>
      </c>
      <c r="E203" s="8">
        <v>-616.25990387440243</v>
      </c>
      <c r="XEW203" s="5" t="s">
        <v>169</v>
      </c>
    </row>
    <row r="204" spans="2:5 16377:16377" ht="16" x14ac:dyDescent="0.4">
      <c r="B204" s="124" t="s">
        <v>201</v>
      </c>
      <c r="C204" s="14">
        <v>0</v>
      </c>
      <c r="E204" s="8">
        <v>3.2705814353612173</v>
      </c>
      <c r="XEW204" s="5" t="s">
        <v>18</v>
      </c>
    </row>
    <row r="205" spans="2:5 16377:16377" ht="16" x14ac:dyDescent="0.4">
      <c r="B205" s="124" t="s">
        <v>202</v>
      </c>
      <c r="C205" s="14">
        <v>0</v>
      </c>
      <c r="E205" s="8">
        <v>3.2705814353612173</v>
      </c>
      <c r="XEW205" s="5" t="s">
        <v>197</v>
      </c>
    </row>
    <row r="206" spans="2:5 16377:16377" ht="16" x14ac:dyDescent="0.4">
      <c r="B206" s="124" t="s">
        <v>203</v>
      </c>
      <c r="C206" s="14">
        <v>0</v>
      </c>
      <c r="E206" s="8">
        <v>3.2705814353612173</v>
      </c>
      <c r="XEW206" s="5" t="s">
        <v>273</v>
      </c>
    </row>
    <row r="207" spans="2:5 16377:16377" ht="16" x14ac:dyDescent="0.4">
      <c r="B207" s="124" t="s">
        <v>204</v>
      </c>
      <c r="C207" s="14">
        <v>0</v>
      </c>
      <c r="E207" s="8">
        <v>3.2705814353612173</v>
      </c>
      <c r="XEW207" s="5" t="s">
        <v>43</v>
      </c>
    </row>
    <row r="208" spans="2:5 16377:16377" ht="16" x14ac:dyDescent="0.4">
      <c r="B208" s="124" t="s">
        <v>205</v>
      </c>
      <c r="C208" s="14">
        <v>157.79965655409285</v>
      </c>
      <c r="E208" s="8">
        <v>161.07023798945409</v>
      </c>
      <c r="XEW208" s="5" t="s">
        <v>170</v>
      </c>
    </row>
    <row r="209" spans="2:5 16377:16377" ht="16" x14ac:dyDescent="0.4">
      <c r="B209" s="124" t="s">
        <v>206</v>
      </c>
      <c r="C209" s="14">
        <v>0</v>
      </c>
      <c r="E209" s="8">
        <v>3.2705814353612173</v>
      </c>
      <c r="XEW209" s="5" t="s">
        <v>261</v>
      </c>
    </row>
    <row r="210" spans="2:5 16377:16377" ht="16" x14ac:dyDescent="0.4">
      <c r="B210" s="124" t="s">
        <v>207</v>
      </c>
      <c r="C210" s="14">
        <v>0</v>
      </c>
      <c r="E210" s="8">
        <v>3.2705814353612173</v>
      </c>
      <c r="XEW210" s="5" t="s">
        <v>19</v>
      </c>
    </row>
    <row r="211" spans="2:5 16377:16377" ht="16" x14ac:dyDescent="0.4">
      <c r="B211" s="124" t="s">
        <v>208</v>
      </c>
      <c r="C211" s="14">
        <v>0</v>
      </c>
      <c r="E211" s="8">
        <v>3.2705814353612173</v>
      </c>
      <c r="XEW211" s="5" t="s">
        <v>252</v>
      </c>
    </row>
    <row r="212" spans="2:5 16377:16377" ht="16" x14ac:dyDescent="0.4">
      <c r="B212" s="124" t="s">
        <v>209</v>
      </c>
      <c r="C212" s="14">
        <v>0</v>
      </c>
      <c r="E212" s="8">
        <v>3.2705814353612173</v>
      </c>
      <c r="XEW212" s="5" t="s">
        <v>198</v>
      </c>
    </row>
    <row r="213" spans="2:5 16377:16377" ht="16" x14ac:dyDescent="0.4">
      <c r="B213" s="124" t="s">
        <v>210</v>
      </c>
      <c r="C213" s="14">
        <v>0</v>
      </c>
      <c r="E213" s="8">
        <v>3.2705814353612173</v>
      </c>
      <c r="XEW213" s="5" t="s">
        <v>222</v>
      </c>
    </row>
    <row r="214" spans="2:5 16377:16377" ht="16" x14ac:dyDescent="0.4">
      <c r="B214" s="124" t="s">
        <v>211</v>
      </c>
      <c r="C214" s="14">
        <v>50.488448844884488</v>
      </c>
      <c r="E214" s="8">
        <v>53.759030280245724</v>
      </c>
      <c r="XEW214" s="5" t="s">
        <v>121</v>
      </c>
    </row>
    <row r="215" spans="2:5 16377:16377" ht="16" x14ac:dyDescent="0.4">
      <c r="B215" s="124" t="s">
        <v>212</v>
      </c>
      <c r="C215" s="14">
        <v>0</v>
      </c>
      <c r="E215" s="8">
        <v>3.2705814353612173</v>
      </c>
      <c r="XEW215" s="5" t="s">
        <v>122</v>
      </c>
    </row>
    <row r="216" spans="2:5 16377:16377" ht="16" x14ac:dyDescent="0.4">
      <c r="B216" s="124" t="s">
        <v>213</v>
      </c>
      <c r="C216" s="14">
        <v>0</v>
      </c>
      <c r="E216" s="8">
        <v>3.2705814353612173</v>
      </c>
      <c r="XEW216" s="5" t="s">
        <v>171</v>
      </c>
    </row>
    <row r="217" spans="2:5 16377:16377" ht="16" x14ac:dyDescent="0.4">
      <c r="B217" s="124" t="s">
        <v>214</v>
      </c>
      <c r="C217" s="14">
        <v>0</v>
      </c>
      <c r="E217" s="8">
        <v>3.2705814353612173</v>
      </c>
      <c r="XEW217" s="5" t="s">
        <v>199</v>
      </c>
    </row>
    <row r="218" spans="2:5 16377:16377" ht="16" x14ac:dyDescent="0.4">
      <c r="B218" s="124" t="s">
        <v>215</v>
      </c>
      <c r="C218" s="14">
        <v>0</v>
      </c>
      <c r="E218" s="8">
        <v>3.2705814353612173</v>
      </c>
      <c r="XEW218" s="5" t="s">
        <v>236</v>
      </c>
    </row>
    <row r="219" spans="2:5 16377:16377" ht="16" x14ac:dyDescent="0.4">
      <c r="B219" s="124" t="s">
        <v>216</v>
      </c>
      <c r="C219" s="14">
        <v>0</v>
      </c>
      <c r="E219" s="8">
        <v>3.2705814353612173</v>
      </c>
      <c r="XEW219" s="5" t="s">
        <v>67</v>
      </c>
    </row>
    <row r="220" spans="2:5 16377:16377" ht="16" x14ac:dyDescent="0.4">
      <c r="B220" s="124" t="s">
        <v>217</v>
      </c>
      <c r="C220" s="14">
        <v>0</v>
      </c>
      <c r="E220" s="8">
        <v>3.2705814353612173</v>
      </c>
      <c r="XEW220" s="5" t="s">
        <v>248</v>
      </c>
    </row>
    <row r="221" spans="2:5 16377:16377" ht="16" x14ac:dyDescent="0.4">
      <c r="B221" s="124" t="s">
        <v>218</v>
      </c>
      <c r="C221" s="14">
        <v>0</v>
      </c>
      <c r="E221" s="8">
        <v>3.2705814353612173</v>
      </c>
      <c r="XEW221" s="5" t="s">
        <v>53</v>
      </c>
    </row>
    <row r="222" spans="2:5 16377:16377" ht="16" x14ac:dyDescent="0.4">
      <c r="B222" s="124" t="s">
        <v>219</v>
      </c>
      <c r="C222" s="14">
        <v>135</v>
      </c>
      <c r="E222" s="8">
        <v>138.27058143536121</v>
      </c>
      <c r="XEW222" s="5" t="s">
        <v>20</v>
      </c>
    </row>
    <row r="223" spans="2:5 16377:16377" ht="16" x14ac:dyDescent="0.4">
      <c r="B223" s="124" t="s">
        <v>220</v>
      </c>
      <c r="C223" s="14">
        <v>0</v>
      </c>
      <c r="E223" s="8">
        <v>3.2705814353612173</v>
      </c>
      <c r="XEW223" s="5" t="s">
        <v>97</v>
      </c>
    </row>
    <row r="224" spans="2:5 16377:16377" ht="16" x14ac:dyDescent="0.4">
      <c r="B224" s="124" t="s">
        <v>221</v>
      </c>
      <c r="C224" s="14">
        <v>0</v>
      </c>
      <c r="E224" s="8">
        <v>3.2705814353612173</v>
      </c>
      <c r="XEW224" s="5" t="s">
        <v>172</v>
      </c>
    </row>
    <row r="225" spans="2:5 16377:16377" ht="16" x14ac:dyDescent="0.4">
      <c r="B225" s="124" t="s">
        <v>222</v>
      </c>
      <c r="C225" s="14">
        <v>0</v>
      </c>
      <c r="E225" s="8">
        <v>3.2705814353612173</v>
      </c>
      <c r="XEW225" s="5" t="s">
        <v>173</v>
      </c>
    </row>
    <row r="226" spans="2:5 16377:16377" ht="16" x14ac:dyDescent="0.4">
      <c r="B226" s="124" t="s">
        <v>223</v>
      </c>
      <c r="C226" s="14">
        <v>0</v>
      </c>
      <c r="E226" s="8">
        <v>3.2705814353612173</v>
      </c>
      <c r="XEW226" s="5" t="s">
        <v>174</v>
      </c>
    </row>
    <row r="227" spans="2:5 16377:16377" ht="16" x14ac:dyDescent="0.4">
      <c r="B227" s="124" t="s">
        <v>224</v>
      </c>
      <c r="C227" s="14">
        <v>0</v>
      </c>
      <c r="E227" s="8">
        <v>3.2705814353612173</v>
      </c>
      <c r="XEW227" s="5" t="s">
        <v>33</v>
      </c>
    </row>
    <row r="228" spans="2:5 16377:16377" ht="16" x14ac:dyDescent="0.4">
      <c r="B228" s="124" t="s">
        <v>225</v>
      </c>
      <c r="C228" s="14">
        <v>0</v>
      </c>
      <c r="E228" s="8">
        <v>3.2705814353612173</v>
      </c>
      <c r="XEW228" s="5" t="s">
        <v>253</v>
      </c>
    </row>
    <row r="229" spans="2:5 16377:16377" ht="16" x14ac:dyDescent="0.4">
      <c r="B229" s="124" t="s">
        <v>226</v>
      </c>
      <c r="C229" s="14">
        <v>0</v>
      </c>
      <c r="E229" s="8">
        <v>3.2705814353612173</v>
      </c>
      <c r="XEW229" s="5" t="s">
        <v>76</v>
      </c>
    </row>
    <row r="230" spans="2:5 16377:16377" ht="16" x14ac:dyDescent="0.4">
      <c r="B230" s="124" t="s">
        <v>227</v>
      </c>
      <c r="C230" s="14">
        <v>0</v>
      </c>
      <c r="E230" s="8">
        <v>3.2705814353612173</v>
      </c>
      <c r="XEW230" s="5" t="s">
        <v>175</v>
      </c>
    </row>
    <row r="231" spans="2:5 16377:16377" ht="16" x14ac:dyDescent="0.4">
      <c r="B231" s="124" t="s">
        <v>228</v>
      </c>
      <c r="C231" s="14">
        <v>0</v>
      </c>
      <c r="E231" s="8">
        <v>3.2705814353612173</v>
      </c>
      <c r="XEW231" s="5" t="s">
        <v>123</v>
      </c>
    </row>
    <row r="232" spans="2:5 16377:16377" ht="16" x14ac:dyDescent="0.4">
      <c r="B232" s="124" t="s">
        <v>229</v>
      </c>
      <c r="C232" s="14">
        <v>0</v>
      </c>
      <c r="E232" s="8">
        <v>3.2705814353612173</v>
      </c>
      <c r="XEW232" s="5" t="s">
        <v>200</v>
      </c>
    </row>
    <row r="233" spans="2:5 16377:16377" ht="16" x14ac:dyDescent="0.4">
      <c r="B233" s="124" t="s">
        <v>230</v>
      </c>
      <c r="C233" s="14">
        <v>54</v>
      </c>
      <c r="E233" s="8">
        <v>57.270581435361223</v>
      </c>
      <c r="XEW233" s="5" t="s">
        <v>89</v>
      </c>
    </row>
    <row r="234" spans="2:5 16377:16377" ht="16" x14ac:dyDescent="0.4">
      <c r="B234" s="124" t="s">
        <v>231</v>
      </c>
      <c r="C234" s="14">
        <v>0</v>
      </c>
      <c r="E234" s="8">
        <v>3.2705814353612173</v>
      </c>
      <c r="XEW234" s="5" t="s">
        <v>176</v>
      </c>
    </row>
    <row r="235" spans="2:5 16377:16377" ht="16" x14ac:dyDescent="0.4">
      <c r="B235" s="124" t="s">
        <v>232</v>
      </c>
      <c r="C235" s="14">
        <v>0</v>
      </c>
      <c r="E235" s="8">
        <v>3.2705814353612173</v>
      </c>
      <c r="XEW235" s="5" t="s">
        <v>68</v>
      </c>
    </row>
    <row r="236" spans="2:5 16377:16377" ht="16" x14ac:dyDescent="0.4">
      <c r="B236" s="124" t="s">
        <v>233</v>
      </c>
      <c r="C236" s="14">
        <v>0</v>
      </c>
      <c r="E236" s="8">
        <v>3.2705814353612173</v>
      </c>
      <c r="XEW236" s="5" t="s">
        <v>124</v>
      </c>
    </row>
    <row r="237" spans="2:5 16377:16377" ht="16" x14ac:dyDescent="0.4">
      <c r="B237" s="124" t="s">
        <v>234</v>
      </c>
      <c r="C237" s="14">
        <v>0</v>
      </c>
      <c r="E237" s="8">
        <v>3.2705814353612173</v>
      </c>
      <c r="XEW237" s="5" t="s">
        <v>177</v>
      </c>
    </row>
    <row r="238" spans="2:5 16377:16377" ht="16" x14ac:dyDescent="0.4">
      <c r="B238" s="124" t="s">
        <v>235</v>
      </c>
      <c r="C238" s="14">
        <v>0</v>
      </c>
      <c r="E238" s="8">
        <v>3.2705814353612173</v>
      </c>
      <c r="XEW238" s="5" t="s">
        <v>44</v>
      </c>
    </row>
    <row r="239" spans="2:5 16377:16377" ht="16" x14ac:dyDescent="0.4">
      <c r="B239" s="124" t="s">
        <v>236</v>
      </c>
      <c r="C239" s="14">
        <v>0</v>
      </c>
      <c r="E239" s="8">
        <v>3.2705814353612173</v>
      </c>
      <c r="XEW239" s="5" t="s">
        <v>21</v>
      </c>
    </row>
    <row r="240" spans="2:5 16377:16377" ht="16" x14ac:dyDescent="0.4">
      <c r="B240" s="124" t="s">
        <v>237</v>
      </c>
      <c r="C240" s="14">
        <v>0</v>
      </c>
      <c r="E240" s="8">
        <v>3.2705814353612173</v>
      </c>
      <c r="XEW240" s="5" t="s">
        <v>22</v>
      </c>
    </row>
    <row r="241" spans="2:5 16377:16377" ht="16" x14ac:dyDescent="0.4">
      <c r="B241" s="124" t="s">
        <v>238</v>
      </c>
      <c r="C241" s="14">
        <v>0</v>
      </c>
      <c r="E241" s="8">
        <v>3.2705814353612173</v>
      </c>
      <c r="XEW241" s="5" t="s">
        <v>178</v>
      </c>
    </row>
    <row r="242" spans="2:5 16377:16377" ht="16" x14ac:dyDescent="0.4">
      <c r="B242" s="124" t="s">
        <v>239</v>
      </c>
      <c r="C242" s="14">
        <v>0</v>
      </c>
      <c r="E242" s="8">
        <v>3.2705814353612173</v>
      </c>
      <c r="XEW242" s="5" t="s">
        <v>179</v>
      </c>
    </row>
    <row r="243" spans="2:5 16377:16377" ht="16" x14ac:dyDescent="0.4">
      <c r="B243" s="124" t="s">
        <v>240</v>
      </c>
      <c r="C243" s="14">
        <v>0</v>
      </c>
      <c r="E243" s="8">
        <v>3.2705814353612173</v>
      </c>
      <c r="XEW243" s="5" t="s">
        <v>180</v>
      </c>
    </row>
    <row r="244" spans="2:5 16377:16377" ht="16" x14ac:dyDescent="0.4">
      <c r="B244" s="124" t="s">
        <v>241</v>
      </c>
      <c r="C244" s="14">
        <v>0</v>
      </c>
      <c r="E244" s="8">
        <v>3.2705814353612173</v>
      </c>
      <c r="XEW244" s="5" t="s">
        <v>274</v>
      </c>
    </row>
    <row r="245" spans="2:5 16377:16377" ht="16" x14ac:dyDescent="0.4">
      <c r="B245" s="124" t="s">
        <v>242</v>
      </c>
      <c r="C245" s="14">
        <v>0</v>
      </c>
      <c r="E245" s="8">
        <v>3.2705814353612173</v>
      </c>
      <c r="XEW245" s="5" t="s">
        <v>23</v>
      </c>
    </row>
    <row r="246" spans="2:5 16377:16377" ht="16" x14ac:dyDescent="0.4">
      <c r="B246" s="124" t="s">
        <v>243</v>
      </c>
      <c r="C246" s="14">
        <v>0</v>
      </c>
      <c r="E246" s="8">
        <v>3.2705814353612173</v>
      </c>
      <c r="XEW246" s="5" t="s">
        <v>24</v>
      </c>
    </row>
    <row r="247" spans="2:5 16377:16377" ht="16" x14ac:dyDescent="0.4">
      <c r="B247" s="124" t="s">
        <v>244</v>
      </c>
      <c r="C247" s="14">
        <v>0</v>
      </c>
      <c r="E247" s="8">
        <v>3.2705814353612173</v>
      </c>
      <c r="XEW247" s="5" t="s">
        <v>34</v>
      </c>
    </row>
    <row r="248" spans="2:5 16377:16377" ht="16" x14ac:dyDescent="0.4">
      <c r="B248" s="124" t="s">
        <v>245</v>
      </c>
      <c r="C248" s="14">
        <v>0</v>
      </c>
      <c r="E248" s="8">
        <v>3.2705814353612173</v>
      </c>
      <c r="XEW248" s="5" t="s">
        <v>77</v>
      </c>
    </row>
    <row r="249" spans="2:5 16377:16377" ht="16" x14ac:dyDescent="0.4">
      <c r="B249" s="124" t="s">
        <v>246</v>
      </c>
      <c r="C249" s="14">
        <v>0</v>
      </c>
      <c r="E249" s="8">
        <v>3.2705814353612173</v>
      </c>
      <c r="XEW249" s="5" t="s">
        <v>54</v>
      </c>
    </row>
    <row r="250" spans="2:5 16377:16377" ht="16" x14ac:dyDescent="0.4">
      <c r="B250" s="124" t="s">
        <v>247</v>
      </c>
      <c r="C250" s="14">
        <v>0</v>
      </c>
      <c r="E250" s="8">
        <v>3.2705814353612173</v>
      </c>
      <c r="XEW250" s="5" t="s">
        <v>69</v>
      </c>
    </row>
    <row r="251" spans="2:5 16377:16377" ht="16" x14ac:dyDescent="0.4">
      <c r="B251" s="124" t="s">
        <v>248</v>
      </c>
      <c r="C251" s="14">
        <v>5</v>
      </c>
      <c r="E251" s="8">
        <v>8.2705814353612173</v>
      </c>
      <c r="XEW251" s="5" t="s">
        <v>55</v>
      </c>
    </row>
    <row r="252" spans="2:5 16377:16377" ht="16" x14ac:dyDescent="0.4">
      <c r="B252" s="124" t="s">
        <v>249</v>
      </c>
      <c r="C252" s="14">
        <v>0</v>
      </c>
      <c r="E252" s="8">
        <v>3.2705814353612173</v>
      </c>
      <c r="XEW252" s="5" t="s">
        <v>25</v>
      </c>
    </row>
    <row r="253" spans="2:5 16377:16377" ht="16" x14ac:dyDescent="0.4">
      <c r="B253" s="124" t="s">
        <v>250</v>
      </c>
      <c r="C253" s="14">
        <v>11.950097213220943</v>
      </c>
      <c r="E253" s="8">
        <v>15.220678648582179</v>
      </c>
      <c r="XEW253" s="5" t="s">
        <v>237</v>
      </c>
    </row>
    <row r="254" spans="2:5 16377:16377" ht="16" x14ac:dyDescent="0.4">
      <c r="B254" s="124" t="s">
        <v>251</v>
      </c>
      <c r="C254" s="14">
        <v>-144.29955411430876</v>
      </c>
      <c r="E254" s="8">
        <v>-141.02897267894753</v>
      </c>
      <c r="XEW254" s="5" t="s">
        <v>181</v>
      </c>
    </row>
    <row r="255" spans="2:5 16377:16377" ht="16" x14ac:dyDescent="0.4">
      <c r="B255" s="124" t="s">
        <v>252</v>
      </c>
      <c r="C255" s="14">
        <v>0</v>
      </c>
      <c r="E255" s="8">
        <v>3.2705814353612173</v>
      </c>
      <c r="XEW255" s="5" t="s">
        <v>136</v>
      </c>
    </row>
    <row r="256" spans="2:5 16377:16377" ht="16" x14ac:dyDescent="0.4">
      <c r="B256" s="124" t="s">
        <v>253</v>
      </c>
      <c r="C256" s="14">
        <v>0</v>
      </c>
      <c r="E256" s="8">
        <v>3.2705814353612173</v>
      </c>
      <c r="XEW256" s="5" t="s">
        <v>26</v>
      </c>
    </row>
    <row r="257" spans="2:5 16377:16377" ht="16" x14ac:dyDescent="0.4">
      <c r="B257" s="124" t="s">
        <v>254</v>
      </c>
      <c r="C257" s="14">
        <v>-384.15240170142135</v>
      </c>
      <c r="E257" s="8">
        <v>-380.88182026606012</v>
      </c>
      <c r="XEW257" s="5" t="s">
        <v>125</v>
      </c>
    </row>
    <row r="258" spans="2:5 16377:16377" ht="16" x14ac:dyDescent="0.4">
      <c r="B258" s="124" t="s">
        <v>255</v>
      </c>
      <c r="C258" s="14">
        <v>0</v>
      </c>
      <c r="E258" s="8">
        <v>3.2705814353612173</v>
      </c>
      <c r="XEW258" s="5" t="s">
        <v>70</v>
      </c>
    </row>
    <row r="259" spans="2:5 16377:16377" ht="16" x14ac:dyDescent="0.4">
      <c r="B259" s="124" t="s">
        <v>256</v>
      </c>
      <c r="C259" s="14">
        <v>0</v>
      </c>
      <c r="E259" s="8">
        <v>3.2705814353612173</v>
      </c>
      <c r="XEW259" s="5" t="s">
        <v>275</v>
      </c>
    </row>
    <row r="260" spans="2:5 16377:16377" ht="16" x14ac:dyDescent="0.4">
      <c r="B260" s="124" t="s">
        <v>257</v>
      </c>
      <c r="C260" s="14">
        <v>-540.59278737791124</v>
      </c>
      <c r="E260" s="8">
        <v>-537.32220594255</v>
      </c>
      <c r="XEW260" s="5" t="s">
        <v>90</v>
      </c>
    </row>
    <row r="261" spans="2:5 16377:16377" ht="16" x14ac:dyDescent="0.4">
      <c r="B261" s="124" t="s">
        <v>258</v>
      </c>
      <c r="C261" s="14">
        <v>0</v>
      </c>
      <c r="E261" s="8">
        <v>3.2705814353612173</v>
      </c>
      <c r="XEW261" s="5" t="s">
        <v>276</v>
      </c>
    </row>
    <row r="262" spans="2:5 16377:16377" ht="16" x14ac:dyDescent="0.4">
      <c r="B262" s="124" t="s">
        <v>259</v>
      </c>
      <c r="C262" s="14">
        <v>0</v>
      </c>
      <c r="E262" s="8">
        <v>3.2705814353612173</v>
      </c>
      <c r="XEW262" s="5" t="s">
        <v>45</v>
      </c>
    </row>
    <row r="263" spans="2:5 16377:16377" ht="16" x14ac:dyDescent="0.4">
      <c r="B263" s="124" t="s">
        <v>260</v>
      </c>
      <c r="C263" s="14">
        <v>-164.42297841200138</v>
      </c>
      <c r="E263" s="8">
        <v>-161.15239697664015</v>
      </c>
      <c r="XEW263" s="5" t="s">
        <v>182</v>
      </c>
    </row>
    <row r="264" spans="2:5 16377:16377" ht="16" x14ac:dyDescent="0.4">
      <c r="B264" s="124" t="s">
        <v>261</v>
      </c>
      <c r="C264" s="14">
        <v>-596.95897182402359</v>
      </c>
      <c r="E264" s="8">
        <v>-593.68839038866236</v>
      </c>
      <c r="XEW264" s="5" t="s">
        <v>183</v>
      </c>
    </row>
    <row r="265" spans="2:5 16377:16377" ht="16" x14ac:dyDescent="0.4">
      <c r="B265" s="124" t="s">
        <v>262</v>
      </c>
      <c r="C265" s="14">
        <v>0</v>
      </c>
      <c r="E265" s="8">
        <v>3.2705814353612173</v>
      </c>
      <c r="XEW265" s="5" t="s">
        <v>277</v>
      </c>
    </row>
    <row r="266" spans="2:5 16377:16377" ht="16" x14ac:dyDescent="0.4">
      <c r="B266" s="124" t="s">
        <v>263</v>
      </c>
      <c r="C266" s="14">
        <v>0</v>
      </c>
      <c r="E266" s="8">
        <v>3.2705814353612173</v>
      </c>
      <c r="XEW266" s="5" t="s">
        <v>27</v>
      </c>
    </row>
    <row r="267" spans="2:5 16377:16377" ht="16" x14ac:dyDescent="0.4">
      <c r="B267" s="124" t="s">
        <v>264</v>
      </c>
      <c r="C267" s="14">
        <v>201.20859149111934</v>
      </c>
      <c r="E267" s="8">
        <v>204.47917292648054</v>
      </c>
      <c r="XEW267" s="5" t="s">
        <v>71</v>
      </c>
    </row>
    <row r="268" spans="2:5 16377:16377" ht="16" x14ac:dyDescent="0.4">
      <c r="B268" s="124" t="s">
        <v>265</v>
      </c>
      <c r="C268" s="14">
        <v>-1042.272727272727</v>
      </c>
      <c r="E268" s="8">
        <v>-1039.002145837366</v>
      </c>
      <c r="XEW268" s="5" t="s">
        <v>91</v>
      </c>
    </row>
    <row r="269" spans="2:5 16377:16377" ht="16" x14ac:dyDescent="0.4">
      <c r="B269" s="124" t="s">
        <v>266</v>
      </c>
      <c r="C269" s="14">
        <v>0</v>
      </c>
      <c r="E269" s="8">
        <v>3.2705814353612173</v>
      </c>
      <c r="XEW269" s="5" t="s">
        <v>223</v>
      </c>
    </row>
    <row r="270" spans="2:5 16377:16377" ht="16" x14ac:dyDescent="0.4">
      <c r="B270" s="124" t="s">
        <v>267</v>
      </c>
      <c r="C270" s="14">
        <v>-417.02503128911144</v>
      </c>
      <c r="E270" s="8">
        <v>-413.7544498537502</v>
      </c>
      <c r="XEW270" s="5" t="s">
        <v>78</v>
      </c>
    </row>
    <row r="271" spans="2:5 16377:16377" ht="16" x14ac:dyDescent="0.4">
      <c r="B271" s="124" t="s">
        <v>268</v>
      </c>
      <c r="C271" s="14">
        <v>0</v>
      </c>
      <c r="E271" s="8">
        <v>3.2705814353612173</v>
      </c>
      <c r="XEW271" s="5" t="s">
        <v>56</v>
      </c>
    </row>
    <row r="272" spans="2:5 16377:16377" ht="16" x14ac:dyDescent="0.4">
      <c r="B272" s="124" t="s">
        <v>269</v>
      </c>
      <c r="C272" s="14">
        <v>-446.61936720997141</v>
      </c>
      <c r="E272" s="8">
        <v>-443.34878577461018</v>
      </c>
      <c r="XEW272" s="5" t="s">
        <v>126</v>
      </c>
    </row>
    <row r="273" spans="2:5 16377:16377" ht="16" x14ac:dyDescent="0.4">
      <c r="B273" s="124" t="s">
        <v>270</v>
      </c>
      <c r="C273" s="14">
        <v>0</v>
      </c>
      <c r="E273" s="8">
        <v>3.2705814353612173</v>
      </c>
      <c r="XEW273" s="5" t="s">
        <v>184</v>
      </c>
    </row>
    <row r="274" spans="2:5 16377:16377" ht="16" x14ac:dyDescent="0.4">
      <c r="B274" s="124" t="s">
        <v>271</v>
      </c>
      <c r="C274" s="14">
        <v>0</v>
      </c>
      <c r="E274" s="8">
        <v>3.2705814353612173</v>
      </c>
      <c r="XEW274" s="5" t="s">
        <v>254</v>
      </c>
    </row>
    <row r="275" spans="2:5 16377:16377" ht="16" x14ac:dyDescent="0.4">
      <c r="B275" s="124" t="s">
        <v>272</v>
      </c>
      <c r="C275" s="14">
        <v>-1166.2884399551065</v>
      </c>
      <c r="E275" s="8">
        <v>-1163.0178585197452</v>
      </c>
      <c r="XEW275" s="5" t="s">
        <v>262</v>
      </c>
    </row>
    <row r="276" spans="2:5 16377:16377" ht="16" x14ac:dyDescent="0.4">
      <c r="B276" s="124" t="s">
        <v>273</v>
      </c>
      <c r="C276" s="14">
        <v>-357.47086247086247</v>
      </c>
      <c r="E276" s="8">
        <v>-354.20028103550123</v>
      </c>
      <c r="XEW276" s="5" t="s">
        <v>201</v>
      </c>
    </row>
    <row r="277" spans="2:5 16377:16377" ht="16" x14ac:dyDescent="0.4">
      <c r="B277" s="124" t="s">
        <v>274</v>
      </c>
      <c r="C277" s="14">
        <v>0</v>
      </c>
      <c r="E277" s="8">
        <v>3.2705814353612173</v>
      </c>
      <c r="XEW277" s="5" t="s">
        <v>278</v>
      </c>
    </row>
    <row r="278" spans="2:5 16377:16377" ht="16" x14ac:dyDescent="0.4">
      <c r="B278" s="124" t="s">
        <v>275</v>
      </c>
      <c r="C278" s="14">
        <v>-517.02319550497054</v>
      </c>
      <c r="E278" s="8">
        <v>-513.75261406960931</v>
      </c>
      <c r="XEW278" s="5" t="s">
        <v>127</v>
      </c>
    </row>
    <row r="279" spans="2:5 16377:16377" ht="16" x14ac:dyDescent="0.4">
      <c r="B279" s="124" t="s">
        <v>276</v>
      </c>
      <c r="C279" s="14">
        <v>0</v>
      </c>
      <c r="E279" s="8">
        <v>3.2705814353612173</v>
      </c>
      <c r="XEW279" s="5" t="s">
        <v>57</v>
      </c>
    </row>
    <row r="280" spans="2:5 16377:16377" ht="16" x14ac:dyDescent="0.4">
      <c r="B280" s="124" t="s">
        <v>277</v>
      </c>
      <c r="C280" s="14">
        <v>0</v>
      </c>
      <c r="E280" s="8">
        <v>3.2705814353612173</v>
      </c>
      <c r="XEW280" s="5" t="s">
        <v>79</v>
      </c>
    </row>
    <row r="281" spans="2:5 16377:16377" ht="16" x14ac:dyDescent="0.4">
      <c r="B281" s="124" t="s">
        <v>278</v>
      </c>
      <c r="C281" s="14">
        <v>-789.99323867478029</v>
      </c>
      <c r="E281" s="8">
        <v>-786.72265723941905</v>
      </c>
      <c r="XEW281" s="5" t="s">
        <v>238</v>
      </c>
    </row>
    <row r="282" spans="2:5 16377:16377" ht="16" x14ac:dyDescent="0.4">
      <c r="B282" s="124" t="s">
        <v>279</v>
      </c>
      <c r="C282" s="14">
        <v>-1523.3811394891945</v>
      </c>
      <c r="E282" s="8">
        <v>-1520.1105580538335</v>
      </c>
      <c r="XEW282" s="5" t="s">
        <v>35</v>
      </c>
    </row>
    <row r="283" spans="2:5 16377:16377" ht="16" x14ac:dyDescent="0.4">
      <c r="B283" s="124" t="s">
        <v>280</v>
      </c>
      <c r="C283" s="14">
        <v>-183.97417658883558</v>
      </c>
      <c r="E283" s="8">
        <v>-180.70359515347434</v>
      </c>
      <c r="XEW283" s="5" t="s">
        <v>290</v>
      </c>
    </row>
    <row r="284" spans="2:5 16377:16377" ht="16" x14ac:dyDescent="0.4">
      <c r="B284" s="124" t="s">
        <v>281</v>
      </c>
      <c r="C284" s="14">
        <v>0</v>
      </c>
      <c r="E284" s="8">
        <v>3.2705814353612173</v>
      </c>
      <c r="XEW284" s="5" t="s">
        <v>128</v>
      </c>
    </row>
    <row r="285" spans="2:5 16377:16377" ht="16" x14ac:dyDescent="0.4">
      <c r="B285" s="124" t="s">
        <v>282</v>
      </c>
      <c r="C285" s="14">
        <v>-526.02824056371878</v>
      </c>
      <c r="E285" s="8">
        <v>-522.75765912835755</v>
      </c>
      <c r="XEW285" s="5" t="s">
        <v>185</v>
      </c>
    </row>
    <row r="286" spans="2:5 16377:16377" ht="16" x14ac:dyDescent="0.4">
      <c r="B286" s="124" t="s">
        <v>283</v>
      </c>
      <c r="C286" s="14">
        <v>-298.93376413570275</v>
      </c>
      <c r="E286" s="8">
        <v>-295.66318270034151</v>
      </c>
      <c r="XEW286" s="5" t="s">
        <v>58</v>
      </c>
    </row>
    <row r="287" spans="2:5 16377:16377" ht="16" x14ac:dyDescent="0.4">
      <c r="B287" s="124" t="s">
        <v>284</v>
      </c>
      <c r="C287" s="14">
        <v>-146.95045222178533</v>
      </c>
      <c r="E287" s="8">
        <v>-143.67987078642409</v>
      </c>
      <c r="XEW287" s="5" t="s">
        <v>213</v>
      </c>
    </row>
    <row r="288" spans="2:5 16377:16377" ht="16" x14ac:dyDescent="0.4">
      <c r="B288" s="124" t="s">
        <v>285</v>
      </c>
      <c r="C288" s="14">
        <v>-445.32146749001095</v>
      </c>
      <c r="E288" s="8">
        <v>-442.05088605464971</v>
      </c>
      <c r="XEW288" s="5" t="s">
        <v>129</v>
      </c>
    </row>
    <row r="289" spans="2:5 16377:16377" ht="16" x14ac:dyDescent="0.4">
      <c r="B289" s="124" t="s">
        <v>286</v>
      </c>
      <c r="C289" s="14">
        <v>79.026815253351913</v>
      </c>
      <c r="E289" s="8">
        <v>82.297396688713121</v>
      </c>
      <c r="XEW289" s="5" t="s">
        <v>255</v>
      </c>
    </row>
    <row r="290" spans="2:5 16377:16377" ht="16" x14ac:dyDescent="0.4">
      <c r="B290" s="124" t="s">
        <v>287</v>
      </c>
      <c r="C290" s="14">
        <v>0</v>
      </c>
      <c r="E290" s="8">
        <v>3.2705814353612173</v>
      </c>
      <c r="XEW290" s="5" t="s">
        <v>263</v>
      </c>
    </row>
    <row r="291" spans="2:5 16377:16377" ht="16" x14ac:dyDescent="0.4">
      <c r="B291" s="124" t="s">
        <v>288</v>
      </c>
      <c r="C291" s="14">
        <v>-575.34734830387015</v>
      </c>
      <c r="E291" s="8">
        <v>-572.07676686850891</v>
      </c>
      <c r="XEW291" s="5" t="s">
        <v>28</v>
      </c>
    </row>
    <row r="292" spans="2:5 16377:16377" ht="16" x14ac:dyDescent="0.4">
      <c r="B292" s="124" t="s">
        <v>289</v>
      </c>
      <c r="C292" s="14">
        <v>0</v>
      </c>
      <c r="E292" s="8">
        <v>3.2705814353612173</v>
      </c>
      <c r="XEW292" s="5" t="s">
        <v>36</v>
      </c>
    </row>
    <row r="293" spans="2:5 16377:16377" ht="16" x14ac:dyDescent="0.4">
      <c r="B293" s="124" t="s">
        <v>290</v>
      </c>
      <c r="C293" s="14">
        <v>61.121951219512255</v>
      </c>
      <c r="E293" s="8">
        <v>64.392532654873492</v>
      </c>
      <c r="XEW293" s="5" t="s">
        <v>130</v>
      </c>
    </row>
    <row r="294" spans="2:5 16377:16377" ht="16" x14ac:dyDescent="0.4">
      <c r="B294" s="124" t="s">
        <v>291</v>
      </c>
      <c r="C294" s="14">
        <v>-802.36631398341456</v>
      </c>
      <c r="E294" s="8">
        <v>-799.09573254805332</v>
      </c>
      <c r="XEW294" s="5" t="s">
        <v>291</v>
      </c>
    </row>
    <row r="295" spans="2:5 16377:16377" ht="16" x14ac:dyDescent="0.4">
      <c r="B295" s="124" t="s">
        <v>292</v>
      </c>
      <c r="C295" s="14">
        <v>-1371.7979882648788</v>
      </c>
      <c r="E295" s="8">
        <v>-1368.5274068295178</v>
      </c>
      <c r="XEW295" s="5" t="s">
        <v>292</v>
      </c>
    </row>
  </sheetData>
  <dataValidations count="1">
    <dataValidation type="list" allowBlank="1" showInputMessage="1" showErrorMessage="1" sqref="B5" xr:uid="{00000000-0002-0000-0D00-000000000000}">
      <formula1>$XEW$6:$XEW$295</formula1>
    </dataValidation>
  </dataValidation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8B842-010F-4810-8EFD-82AD3D888AC4}">
  <dimension ref="A1:XEW296"/>
  <sheetViews>
    <sheetView showGridLines="0" zoomScaleNormal="100" workbookViewId="0">
      <pane xSplit="2" ySplit="5" topLeftCell="C6" activePane="bottomRight" state="frozen"/>
      <selection pane="topRight" activeCell="C1" sqref="C1"/>
      <selection pane="bottomLeft" activeCell="A6" sqref="A6"/>
      <selection pane="bottomRight" activeCell="B7" sqref="B7"/>
    </sheetView>
  </sheetViews>
  <sheetFormatPr defaultRowHeight="14.5" x14ac:dyDescent="0.35"/>
  <cols>
    <col min="2" max="2" width="40.26953125" customWidth="1"/>
    <col min="3" max="3" width="23.54296875" customWidth="1"/>
    <col min="4" max="4" width="4.453125" customWidth="1"/>
  </cols>
  <sheetData>
    <row r="1" spans="1:5 16377:16377" x14ac:dyDescent="0.35">
      <c r="A1" s="145" t="s">
        <v>396</v>
      </c>
      <c r="B1" s="146"/>
    </row>
    <row r="2" spans="1:5 16377:16377" x14ac:dyDescent="0.35">
      <c r="C2" s="2"/>
    </row>
    <row r="3" spans="1:5 16377:16377" x14ac:dyDescent="0.35">
      <c r="C3" s="156" t="s">
        <v>395</v>
      </c>
    </row>
    <row r="4" spans="1:5 16377:16377" ht="15" thickBot="1" x14ac:dyDescent="0.4">
      <c r="C4" t="s">
        <v>505</v>
      </c>
      <c r="E4" t="s">
        <v>504</v>
      </c>
    </row>
    <row r="5" spans="1:5 16377:16377" ht="16.5" thickBot="1" x14ac:dyDescent="0.45">
      <c r="B5" s="170" t="s">
        <v>118</v>
      </c>
      <c r="C5" s="174">
        <f>VLOOKUP($B5,$B$6:$C$295,2,0)</f>
        <v>739</v>
      </c>
      <c r="D5" s="174"/>
      <c r="E5" s="177">
        <f>VLOOKUP($B5,$B$6:$E$295,4,0)</f>
        <v>5.7459194320037348</v>
      </c>
    </row>
    <row r="6" spans="1:5 16377:16377" ht="16" x14ac:dyDescent="0.4">
      <c r="B6" s="124" t="s">
        <v>3</v>
      </c>
      <c r="C6" s="14">
        <v>739</v>
      </c>
      <c r="E6" s="8">
        <v>5.7459194320037348</v>
      </c>
      <c r="XEW6" s="5" t="s">
        <v>137</v>
      </c>
    </row>
    <row r="7" spans="1:5 16377:16377" ht="16" x14ac:dyDescent="0.4">
      <c r="B7" s="124" t="s">
        <v>4</v>
      </c>
      <c r="C7" s="14">
        <v>739</v>
      </c>
      <c r="E7" s="8">
        <v>5.7459194320037348</v>
      </c>
      <c r="XEW7" s="5" t="s">
        <v>138</v>
      </c>
    </row>
    <row r="8" spans="1:5 16377:16377" ht="16" x14ac:dyDescent="0.4">
      <c r="B8" s="124" t="s">
        <v>5</v>
      </c>
      <c r="C8" s="14">
        <v>739</v>
      </c>
      <c r="E8" s="8">
        <v>5.7459194320037348</v>
      </c>
      <c r="XEW8" s="5" t="s">
        <v>72</v>
      </c>
    </row>
    <row r="9" spans="1:5 16377:16377" ht="16" x14ac:dyDescent="0.4">
      <c r="B9" s="124" t="s">
        <v>6</v>
      </c>
      <c r="C9" s="14">
        <v>739</v>
      </c>
      <c r="E9" s="8">
        <v>5.7459194320037348</v>
      </c>
      <c r="XEW9" s="5" t="s">
        <v>59</v>
      </c>
    </row>
    <row r="10" spans="1:5 16377:16377" ht="16" x14ac:dyDescent="0.4">
      <c r="B10" s="124" t="s">
        <v>7</v>
      </c>
      <c r="C10" s="14">
        <v>739</v>
      </c>
      <c r="E10" s="8">
        <v>5.7459194320037348</v>
      </c>
      <c r="XEW10" s="5" t="s">
        <v>214</v>
      </c>
    </row>
    <row r="11" spans="1:5 16377:16377" ht="16" x14ac:dyDescent="0.4">
      <c r="B11" s="124" t="s">
        <v>8</v>
      </c>
      <c r="C11" s="14">
        <v>739</v>
      </c>
      <c r="E11" s="8">
        <v>5.7459194320037348</v>
      </c>
      <c r="XEW11" s="5" t="s">
        <v>279</v>
      </c>
    </row>
    <row r="12" spans="1:5 16377:16377" ht="16" x14ac:dyDescent="0.4">
      <c r="B12" s="124" t="s">
        <v>9</v>
      </c>
      <c r="C12" s="14">
        <v>739</v>
      </c>
      <c r="E12" s="8">
        <v>5.7459194320037348</v>
      </c>
      <c r="XEW12" s="5" t="s">
        <v>280</v>
      </c>
    </row>
    <row r="13" spans="1:5 16377:16377" ht="16" x14ac:dyDescent="0.4">
      <c r="B13" s="124" t="s">
        <v>10</v>
      </c>
      <c r="C13" s="14">
        <v>739</v>
      </c>
      <c r="E13" s="8">
        <v>5.7459194320037348</v>
      </c>
      <c r="XEW13" s="5" t="s">
        <v>186</v>
      </c>
    </row>
    <row r="14" spans="1:5 16377:16377" ht="16" x14ac:dyDescent="0.4">
      <c r="B14" s="124" t="s">
        <v>11</v>
      </c>
      <c r="C14" s="14">
        <v>739</v>
      </c>
      <c r="E14" s="8">
        <v>5.7459194320037348</v>
      </c>
      <c r="XEW14" s="5" t="s">
        <v>202</v>
      </c>
    </row>
    <row r="15" spans="1:5 16377:16377" ht="16" x14ac:dyDescent="0.4">
      <c r="B15" s="124" t="s">
        <v>12</v>
      </c>
      <c r="C15" s="14">
        <v>739</v>
      </c>
      <c r="E15" s="8">
        <v>5.7459194320037348</v>
      </c>
      <c r="XEW15" s="5" t="s">
        <v>224</v>
      </c>
    </row>
    <row r="16" spans="1:5 16377:16377" ht="16" x14ac:dyDescent="0.4">
      <c r="B16" s="124" t="s">
        <v>13</v>
      </c>
      <c r="C16" s="14">
        <v>739</v>
      </c>
      <c r="E16" s="8">
        <v>5.7459194320037348</v>
      </c>
      <c r="XEW16" s="5" t="s">
        <v>139</v>
      </c>
    </row>
    <row r="17" spans="2:5 16377:16377" ht="16" x14ac:dyDescent="0.4">
      <c r="B17" s="124" t="s">
        <v>14</v>
      </c>
      <c r="C17" s="14">
        <v>739</v>
      </c>
      <c r="E17" s="8">
        <v>5.7459194320037348</v>
      </c>
      <c r="XEW17" s="5" t="s">
        <v>256</v>
      </c>
    </row>
    <row r="18" spans="2:5 16377:16377" ht="16" x14ac:dyDescent="0.4">
      <c r="B18" s="124" t="s">
        <v>15</v>
      </c>
      <c r="C18" s="14">
        <v>739</v>
      </c>
      <c r="E18" s="8">
        <v>5.7459194320037348</v>
      </c>
      <c r="XEW18" s="5" t="s">
        <v>264</v>
      </c>
    </row>
    <row r="19" spans="2:5 16377:16377" ht="16" x14ac:dyDescent="0.4">
      <c r="B19" s="124" t="s">
        <v>16</v>
      </c>
      <c r="C19" s="14">
        <v>739</v>
      </c>
      <c r="E19" s="8">
        <v>5.7459194320037348</v>
      </c>
      <c r="XEW19" s="5" t="s">
        <v>98</v>
      </c>
    </row>
    <row r="20" spans="2:5 16377:16377" ht="16" x14ac:dyDescent="0.4">
      <c r="B20" s="124" t="s">
        <v>17</v>
      </c>
      <c r="C20" s="14">
        <v>739</v>
      </c>
      <c r="E20" s="8">
        <v>5.7459194320037348</v>
      </c>
      <c r="XEW20" s="5" t="s">
        <v>281</v>
      </c>
    </row>
    <row r="21" spans="2:5 16377:16377" ht="16" x14ac:dyDescent="0.4">
      <c r="B21" s="124" t="s">
        <v>18</v>
      </c>
      <c r="C21" s="14">
        <v>739</v>
      </c>
      <c r="E21" s="8">
        <v>5.7459194320037348</v>
      </c>
      <c r="XEW21" s="5" t="s">
        <v>140</v>
      </c>
    </row>
    <row r="22" spans="2:5 16377:16377" ht="16" x14ac:dyDescent="0.4">
      <c r="B22" s="124" t="s">
        <v>19</v>
      </c>
      <c r="C22" s="14">
        <v>739</v>
      </c>
      <c r="E22" s="8">
        <v>5.7459194320037348</v>
      </c>
      <c r="XEW22" s="5" t="s">
        <v>239</v>
      </c>
    </row>
    <row r="23" spans="2:5 16377:16377" ht="16" x14ac:dyDescent="0.4">
      <c r="B23" s="124" t="s">
        <v>20</v>
      </c>
      <c r="C23" s="14">
        <v>739</v>
      </c>
      <c r="E23" s="8">
        <v>5.7459194320037348</v>
      </c>
      <c r="XEW23" s="5" t="s">
        <v>80</v>
      </c>
    </row>
    <row r="24" spans="2:5 16377:16377" ht="16" x14ac:dyDescent="0.4">
      <c r="B24" s="124" t="s">
        <v>21</v>
      </c>
      <c r="C24" s="14">
        <v>739</v>
      </c>
      <c r="E24" s="8">
        <v>5.7459194320037348</v>
      </c>
      <c r="XEW24" s="5" t="s">
        <v>225</v>
      </c>
    </row>
    <row r="25" spans="2:5 16377:16377" ht="16" x14ac:dyDescent="0.4">
      <c r="B25" s="124" t="s">
        <v>22</v>
      </c>
      <c r="C25" s="14">
        <v>739</v>
      </c>
      <c r="E25" s="8">
        <v>5.7459194320037348</v>
      </c>
      <c r="XEW25" s="5" t="s">
        <v>141</v>
      </c>
    </row>
    <row r="26" spans="2:5 16377:16377" ht="16" x14ac:dyDescent="0.4">
      <c r="B26" s="124" t="s">
        <v>23</v>
      </c>
      <c r="C26" s="14">
        <v>739</v>
      </c>
      <c r="E26" s="8">
        <v>5.7459194320037348</v>
      </c>
      <c r="XEW26" s="5" t="s">
        <v>3</v>
      </c>
    </row>
    <row r="27" spans="2:5 16377:16377" ht="16" x14ac:dyDescent="0.4">
      <c r="B27" s="124" t="s">
        <v>24</v>
      </c>
      <c r="C27" s="14">
        <v>739</v>
      </c>
      <c r="E27" s="8">
        <v>5.7459194320037348</v>
      </c>
      <c r="XEW27" s="5" t="s">
        <v>46</v>
      </c>
    </row>
    <row r="28" spans="2:5 16377:16377" ht="16" x14ac:dyDescent="0.4">
      <c r="B28" s="124" t="s">
        <v>25</v>
      </c>
      <c r="C28" s="14">
        <v>739</v>
      </c>
      <c r="E28" s="8">
        <v>5.7459194320037348</v>
      </c>
      <c r="XEW28" s="5" t="s">
        <v>99</v>
      </c>
    </row>
    <row r="29" spans="2:5 16377:16377" ht="16" x14ac:dyDescent="0.4">
      <c r="B29" s="124" t="s">
        <v>26</v>
      </c>
      <c r="C29" s="14">
        <v>739</v>
      </c>
      <c r="E29" s="8">
        <v>5.7459194320037348</v>
      </c>
      <c r="XEW29" s="5" t="s">
        <v>257</v>
      </c>
    </row>
    <row r="30" spans="2:5 16377:16377" ht="16" x14ac:dyDescent="0.4">
      <c r="B30" s="124" t="s">
        <v>27</v>
      </c>
      <c r="C30" s="14">
        <v>739</v>
      </c>
      <c r="E30" s="8">
        <v>5.7459194320037348</v>
      </c>
      <c r="XEW30" s="5" t="s">
        <v>100</v>
      </c>
    </row>
    <row r="31" spans="2:5 16377:16377" ht="16" x14ac:dyDescent="0.4">
      <c r="B31" s="124" t="s">
        <v>28</v>
      </c>
      <c r="C31" s="14">
        <v>739</v>
      </c>
      <c r="E31" s="8">
        <v>5.7459194320037348</v>
      </c>
      <c r="XEW31" s="5" t="s">
        <v>101</v>
      </c>
    </row>
    <row r="32" spans="2:5 16377:16377" ht="16" x14ac:dyDescent="0.4">
      <c r="B32" s="124" t="s">
        <v>29</v>
      </c>
      <c r="C32" s="14">
        <v>739</v>
      </c>
      <c r="E32" s="8">
        <v>5.7459194320037348</v>
      </c>
      <c r="XEW32" s="5" t="s">
        <v>142</v>
      </c>
    </row>
    <row r="33" spans="2:5 16377:16377" ht="16" x14ac:dyDescent="0.4">
      <c r="B33" s="124" t="s">
        <v>30</v>
      </c>
      <c r="C33" s="14">
        <v>739</v>
      </c>
      <c r="E33" s="8">
        <v>5.7459194320037348</v>
      </c>
      <c r="XEW33" s="5" t="s">
        <v>4</v>
      </c>
    </row>
    <row r="34" spans="2:5 16377:16377" ht="16" x14ac:dyDescent="0.4">
      <c r="B34" s="124" t="s">
        <v>31</v>
      </c>
      <c r="C34" s="14">
        <v>739</v>
      </c>
      <c r="E34" s="8">
        <v>5.7459194320037348</v>
      </c>
      <c r="XEW34" s="5" t="s">
        <v>203</v>
      </c>
    </row>
    <row r="35" spans="2:5 16377:16377" ht="16" x14ac:dyDescent="0.4">
      <c r="B35" s="124" t="s">
        <v>32</v>
      </c>
      <c r="C35" s="14">
        <v>739</v>
      </c>
      <c r="E35" s="8">
        <v>5.7459194320037348</v>
      </c>
      <c r="XEW35" s="5" t="s">
        <v>265</v>
      </c>
    </row>
    <row r="36" spans="2:5 16377:16377" ht="16" x14ac:dyDescent="0.4">
      <c r="B36" s="124" t="s">
        <v>33</v>
      </c>
      <c r="C36" s="14">
        <v>739</v>
      </c>
      <c r="E36" s="8">
        <v>5.7459194320037348</v>
      </c>
      <c r="XEW36" s="5" t="s">
        <v>187</v>
      </c>
    </row>
    <row r="37" spans="2:5 16377:16377" ht="16" x14ac:dyDescent="0.4">
      <c r="B37" s="124" t="s">
        <v>34</v>
      </c>
      <c r="C37" s="14">
        <v>739</v>
      </c>
      <c r="E37" s="8">
        <v>5.7459194320037348</v>
      </c>
      <c r="XEW37" s="5" t="s">
        <v>5</v>
      </c>
    </row>
    <row r="38" spans="2:5 16377:16377" ht="16" x14ac:dyDescent="0.4">
      <c r="B38" s="124" t="s">
        <v>35</v>
      </c>
      <c r="C38" s="14">
        <v>739</v>
      </c>
      <c r="E38" s="8">
        <v>5.7459194320037348</v>
      </c>
      <c r="XEW38" s="5" t="s">
        <v>60</v>
      </c>
    </row>
    <row r="39" spans="2:5 16377:16377" ht="16" x14ac:dyDescent="0.4">
      <c r="B39" s="124" t="s">
        <v>36</v>
      </c>
      <c r="C39" s="14">
        <v>739</v>
      </c>
      <c r="E39" s="8">
        <v>5.7459194320037348</v>
      </c>
      <c r="XEW39" s="5" t="s">
        <v>81</v>
      </c>
    </row>
    <row r="40" spans="2:5 16377:16377" ht="16" x14ac:dyDescent="0.4">
      <c r="B40" s="124" t="s">
        <v>37</v>
      </c>
      <c r="C40" s="14">
        <v>739</v>
      </c>
      <c r="E40" s="8">
        <v>5.7459194320037348</v>
      </c>
      <c r="XEW40" s="5" t="s">
        <v>29</v>
      </c>
    </row>
    <row r="41" spans="2:5 16377:16377" ht="16" x14ac:dyDescent="0.4">
      <c r="B41" s="124" t="s">
        <v>38</v>
      </c>
      <c r="C41" s="14">
        <v>739</v>
      </c>
      <c r="E41" s="8">
        <v>5.7459194320037348</v>
      </c>
      <c r="XEW41" s="5" t="s">
        <v>37</v>
      </c>
    </row>
    <row r="42" spans="2:5 16377:16377" ht="16" x14ac:dyDescent="0.4">
      <c r="B42" s="124" t="s">
        <v>39</v>
      </c>
      <c r="C42" s="14">
        <v>739</v>
      </c>
      <c r="E42" s="8">
        <v>5.7459194320037348</v>
      </c>
      <c r="XEW42" s="5" t="s">
        <v>102</v>
      </c>
    </row>
    <row r="43" spans="2:5 16377:16377" ht="16" x14ac:dyDescent="0.4">
      <c r="B43" s="124" t="s">
        <v>40</v>
      </c>
      <c r="C43" s="14">
        <v>739</v>
      </c>
      <c r="E43" s="8">
        <v>5.7459194320037348</v>
      </c>
      <c r="XEW43" s="5" t="s">
        <v>143</v>
      </c>
    </row>
    <row r="44" spans="2:5 16377:16377" ht="16" x14ac:dyDescent="0.4">
      <c r="B44" s="124" t="s">
        <v>41</v>
      </c>
      <c r="C44" s="14">
        <v>739</v>
      </c>
      <c r="E44" s="8">
        <v>5.7459194320037348</v>
      </c>
      <c r="XEW44" s="5" t="s">
        <v>215</v>
      </c>
    </row>
    <row r="45" spans="2:5 16377:16377" ht="16" x14ac:dyDescent="0.4">
      <c r="B45" s="124" t="s">
        <v>42</v>
      </c>
      <c r="C45" s="14">
        <v>739</v>
      </c>
      <c r="E45" s="8">
        <v>5.7459194320037348</v>
      </c>
      <c r="XEW45" s="5" t="s">
        <v>131</v>
      </c>
    </row>
    <row r="46" spans="2:5 16377:16377" ht="16" x14ac:dyDescent="0.4">
      <c r="B46" s="124" t="s">
        <v>43</v>
      </c>
      <c r="C46" s="14">
        <v>739</v>
      </c>
      <c r="E46" s="8">
        <v>5.7459194320037348</v>
      </c>
      <c r="XEW46" s="5" t="s">
        <v>144</v>
      </c>
    </row>
    <row r="47" spans="2:5 16377:16377" ht="16" x14ac:dyDescent="0.4">
      <c r="B47" s="124" t="s">
        <v>44</v>
      </c>
      <c r="C47" s="14">
        <v>739</v>
      </c>
      <c r="E47" s="8">
        <v>5.7459194320037348</v>
      </c>
      <c r="XEW47" s="5" t="s">
        <v>226</v>
      </c>
    </row>
    <row r="48" spans="2:5 16377:16377" ht="16" x14ac:dyDescent="0.4">
      <c r="B48" s="124" t="s">
        <v>45</v>
      </c>
      <c r="C48" s="14">
        <v>828</v>
      </c>
      <c r="E48" s="8">
        <v>94.745919432003731</v>
      </c>
      <c r="XEW48" s="5" t="s">
        <v>188</v>
      </c>
    </row>
    <row r="49" spans="2:5 16377:16377" ht="16" x14ac:dyDescent="0.4">
      <c r="B49" s="124" t="s">
        <v>46</v>
      </c>
      <c r="C49" s="14">
        <v>687.31145699865397</v>
      </c>
      <c r="E49" s="8">
        <v>-45.942623569342231</v>
      </c>
      <c r="XEW49" s="5" t="s">
        <v>47</v>
      </c>
    </row>
    <row r="50" spans="2:5 16377:16377" ht="16" x14ac:dyDescent="0.4">
      <c r="B50" s="124" t="s">
        <v>47</v>
      </c>
      <c r="C50" s="14">
        <v>739</v>
      </c>
      <c r="E50" s="8">
        <v>5.7459194320037348</v>
      </c>
      <c r="XEW50" s="5" t="s">
        <v>38</v>
      </c>
    </row>
    <row r="51" spans="2:5 16377:16377" ht="16" x14ac:dyDescent="0.4">
      <c r="B51" s="124" t="s">
        <v>48</v>
      </c>
      <c r="C51" s="14">
        <v>628.31145699865397</v>
      </c>
      <c r="E51" s="8">
        <v>-104.94262356934223</v>
      </c>
      <c r="XEW51" s="5" t="s">
        <v>189</v>
      </c>
    </row>
    <row r="52" spans="2:5 16377:16377" ht="16" x14ac:dyDescent="0.4">
      <c r="B52" s="124" t="s">
        <v>49</v>
      </c>
      <c r="C52" s="14">
        <v>739</v>
      </c>
      <c r="E52" s="8">
        <v>5.7459194320037348</v>
      </c>
      <c r="XEW52" s="5" t="s">
        <v>145</v>
      </c>
    </row>
    <row r="53" spans="2:5 16377:16377" ht="16" x14ac:dyDescent="0.4">
      <c r="B53" s="124" t="s">
        <v>50</v>
      </c>
      <c r="C53" s="14">
        <v>739</v>
      </c>
      <c r="E53" s="8">
        <v>5.7459194320037348</v>
      </c>
      <c r="XEW53" s="5" t="s">
        <v>227</v>
      </c>
    </row>
    <row r="54" spans="2:5 16377:16377" ht="16" x14ac:dyDescent="0.4">
      <c r="B54" s="124" t="s">
        <v>51</v>
      </c>
      <c r="C54" s="14">
        <v>739</v>
      </c>
      <c r="E54" s="8">
        <v>5.7459194320037348</v>
      </c>
      <c r="XEW54" s="5" t="s">
        <v>61</v>
      </c>
    </row>
    <row r="55" spans="2:5 16377:16377" ht="16" x14ac:dyDescent="0.4">
      <c r="B55" s="124" t="s">
        <v>52</v>
      </c>
      <c r="C55" s="14">
        <v>739</v>
      </c>
      <c r="E55" s="8">
        <v>5.7459194320037348</v>
      </c>
      <c r="XEW55" s="5" t="s">
        <v>39</v>
      </c>
    </row>
    <row r="56" spans="2:5 16377:16377" ht="16" x14ac:dyDescent="0.4">
      <c r="B56" s="124" t="s">
        <v>53</v>
      </c>
      <c r="C56" s="14">
        <v>739</v>
      </c>
      <c r="E56" s="8">
        <v>5.7459194320037348</v>
      </c>
      <c r="XEW56" s="5" t="s">
        <v>62</v>
      </c>
    </row>
    <row r="57" spans="2:5 16377:16377" ht="16" x14ac:dyDescent="0.4">
      <c r="B57" s="124" t="s">
        <v>54</v>
      </c>
      <c r="C57" s="14">
        <v>630.31145699865397</v>
      </c>
      <c r="E57" s="8">
        <v>-102.94262356934223</v>
      </c>
      <c r="XEW57" s="5" t="s">
        <v>92</v>
      </c>
    </row>
    <row r="58" spans="2:5 16377:16377" ht="16" x14ac:dyDescent="0.4">
      <c r="B58" s="124" t="s">
        <v>55</v>
      </c>
      <c r="C58" s="14">
        <v>675.31145699865397</v>
      </c>
      <c r="E58" s="8">
        <v>-57.942623569342231</v>
      </c>
      <c r="XEW58" s="5" t="s">
        <v>190</v>
      </c>
    </row>
    <row r="59" spans="2:5 16377:16377" ht="16" x14ac:dyDescent="0.4">
      <c r="B59" s="124" t="s">
        <v>56</v>
      </c>
      <c r="C59" s="14">
        <v>535.8305519964108</v>
      </c>
      <c r="E59" s="8">
        <v>-197.42352857158556</v>
      </c>
      <c r="XEW59" s="5" t="s">
        <v>146</v>
      </c>
    </row>
    <row r="60" spans="2:5 16377:16377" ht="16" x14ac:dyDescent="0.4">
      <c r="B60" s="124" t="s">
        <v>57</v>
      </c>
      <c r="C60" s="14">
        <v>739</v>
      </c>
      <c r="E60" s="8">
        <v>5.7459194320037348</v>
      </c>
      <c r="XEW60" s="5" t="s">
        <v>147</v>
      </c>
    </row>
    <row r="61" spans="2:5 16377:16377" ht="16" x14ac:dyDescent="0.4">
      <c r="B61" s="124" t="s">
        <v>58</v>
      </c>
      <c r="C61" s="14">
        <v>720.31145699865397</v>
      </c>
      <c r="E61" s="8">
        <v>-12.942623569342231</v>
      </c>
      <c r="XEW61" s="5" t="s">
        <v>282</v>
      </c>
    </row>
    <row r="62" spans="2:5 16377:16377" ht="16" x14ac:dyDescent="0.4">
      <c r="B62" s="124" t="s">
        <v>59</v>
      </c>
      <c r="C62" s="14">
        <v>667.31145699865397</v>
      </c>
      <c r="E62" s="8">
        <v>-65.942623569342231</v>
      </c>
      <c r="XEW62" s="5" t="s">
        <v>240</v>
      </c>
    </row>
    <row r="63" spans="2:5 16377:16377" ht="16" x14ac:dyDescent="0.4">
      <c r="B63" s="124" t="s">
        <v>60</v>
      </c>
      <c r="C63" s="14">
        <v>739</v>
      </c>
      <c r="E63" s="8">
        <v>5.7459194320037348</v>
      </c>
      <c r="XEW63" s="5" t="s">
        <v>148</v>
      </c>
    </row>
    <row r="64" spans="2:5 16377:16377" ht="16" x14ac:dyDescent="0.4">
      <c r="B64" s="124" t="s">
        <v>61</v>
      </c>
      <c r="C64" s="14">
        <v>739</v>
      </c>
      <c r="E64" s="8">
        <v>5.7459194320037348</v>
      </c>
      <c r="XEW64" s="5" t="s">
        <v>149</v>
      </c>
    </row>
    <row r="65" spans="2:5 16377:16377" ht="16" x14ac:dyDescent="0.4">
      <c r="B65" s="124" t="s">
        <v>62</v>
      </c>
      <c r="C65" s="14">
        <v>819</v>
      </c>
      <c r="E65" s="8">
        <v>85.745919432003731</v>
      </c>
      <c r="XEW65" s="5" t="s">
        <v>63</v>
      </c>
    </row>
    <row r="66" spans="2:5 16377:16377" ht="16" x14ac:dyDescent="0.4">
      <c r="B66" s="124" t="s">
        <v>63</v>
      </c>
      <c r="C66" s="14">
        <v>739</v>
      </c>
      <c r="E66" s="8">
        <v>5.7459194320037348</v>
      </c>
      <c r="XEW66" s="5" t="s">
        <v>191</v>
      </c>
    </row>
    <row r="67" spans="2:5 16377:16377" ht="16" x14ac:dyDescent="0.4">
      <c r="B67" s="124" t="s">
        <v>64</v>
      </c>
      <c r="C67" s="14">
        <v>739</v>
      </c>
      <c r="E67" s="8">
        <v>5.7459194320037348</v>
      </c>
      <c r="XEW67" s="5" t="s">
        <v>204</v>
      </c>
    </row>
    <row r="68" spans="2:5 16377:16377" ht="16" x14ac:dyDescent="0.4">
      <c r="B68" s="124" t="s">
        <v>65</v>
      </c>
      <c r="C68" s="14">
        <v>631.31145699865397</v>
      </c>
      <c r="E68" s="8">
        <v>-101.94262356934223</v>
      </c>
      <c r="XEW68" s="5" t="s">
        <v>216</v>
      </c>
    </row>
    <row r="69" spans="2:5 16377:16377" ht="16" x14ac:dyDescent="0.4">
      <c r="B69" s="124" t="s">
        <v>66</v>
      </c>
      <c r="C69" s="14">
        <v>739</v>
      </c>
      <c r="E69" s="8">
        <v>5.7459194320037348</v>
      </c>
      <c r="XEW69" s="5" t="s">
        <v>132</v>
      </c>
    </row>
    <row r="70" spans="2:5 16377:16377" ht="16" x14ac:dyDescent="0.4">
      <c r="B70" s="124" t="s">
        <v>67</v>
      </c>
      <c r="C70" s="14">
        <v>739</v>
      </c>
      <c r="E70" s="8">
        <v>5.7459194320037348</v>
      </c>
      <c r="XEW70" s="5" t="s">
        <v>192</v>
      </c>
    </row>
    <row r="71" spans="2:5 16377:16377" ht="16" x14ac:dyDescent="0.4">
      <c r="B71" s="124" t="s">
        <v>68</v>
      </c>
      <c r="C71" s="14">
        <v>739</v>
      </c>
      <c r="E71" s="8">
        <v>5.7459194320037348</v>
      </c>
      <c r="XEW71" s="5" t="s">
        <v>6</v>
      </c>
    </row>
    <row r="72" spans="2:5 16377:16377" ht="16" x14ac:dyDescent="0.4">
      <c r="B72" s="124" t="s">
        <v>69</v>
      </c>
      <c r="C72" s="14">
        <v>739</v>
      </c>
      <c r="E72" s="8">
        <v>5.7459194320037348</v>
      </c>
      <c r="XEW72" s="5" t="s">
        <v>283</v>
      </c>
    </row>
    <row r="73" spans="2:5 16377:16377" ht="16" x14ac:dyDescent="0.4">
      <c r="B73" s="124" t="s">
        <v>70</v>
      </c>
      <c r="C73" s="14">
        <v>739</v>
      </c>
      <c r="E73" s="8">
        <v>5.7459194320037348</v>
      </c>
      <c r="XEW73" s="5" t="s">
        <v>30</v>
      </c>
    </row>
    <row r="74" spans="2:5 16377:16377" ht="16" x14ac:dyDescent="0.4">
      <c r="B74" s="124" t="s">
        <v>71</v>
      </c>
      <c r="C74" s="14">
        <v>739</v>
      </c>
      <c r="E74" s="8">
        <v>5.7459194320037348</v>
      </c>
      <c r="XEW74" s="5" t="s">
        <v>228</v>
      </c>
    </row>
    <row r="75" spans="2:5 16377:16377" ht="16" x14ac:dyDescent="0.4">
      <c r="B75" s="124" t="s">
        <v>72</v>
      </c>
      <c r="C75" s="14">
        <v>739</v>
      </c>
      <c r="E75" s="8">
        <v>5.7459194320037348</v>
      </c>
      <c r="XEW75" s="5" t="s">
        <v>103</v>
      </c>
    </row>
    <row r="76" spans="2:5 16377:16377" ht="16" x14ac:dyDescent="0.4">
      <c r="B76" s="124" t="s">
        <v>73</v>
      </c>
      <c r="C76" s="14">
        <v>835</v>
      </c>
      <c r="E76" s="8">
        <v>101.74591943200373</v>
      </c>
      <c r="XEW76" s="5" t="s">
        <v>150</v>
      </c>
    </row>
    <row r="77" spans="2:5 16377:16377" ht="16" x14ac:dyDescent="0.4">
      <c r="B77" s="124" t="s">
        <v>74</v>
      </c>
      <c r="C77" s="14">
        <v>739</v>
      </c>
      <c r="E77" s="8">
        <v>5.7459194320037348</v>
      </c>
      <c r="XEW77" s="5" t="s">
        <v>151</v>
      </c>
    </row>
    <row r="78" spans="2:5 16377:16377" ht="16" x14ac:dyDescent="0.4">
      <c r="B78" s="124" t="s">
        <v>75</v>
      </c>
      <c r="C78" s="14">
        <v>739</v>
      </c>
      <c r="E78" s="8">
        <v>5.7459194320037348</v>
      </c>
      <c r="XEW78" s="5" t="s">
        <v>241</v>
      </c>
    </row>
    <row r="79" spans="2:5 16377:16377" ht="16" x14ac:dyDescent="0.4">
      <c r="B79" s="124" t="s">
        <v>76</v>
      </c>
      <c r="C79" s="14">
        <v>833</v>
      </c>
      <c r="E79" s="8">
        <v>99.745919432003731</v>
      </c>
      <c r="XEW79" s="5" t="s">
        <v>7</v>
      </c>
    </row>
    <row r="80" spans="2:5 16377:16377" ht="16" x14ac:dyDescent="0.4">
      <c r="B80" s="124" t="s">
        <v>77</v>
      </c>
      <c r="C80" s="14">
        <v>708.31145699865397</v>
      </c>
      <c r="E80" s="8">
        <v>-24.942623569342231</v>
      </c>
      <c r="XEW80" s="5" t="s">
        <v>242</v>
      </c>
    </row>
    <row r="81" spans="2:5 16377:16377" ht="16" x14ac:dyDescent="0.4">
      <c r="B81" s="124" t="s">
        <v>78</v>
      </c>
      <c r="C81" s="14">
        <v>739</v>
      </c>
      <c r="E81" s="8">
        <v>5.7459194320037348</v>
      </c>
      <c r="XEW81" s="5" t="s">
        <v>82</v>
      </c>
    </row>
    <row r="82" spans="2:5 16377:16377" ht="16" x14ac:dyDescent="0.4">
      <c r="B82" s="124" t="s">
        <v>79</v>
      </c>
      <c r="C82" s="14">
        <v>739</v>
      </c>
      <c r="E82" s="8">
        <v>5.7459194320037348</v>
      </c>
      <c r="XEW82" s="5" t="s">
        <v>133</v>
      </c>
    </row>
    <row r="83" spans="2:5 16377:16377" ht="16" x14ac:dyDescent="0.4">
      <c r="B83" s="124" t="s">
        <v>80</v>
      </c>
      <c r="C83" s="14">
        <v>863</v>
      </c>
      <c r="E83" s="8">
        <v>129.74591943200375</v>
      </c>
      <c r="XEW83" s="5" t="s">
        <v>31</v>
      </c>
    </row>
    <row r="84" spans="2:5 16377:16377" ht="16" x14ac:dyDescent="0.4">
      <c r="B84" s="124" t="s">
        <v>81</v>
      </c>
      <c r="C84" s="14">
        <v>826</v>
      </c>
      <c r="E84" s="8">
        <v>92.745919432003731</v>
      </c>
      <c r="XEW84" s="5" t="s">
        <v>205</v>
      </c>
    </row>
    <row r="85" spans="2:5 16377:16377" ht="16" x14ac:dyDescent="0.4">
      <c r="B85" s="124" t="s">
        <v>82</v>
      </c>
      <c r="C85" s="14">
        <v>739</v>
      </c>
      <c r="E85" s="8">
        <v>5.7459194320037348</v>
      </c>
      <c r="XEW85" s="5" t="s">
        <v>258</v>
      </c>
    </row>
    <row r="86" spans="2:5 16377:16377" ht="16" x14ac:dyDescent="0.4">
      <c r="B86" s="124" t="s">
        <v>83</v>
      </c>
      <c r="C86" s="14">
        <v>436.83055199641075</v>
      </c>
      <c r="E86" s="8">
        <v>-296.42352857158556</v>
      </c>
      <c r="XEW86" s="5" t="s">
        <v>249</v>
      </c>
    </row>
    <row r="87" spans="2:5 16377:16377" ht="16" x14ac:dyDescent="0.4">
      <c r="B87" s="124" t="s">
        <v>84</v>
      </c>
      <c r="C87" s="14">
        <v>739</v>
      </c>
      <c r="E87" s="8">
        <v>5.7459194320037348</v>
      </c>
      <c r="XEW87" s="5" t="s">
        <v>152</v>
      </c>
    </row>
    <row r="88" spans="2:5 16377:16377" ht="16" x14ac:dyDescent="0.4">
      <c r="B88" s="124" t="s">
        <v>85</v>
      </c>
      <c r="C88" s="14">
        <v>739</v>
      </c>
      <c r="E88" s="8">
        <v>5.7459194320037348</v>
      </c>
      <c r="XEW88" s="5" t="s">
        <v>104</v>
      </c>
    </row>
    <row r="89" spans="2:5 16377:16377" ht="16" x14ac:dyDescent="0.4">
      <c r="B89" s="124" t="s">
        <v>86</v>
      </c>
      <c r="C89" s="14">
        <v>739</v>
      </c>
      <c r="E89" s="8">
        <v>5.7459194320037348</v>
      </c>
      <c r="XEW89" s="5" t="s">
        <v>105</v>
      </c>
    </row>
    <row r="90" spans="2:5 16377:16377" ht="16" x14ac:dyDescent="0.4">
      <c r="B90" s="124" t="s">
        <v>87</v>
      </c>
      <c r="C90" s="14">
        <v>739</v>
      </c>
      <c r="E90" s="8">
        <v>5.7459194320037348</v>
      </c>
      <c r="XEW90" s="5" t="s">
        <v>83</v>
      </c>
    </row>
    <row r="91" spans="2:5 16377:16377" ht="16" x14ac:dyDescent="0.4">
      <c r="B91" s="124" t="s">
        <v>88</v>
      </c>
      <c r="C91" s="14">
        <v>739</v>
      </c>
      <c r="E91" s="8">
        <v>5.7459194320037348</v>
      </c>
      <c r="XEW91" s="5" t="s">
        <v>106</v>
      </c>
    </row>
    <row r="92" spans="2:5 16377:16377" ht="16" x14ac:dyDescent="0.4">
      <c r="B92" s="124" t="s">
        <v>89</v>
      </c>
      <c r="C92" s="14">
        <v>690.31145699865397</v>
      </c>
      <c r="E92" s="8">
        <v>-42.942623569342231</v>
      </c>
      <c r="XEW92" s="5" t="s">
        <v>107</v>
      </c>
    </row>
    <row r="93" spans="2:5 16377:16377" ht="16" x14ac:dyDescent="0.4">
      <c r="B93" s="124" t="s">
        <v>90</v>
      </c>
      <c r="C93" s="14">
        <v>739</v>
      </c>
      <c r="E93" s="8">
        <v>5.7459194320037348</v>
      </c>
      <c r="XEW93" s="5" t="s">
        <v>284</v>
      </c>
    </row>
    <row r="94" spans="2:5 16377:16377" ht="16" x14ac:dyDescent="0.4">
      <c r="B94" s="124" t="s">
        <v>91</v>
      </c>
      <c r="C94" s="14">
        <v>739</v>
      </c>
      <c r="E94" s="8">
        <v>5.7459194320037348</v>
      </c>
      <c r="XEW94" s="5" t="s">
        <v>8</v>
      </c>
    </row>
    <row r="95" spans="2:5 16377:16377" ht="16" x14ac:dyDescent="0.4">
      <c r="B95" s="124" t="s">
        <v>92</v>
      </c>
      <c r="C95" s="14">
        <v>739</v>
      </c>
      <c r="E95" s="8">
        <v>5.7459194320037348</v>
      </c>
      <c r="XEW95" s="5" t="s">
        <v>64</v>
      </c>
    </row>
    <row r="96" spans="2:5 16377:16377" ht="16" x14ac:dyDescent="0.4">
      <c r="B96" s="124" t="s">
        <v>93</v>
      </c>
      <c r="C96" s="14">
        <v>739</v>
      </c>
      <c r="E96" s="8">
        <v>5.7459194320037348</v>
      </c>
      <c r="XEW96" s="5" t="s">
        <v>285</v>
      </c>
    </row>
    <row r="97" spans="2:5 16377:16377" ht="16" x14ac:dyDescent="0.4">
      <c r="B97" s="124" t="s">
        <v>94</v>
      </c>
      <c r="C97" s="14">
        <v>739</v>
      </c>
      <c r="E97" s="8">
        <v>5.7459194320037348</v>
      </c>
      <c r="XEW97" s="5" t="s">
        <v>84</v>
      </c>
    </row>
    <row r="98" spans="2:5 16377:16377" ht="16" x14ac:dyDescent="0.4">
      <c r="B98" s="124" t="s">
        <v>95</v>
      </c>
      <c r="C98" s="14">
        <v>739</v>
      </c>
      <c r="E98" s="8">
        <v>5.7459194320037348</v>
      </c>
      <c r="XEW98" s="5" t="s">
        <v>153</v>
      </c>
    </row>
    <row r="99" spans="2:5 16377:16377" ht="16" x14ac:dyDescent="0.4">
      <c r="B99" s="124" t="s">
        <v>96</v>
      </c>
      <c r="C99" s="14">
        <v>739</v>
      </c>
      <c r="E99" s="8">
        <v>5.7459194320037348</v>
      </c>
      <c r="XEW99" s="5" t="s">
        <v>93</v>
      </c>
    </row>
    <row r="100" spans="2:5 16377:16377" ht="16" x14ac:dyDescent="0.4">
      <c r="B100" s="124" t="s">
        <v>97</v>
      </c>
      <c r="C100" s="14">
        <v>739</v>
      </c>
      <c r="E100" s="8">
        <v>5.7459194320037348</v>
      </c>
      <c r="XEW100" s="5" t="s">
        <v>206</v>
      </c>
    </row>
    <row r="101" spans="2:5 16377:16377" ht="16" x14ac:dyDescent="0.4">
      <c r="B101" s="124" t="s">
        <v>98</v>
      </c>
      <c r="C101" s="14">
        <v>739</v>
      </c>
      <c r="E101" s="8">
        <v>5.7459194320037348</v>
      </c>
      <c r="XEW101" s="5" t="s">
        <v>94</v>
      </c>
    </row>
    <row r="102" spans="2:5 16377:16377" ht="16" x14ac:dyDescent="0.4">
      <c r="B102" s="124" t="s">
        <v>99</v>
      </c>
      <c r="C102" s="14">
        <v>739</v>
      </c>
      <c r="E102" s="8">
        <v>5.7459194320037348</v>
      </c>
      <c r="XEW102" s="5" t="s">
        <v>193</v>
      </c>
    </row>
    <row r="103" spans="2:5 16377:16377" ht="16" x14ac:dyDescent="0.4">
      <c r="B103" s="124" t="s">
        <v>100</v>
      </c>
      <c r="C103" s="14">
        <v>739</v>
      </c>
      <c r="E103" s="8">
        <v>5.7459194320037348</v>
      </c>
      <c r="XEW103" s="5" t="s">
        <v>40</v>
      </c>
    </row>
    <row r="104" spans="2:5 16377:16377" ht="16" x14ac:dyDescent="0.4">
      <c r="B104" s="124" t="s">
        <v>101</v>
      </c>
      <c r="C104" s="14">
        <v>739</v>
      </c>
      <c r="E104" s="8">
        <v>5.7459194320037348</v>
      </c>
      <c r="XEW104" s="5" t="s">
        <v>194</v>
      </c>
    </row>
    <row r="105" spans="2:5 16377:16377" ht="16" x14ac:dyDescent="0.4">
      <c r="B105" s="124" t="s">
        <v>102</v>
      </c>
      <c r="C105" s="14">
        <v>739</v>
      </c>
      <c r="E105" s="8">
        <v>5.7459194320037348</v>
      </c>
      <c r="XEW105" s="5" t="s">
        <v>48</v>
      </c>
    </row>
    <row r="106" spans="2:5 16377:16377" ht="16" x14ac:dyDescent="0.4">
      <c r="B106" s="124" t="s">
        <v>103</v>
      </c>
      <c r="C106" s="14">
        <v>739</v>
      </c>
      <c r="E106" s="8">
        <v>5.7459194320037348</v>
      </c>
      <c r="XEW106" s="5" t="s">
        <v>286</v>
      </c>
    </row>
    <row r="107" spans="2:5 16377:16377" ht="16" x14ac:dyDescent="0.4">
      <c r="B107" s="124" t="s">
        <v>104</v>
      </c>
      <c r="C107" s="14">
        <v>739</v>
      </c>
      <c r="E107" s="8">
        <v>5.7459194320037348</v>
      </c>
      <c r="XEW107" s="5" t="s">
        <v>108</v>
      </c>
    </row>
    <row r="108" spans="2:5 16377:16377" ht="16" x14ac:dyDescent="0.4">
      <c r="B108" s="124" t="s">
        <v>105</v>
      </c>
      <c r="C108" s="14">
        <v>739</v>
      </c>
      <c r="E108" s="8">
        <v>5.7459194320037348</v>
      </c>
      <c r="XEW108" s="5" t="s">
        <v>32</v>
      </c>
    </row>
    <row r="109" spans="2:5 16377:16377" ht="16" x14ac:dyDescent="0.4">
      <c r="B109" s="124" t="s">
        <v>106</v>
      </c>
      <c r="C109" s="14">
        <v>739</v>
      </c>
      <c r="E109" s="8">
        <v>5.7459194320037348</v>
      </c>
      <c r="XEW109" s="5" t="s">
        <v>250</v>
      </c>
    </row>
    <row r="110" spans="2:5 16377:16377" ht="16" x14ac:dyDescent="0.4">
      <c r="B110" s="124" t="s">
        <v>107</v>
      </c>
      <c r="C110" s="14">
        <v>739</v>
      </c>
      <c r="E110" s="8">
        <v>5.7459194320037348</v>
      </c>
      <c r="XEW110" s="5" t="s">
        <v>109</v>
      </c>
    </row>
    <row r="111" spans="2:5 16377:16377" ht="16" x14ac:dyDescent="0.4">
      <c r="B111" s="124" t="s">
        <v>108</v>
      </c>
      <c r="C111" s="14">
        <v>739</v>
      </c>
      <c r="E111" s="8">
        <v>5.7459194320037348</v>
      </c>
      <c r="XEW111" s="5" t="s">
        <v>195</v>
      </c>
    </row>
    <row r="112" spans="2:5 16377:16377" ht="16" x14ac:dyDescent="0.4">
      <c r="B112" s="124" t="s">
        <v>109</v>
      </c>
      <c r="C112" s="14">
        <v>739</v>
      </c>
      <c r="E112" s="8">
        <v>5.7459194320037348</v>
      </c>
      <c r="XEW112" s="5" t="s">
        <v>259</v>
      </c>
    </row>
    <row r="113" spans="2:5 16377:16377" ht="16" x14ac:dyDescent="0.4">
      <c r="B113" s="124" t="s">
        <v>110</v>
      </c>
      <c r="C113" s="14">
        <v>739</v>
      </c>
      <c r="E113" s="8">
        <v>5.7459194320037348</v>
      </c>
      <c r="XEW113" s="5" t="s">
        <v>207</v>
      </c>
    </row>
    <row r="114" spans="2:5 16377:16377" ht="16" x14ac:dyDescent="0.4">
      <c r="B114" s="124" t="s">
        <v>111</v>
      </c>
      <c r="C114" s="14">
        <v>739</v>
      </c>
      <c r="E114" s="8">
        <v>5.7459194320037348</v>
      </c>
      <c r="XEW114" s="5" t="s">
        <v>134</v>
      </c>
    </row>
    <row r="115" spans="2:5 16377:16377" ht="16" x14ac:dyDescent="0.4">
      <c r="B115" s="124" t="s">
        <v>112</v>
      </c>
      <c r="C115" s="14">
        <v>739</v>
      </c>
      <c r="E115" s="8">
        <v>5.7459194320037348</v>
      </c>
      <c r="XEW115" s="5" t="s">
        <v>217</v>
      </c>
    </row>
    <row r="116" spans="2:5 16377:16377" ht="16" x14ac:dyDescent="0.4">
      <c r="B116" s="124" t="s">
        <v>113</v>
      </c>
      <c r="C116" s="14">
        <v>739</v>
      </c>
      <c r="E116" s="8">
        <v>5.7459194320037348</v>
      </c>
      <c r="XEW116" s="5" t="s">
        <v>154</v>
      </c>
    </row>
    <row r="117" spans="2:5 16377:16377" ht="16" x14ac:dyDescent="0.4">
      <c r="B117" s="124" t="s">
        <v>114</v>
      </c>
      <c r="C117" s="14">
        <v>739</v>
      </c>
      <c r="E117" s="8">
        <v>5.7459194320037348</v>
      </c>
      <c r="XEW117" s="5" t="s">
        <v>110</v>
      </c>
    </row>
    <row r="118" spans="2:5 16377:16377" ht="16" x14ac:dyDescent="0.4">
      <c r="B118" s="124" t="s">
        <v>115</v>
      </c>
      <c r="C118" s="14">
        <v>739</v>
      </c>
      <c r="E118" s="8">
        <v>5.7459194320037348</v>
      </c>
      <c r="XEW118" s="5" t="s">
        <v>218</v>
      </c>
    </row>
    <row r="119" spans="2:5 16377:16377" ht="16" x14ac:dyDescent="0.4">
      <c r="B119" s="124" t="s">
        <v>116</v>
      </c>
      <c r="C119" s="14">
        <v>547.31145699865397</v>
      </c>
      <c r="E119" s="8">
        <v>-185.94262356934223</v>
      </c>
      <c r="XEW119" s="5" t="s">
        <v>135</v>
      </c>
    </row>
    <row r="120" spans="2:5 16377:16377" ht="16" x14ac:dyDescent="0.4">
      <c r="B120" s="124" t="s">
        <v>117</v>
      </c>
      <c r="C120" s="14">
        <v>739</v>
      </c>
      <c r="E120" s="8">
        <v>5.7459194320037348</v>
      </c>
      <c r="XEW120" s="5" t="s">
        <v>111</v>
      </c>
    </row>
    <row r="121" spans="2:5 16377:16377" ht="16" x14ac:dyDescent="0.4">
      <c r="B121" s="124" t="s">
        <v>118</v>
      </c>
      <c r="C121" s="14">
        <v>739</v>
      </c>
      <c r="E121" s="8">
        <v>5.7459194320037348</v>
      </c>
      <c r="XEW121" s="5" t="s">
        <v>208</v>
      </c>
    </row>
    <row r="122" spans="2:5 16377:16377" ht="16" x14ac:dyDescent="0.4">
      <c r="B122" s="124" t="s">
        <v>119</v>
      </c>
      <c r="C122" s="14">
        <v>739</v>
      </c>
      <c r="E122" s="8">
        <v>5.7459194320037348</v>
      </c>
      <c r="XEW122" s="5" t="s">
        <v>209</v>
      </c>
    </row>
    <row r="123" spans="2:5 16377:16377" ht="16" x14ac:dyDescent="0.4">
      <c r="B123" s="124" t="s">
        <v>120</v>
      </c>
      <c r="C123" s="14">
        <v>739</v>
      </c>
      <c r="E123" s="8">
        <v>5.7459194320037348</v>
      </c>
      <c r="XEW123" s="5" t="s">
        <v>229</v>
      </c>
    </row>
    <row r="124" spans="2:5 16377:16377" ht="16" x14ac:dyDescent="0.4">
      <c r="B124" s="124" t="s">
        <v>121</v>
      </c>
      <c r="C124" s="14">
        <v>739</v>
      </c>
      <c r="E124" s="8">
        <v>5.7459194320037348</v>
      </c>
      <c r="XEW124" s="5" t="s">
        <v>155</v>
      </c>
    </row>
    <row r="125" spans="2:5 16377:16377" ht="16" x14ac:dyDescent="0.4">
      <c r="B125" s="124" t="s">
        <v>122</v>
      </c>
      <c r="C125" s="14">
        <v>739</v>
      </c>
      <c r="E125" s="8">
        <v>5.7459194320037348</v>
      </c>
      <c r="XEW125" s="5" t="s">
        <v>73</v>
      </c>
    </row>
    <row r="126" spans="2:5 16377:16377" ht="16" x14ac:dyDescent="0.4">
      <c r="B126" s="124" t="s">
        <v>123</v>
      </c>
      <c r="C126" s="14">
        <v>739</v>
      </c>
      <c r="E126" s="8">
        <v>5.7459194320037348</v>
      </c>
      <c r="XEW126" s="5" t="s">
        <v>9</v>
      </c>
    </row>
    <row r="127" spans="2:5 16377:16377" ht="16" x14ac:dyDescent="0.4">
      <c r="B127" s="124" t="s">
        <v>124</v>
      </c>
      <c r="C127" s="14">
        <v>739</v>
      </c>
      <c r="E127" s="8">
        <v>5.7459194320037348</v>
      </c>
      <c r="XEW127" s="5" t="s">
        <v>156</v>
      </c>
    </row>
    <row r="128" spans="2:5 16377:16377" ht="16" x14ac:dyDescent="0.4">
      <c r="B128" s="124" t="s">
        <v>125</v>
      </c>
      <c r="C128" s="14">
        <v>739</v>
      </c>
      <c r="E128" s="8">
        <v>5.7459194320037348</v>
      </c>
      <c r="XEW128" s="5" t="s">
        <v>157</v>
      </c>
    </row>
    <row r="129" spans="2:5 16377:16377" ht="16" x14ac:dyDescent="0.4">
      <c r="B129" s="124" t="s">
        <v>126</v>
      </c>
      <c r="C129" s="14">
        <v>739</v>
      </c>
      <c r="E129" s="8">
        <v>5.7459194320037348</v>
      </c>
      <c r="XEW129" s="5" t="s">
        <v>210</v>
      </c>
    </row>
    <row r="130" spans="2:5 16377:16377" ht="16" x14ac:dyDescent="0.4">
      <c r="B130" s="124" t="s">
        <v>127</v>
      </c>
      <c r="C130" s="14">
        <v>739</v>
      </c>
      <c r="E130" s="8">
        <v>5.7459194320037348</v>
      </c>
      <c r="XEW130" s="5" t="s">
        <v>49</v>
      </c>
    </row>
    <row r="131" spans="2:5 16377:16377" ht="16" x14ac:dyDescent="0.4">
      <c r="B131" s="124" t="s">
        <v>128</v>
      </c>
      <c r="C131" s="14">
        <v>739</v>
      </c>
      <c r="E131" s="8">
        <v>5.7459194320037348</v>
      </c>
      <c r="XEW131" s="5" t="s">
        <v>74</v>
      </c>
    </row>
    <row r="132" spans="2:5 16377:16377" ht="16" x14ac:dyDescent="0.4">
      <c r="B132" s="124" t="s">
        <v>129</v>
      </c>
      <c r="C132" s="14">
        <v>739</v>
      </c>
      <c r="E132" s="8">
        <v>5.7459194320037348</v>
      </c>
      <c r="XEW132" s="5" t="s">
        <v>243</v>
      </c>
    </row>
    <row r="133" spans="2:5 16377:16377" ht="16" x14ac:dyDescent="0.4">
      <c r="B133" s="124" t="s">
        <v>130</v>
      </c>
      <c r="C133" s="14">
        <v>739</v>
      </c>
      <c r="E133" s="8">
        <v>5.7459194320037348</v>
      </c>
      <c r="XEW133" s="5" t="s">
        <v>211</v>
      </c>
    </row>
    <row r="134" spans="2:5 16377:16377" ht="16" x14ac:dyDescent="0.4">
      <c r="B134" s="124" t="s">
        <v>131</v>
      </c>
      <c r="C134" s="14">
        <v>739</v>
      </c>
      <c r="E134" s="8">
        <v>5.7459194320037348</v>
      </c>
      <c r="XEW134" s="5" t="s">
        <v>112</v>
      </c>
    </row>
    <row r="135" spans="2:5 16377:16377" ht="16" x14ac:dyDescent="0.4">
      <c r="B135" s="124" t="s">
        <v>132</v>
      </c>
      <c r="C135" s="14">
        <v>739</v>
      </c>
      <c r="E135" s="8">
        <v>5.7459194320037348</v>
      </c>
      <c r="XEW135" s="5" t="s">
        <v>230</v>
      </c>
    </row>
    <row r="136" spans="2:5 16377:16377" ht="16" x14ac:dyDescent="0.4">
      <c r="B136" s="124" t="s">
        <v>133</v>
      </c>
      <c r="C136" s="14">
        <v>830</v>
      </c>
      <c r="E136" s="8">
        <v>96.745919432003731</v>
      </c>
      <c r="XEW136" s="5" t="s">
        <v>287</v>
      </c>
    </row>
    <row r="137" spans="2:5 16377:16377" ht="16" x14ac:dyDescent="0.4">
      <c r="B137" s="124" t="s">
        <v>134</v>
      </c>
      <c r="C137" s="14">
        <v>739</v>
      </c>
      <c r="E137" s="8">
        <v>5.7459194320037348</v>
      </c>
      <c r="XEW137" s="5" t="s">
        <v>113</v>
      </c>
    </row>
    <row r="138" spans="2:5 16377:16377" ht="16" x14ac:dyDescent="0.4">
      <c r="B138" s="124" t="s">
        <v>135</v>
      </c>
      <c r="C138" s="14">
        <v>739</v>
      </c>
      <c r="E138" s="8">
        <v>5.7459194320037348</v>
      </c>
      <c r="XEW138" s="5" t="s">
        <v>266</v>
      </c>
    </row>
    <row r="139" spans="2:5 16377:16377" ht="16" x14ac:dyDescent="0.4">
      <c r="B139" s="124" t="s">
        <v>136</v>
      </c>
      <c r="C139" s="14">
        <v>739</v>
      </c>
      <c r="E139" s="8">
        <v>5.7459194320037348</v>
      </c>
      <c r="XEW139" s="5" t="s">
        <v>158</v>
      </c>
    </row>
    <row r="140" spans="2:5 16377:16377" ht="16" x14ac:dyDescent="0.4">
      <c r="B140" s="124" t="s">
        <v>137</v>
      </c>
      <c r="C140" s="14">
        <v>739</v>
      </c>
      <c r="E140" s="8">
        <v>5.7459194320037348</v>
      </c>
      <c r="XEW140" s="5" t="s">
        <v>114</v>
      </c>
    </row>
    <row r="141" spans="2:5 16377:16377" ht="16" x14ac:dyDescent="0.4">
      <c r="B141" s="124" t="s">
        <v>138</v>
      </c>
      <c r="C141" s="14">
        <v>739</v>
      </c>
      <c r="E141" s="8">
        <v>5.7459194320037348</v>
      </c>
      <c r="XEW141" s="5" t="s">
        <v>231</v>
      </c>
    </row>
    <row r="142" spans="2:5 16377:16377" ht="16" x14ac:dyDescent="0.4">
      <c r="B142" s="124" t="s">
        <v>139</v>
      </c>
      <c r="C142" s="14">
        <v>847</v>
      </c>
      <c r="E142" s="8">
        <v>113.74591943200373</v>
      </c>
      <c r="XEW142" s="5" t="s">
        <v>267</v>
      </c>
    </row>
    <row r="143" spans="2:5 16377:16377" ht="16" x14ac:dyDescent="0.4">
      <c r="B143" s="124" t="s">
        <v>140</v>
      </c>
      <c r="C143" s="14">
        <v>739</v>
      </c>
      <c r="E143" s="8">
        <v>5.7459194320037348</v>
      </c>
      <c r="XEW143" s="5" t="s">
        <v>159</v>
      </c>
    </row>
    <row r="144" spans="2:5 16377:16377" ht="16" x14ac:dyDescent="0.4">
      <c r="B144" s="124" t="s">
        <v>141</v>
      </c>
      <c r="C144" s="14">
        <v>739</v>
      </c>
      <c r="E144" s="8">
        <v>5.7459194320037348</v>
      </c>
      <c r="XEW144" s="5" t="s">
        <v>160</v>
      </c>
    </row>
    <row r="145" spans="2:5 16377:16377" ht="16" x14ac:dyDescent="0.4">
      <c r="B145" s="124" t="s">
        <v>142</v>
      </c>
      <c r="C145" s="14">
        <v>400.83055199641075</v>
      </c>
      <c r="E145" s="8">
        <v>-332.42352857158556</v>
      </c>
      <c r="XEW145" s="5" t="s">
        <v>75</v>
      </c>
    </row>
    <row r="146" spans="2:5 16377:16377" ht="16" x14ac:dyDescent="0.4">
      <c r="B146" s="124" t="s">
        <v>143</v>
      </c>
      <c r="C146" s="14">
        <v>700.31145699865397</v>
      </c>
      <c r="E146" s="8">
        <v>-32.942623569342231</v>
      </c>
      <c r="XEW146" s="5" t="s">
        <v>161</v>
      </c>
    </row>
    <row r="147" spans="2:5 16377:16377" ht="16" x14ac:dyDescent="0.4">
      <c r="B147" s="124" t="s">
        <v>144</v>
      </c>
      <c r="C147" s="14">
        <v>739</v>
      </c>
      <c r="E147" s="8">
        <v>5.7459194320037348</v>
      </c>
      <c r="XEW147" s="5" t="s">
        <v>50</v>
      </c>
    </row>
    <row r="148" spans="2:5 16377:16377" ht="16" x14ac:dyDescent="0.4">
      <c r="B148" s="124" t="s">
        <v>145</v>
      </c>
      <c r="C148" s="14">
        <v>701.31145699865397</v>
      </c>
      <c r="E148" s="8">
        <v>-31.942623569342231</v>
      </c>
      <c r="XEW148" s="5" t="s">
        <v>232</v>
      </c>
    </row>
    <row r="149" spans="2:5 16377:16377" ht="16" x14ac:dyDescent="0.4">
      <c r="B149" s="124" t="s">
        <v>146</v>
      </c>
      <c r="C149" s="14">
        <v>676.31145699865397</v>
      </c>
      <c r="E149" s="8">
        <v>-56.942623569342231</v>
      </c>
      <c r="XEW149" s="5" t="s">
        <v>51</v>
      </c>
    </row>
    <row r="150" spans="2:5 16377:16377" ht="16" x14ac:dyDescent="0.4">
      <c r="B150" s="124" t="s">
        <v>147</v>
      </c>
      <c r="C150" s="14">
        <v>741.31145699865397</v>
      </c>
      <c r="E150" s="8">
        <v>8.0573764306577687</v>
      </c>
      <c r="XEW150" s="5" t="s">
        <v>65</v>
      </c>
    </row>
    <row r="151" spans="2:5 16377:16377" ht="16" x14ac:dyDescent="0.4">
      <c r="B151" s="124" t="s">
        <v>148</v>
      </c>
      <c r="C151" s="14">
        <v>739</v>
      </c>
      <c r="E151" s="8">
        <v>5.7459194320037348</v>
      </c>
      <c r="XEW151" s="5" t="s">
        <v>162</v>
      </c>
    </row>
    <row r="152" spans="2:5 16377:16377" ht="16" x14ac:dyDescent="0.4">
      <c r="B152" s="124" t="s">
        <v>149</v>
      </c>
      <c r="C152" s="14">
        <v>739</v>
      </c>
      <c r="E152" s="8">
        <v>5.7459194320037348</v>
      </c>
      <c r="XEW152" s="5" t="s">
        <v>196</v>
      </c>
    </row>
    <row r="153" spans="2:5 16377:16377" ht="16" x14ac:dyDescent="0.4">
      <c r="B153" s="124" t="s">
        <v>150</v>
      </c>
      <c r="C153" s="14">
        <v>820</v>
      </c>
      <c r="E153" s="8">
        <v>86.745919432003731</v>
      </c>
      <c r="XEW153" s="5" t="s">
        <v>163</v>
      </c>
    </row>
    <row r="154" spans="2:5 16377:16377" ht="16" x14ac:dyDescent="0.4">
      <c r="B154" s="124" t="s">
        <v>151</v>
      </c>
      <c r="C154" s="14">
        <v>739</v>
      </c>
      <c r="E154" s="8">
        <v>5.7459194320037348</v>
      </c>
      <c r="XEW154" s="5" t="s">
        <v>85</v>
      </c>
    </row>
    <row r="155" spans="2:5 16377:16377" ht="16" x14ac:dyDescent="0.4">
      <c r="B155" s="124" t="s">
        <v>152</v>
      </c>
      <c r="C155" s="14">
        <v>739</v>
      </c>
      <c r="E155" s="8">
        <v>5.7459194320037348</v>
      </c>
      <c r="XEW155" s="5" t="s">
        <v>86</v>
      </c>
    </row>
    <row r="156" spans="2:5 16377:16377" ht="16" x14ac:dyDescent="0.4">
      <c r="B156" s="124" t="s">
        <v>153</v>
      </c>
      <c r="C156" s="14">
        <v>673.31145699865397</v>
      </c>
      <c r="E156" s="8">
        <v>-59.942623569342231</v>
      </c>
      <c r="XEW156" s="5" t="s">
        <v>10</v>
      </c>
    </row>
    <row r="157" spans="2:5 16377:16377" ht="16" x14ac:dyDescent="0.4">
      <c r="B157" s="124" t="s">
        <v>154</v>
      </c>
      <c r="C157" s="14">
        <v>739</v>
      </c>
      <c r="E157" s="8">
        <v>5.7459194320037348</v>
      </c>
      <c r="XEW157" s="5" t="s">
        <v>212</v>
      </c>
    </row>
    <row r="158" spans="2:5 16377:16377" ht="16" x14ac:dyDescent="0.4">
      <c r="B158" s="124" t="s">
        <v>155</v>
      </c>
      <c r="C158" s="14">
        <v>739</v>
      </c>
      <c r="E158" s="8">
        <v>5.7459194320037348</v>
      </c>
      <c r="XEW158" s="5" t="s">
        <v>219</v>
      </c>
    </row>
    <row r="159" spans="2:5 16377:16377" ht="16" x14ac:dyDescent="0.4">
      <c r="B159" s="124" t="s">
        <v>156</v>
      </c>
      <c r="C159" s="14">
        <v>739</v>
      </c>
      <c r="E159" s="8">
        <v>5.7459194320037348</v>
      </c>
      <c r="XEW159" s="5" t="s">
        <v>244</v>
      </c>
    </row>
    <row r="160" spans="2:5 16377:16377" ht="16" x14ac:dyDescent="0.4">
      <c r="B160" s="124" t="s">
        <v>157</v>
      </c>
      <c r="C160" s="14">
        <v>739</v>
      </c>
      <c r="E160" s="8">
        <v>5.7459194320037348</v>
      </c>
      <c r="XEW160" s="5" t="s">
        <v>268</v>
      </c>
    </row>
    <row r="161" spans="2:5 16377:16377" ht="16" x14ac:dyDescent="0.4">
      <c r="B161" s="124" t="s">
        <v>158</v>
      </c>
      <c r="C161" s="14">
        <v>739</v>
      </c>
      <c r="E161" s="8">
        <v>5.7459194320037348</v>
      </c>
      <c r="XEW161" s="5" t="s">
        <v>52</v>
      </c>
    </row>
    <row r="162" spans="2:5 16377:16377" ht="16" x14ac:dyDescent="0.4">
      <c r="B162" s="124" t="s">
        <v>159</v>
      </c>
      <c r="C162" s="14">
        <v>739</v>
      </c>
      <c r="E162" s="8">
        <v>5.7459194320037348</v>
      </c>
      <c r="XEW162" s="5" t="s">
        <v>11</v>
      </c>
    </row>
    <row r="163" spans="2:5 16377:16377" ht="16" x14ac:dyDescent="0.4">
      <c r="B163" s="124" t="s">
        <v>160</v>
      </c>
      <c r="C163" s="14">
        <v>739</v>
      </c>
      <c r="E163" s="8">
        <v>5.7459194320037348</v>
      </c>
      <c r="XEW163" s="5" t="s">
        <v>269</v>
      </c>
    </row>
    <row r="164" spans="2:5 16377:16377" ht="16" x14ac:dyDescent="0.4">
      <c r="B164" s="124" t="s">
        <v>161</v>
      </c>
      <c r="C164" s="14">
        <v>831</v>
      </c>
      <c r="E164" s="8">
        <v>97.745919432003731</v>
      </c>
      <c r="XEW164" s="5" t="s">
        <v>87</v>
      </c>
    </row>
    <row r="165" spans="2:5 16377:16377" ht="16" x14ac:dyDescent="0.4">
      <c r="B165" s="124" t="s">
        <v>162</v>
      </c>
      <c r="C165" s="14">
        <v>819</v>
      </c>
      <c r="E165" s="8">
        <v>85.745919432003731</v>
      </c>
      <c r="XEW165" s="5" t="s">
        <v>12</v>
      </c>
    </row>
    <row r="166" spans="2:5 16377:16377" ht="16" x14ac:dyDescent="0.4">
      <c r="B166" s="124" t="s">
        <v>163</v>
      </c>
      <c r="C166" s="14">
        <v>739</v>
      </c>
      <c r="E166" s="8">
        <v>5.7459194320037348</v>
      </c>
      <c r="XEW166" s="5" t="s">
        <v>41</v>
      </c>
    </row>
    <row r="167" spans="2:5 16377:16377" ht="16" x14ac:dyDescent="0.4">
      <c r="B167" s="124" t="s">
        <v>164</v>
      </c>
      <c r="C167" s="14">
        <v>739</v>
      </c>
      <c r="E167" s="8">
        <v>5.7459194320037348</v>
      </c>
      <c r="XEW167" s="5" t="s">
        <v>13</v>
      </c>
    </row>
    <row r="168" spans="2:5 16377:16377" ht="16" x14ac:dyDescent="0.4">
      <c r="B168" s="124" t="s">
        <v>165</v>
      </c>
      <c r="C168" s="14">
        <v>739</v>
      </c>
      <c r="E168" s="8">
        <v>5.7459194320037348</v>
      </c>
      <c r="XEW168" s="5" t="s">
        <v>66</v>
      </c>
    </row>
    <row r="169" spans="2:5 16377:16377" ht="16" x14ac:dyDescent="0.4">
      <c r="B169" s="124" t="s">
        <v>166</v>
      </c>
      <c r="C169" s="14">
        <v>739</v>
      </c>
      <c r="E169" s="8">
        <v>5.7459194320037348</v>
      </c>
      <c r="XEW169" s="5" t="s">
        <v>245</v>
      </c>
    </row>
    <row r="170" spans="2:5 16377:16377" ht="16" x14ac:dyDescent="0.4">
      <c r="B170" s="124" t="s">
        <v>167</v>
      </c>
      <c r="C170" s="14">
        <v>739</v>
      </c>
      <c r="E170" s="8">
        <v>5.7459194320037348</v>
      </c>
      <c r="XEW170" s="5" t="s">
        <v>95</v>
      </c>
    </row>
    <row r="171" spans="2:5 16377:16377" ht="16" x14ac:dyDescent="0.4">
      <c r="B171" s="124" t="s">
        <v>168</v>
      </c>
      <c r="C171" s="14">
        <v>739</v>
      </c>
      <c r="E171" s="8">
        <v>5.7459194320037348</v>
      </c>
      <c r="XEW171" s="5" t="s">
        <v>233</v>
      </c>
    </row>
    <row r="172" spans="2:5 16377:16377" ht="16" x14ac:dyDescent="0.4">
      <c r="B172" s="124" t="s">
        <v>169</v>
      </c>
      <c r="C172" s="14">
        <v>739</v>
      </c>
      <c r="E172" s="8">
        <v>5.7459194320037348</v>
      </c>
      <c r="XEW172" s="5" t="s">
        <v>164</v>
      </c>
    </row>
    <row r="173" spans="2:5 16377:16377" ht="16" x14ac:dyDescent="0.4">
      <c r="B173" s="124" t="s">
        <v>170</v>
      </c>
      <c r="C173" s="14">
        <v>739</v>
      </c>
      <c r="E173" s="8">
        <v>5.7459194320037348</v>
      </c>
      <c r="XEW173" s="5" t="s">
        <v>115</v>
      </c>
    </row>
    <row r="174" spans="2:5 16377:16377" ht="16" x14ac:dyDescent="0.4">
      <c r="B174" s="124" t="s">
        <v>171</v>
      </c>
      <c r="C174" s="14">
        <v>828</v>
      </c>
      <c r="E174" s="8">
        <v>94.745919432003731</v>
      </c>
      <c r="XEW174" s="5" t="s">
        <v>88</v>
      </c>
    </row>
    <row r="175" spans="2:5 16377:16377" ht="16" x14ac:dyDescent="0.4">
      <c r="B175" s="124" t="s">
        <v>172</v>
      </c>
      <c r="C175" s="14">
        <v>739</v>
      </c>
      <c r="E175" s="8">
        <v>5.7459194320037348</v>
      </c>
      <c r="XEW175" s="5" t="s">
        <v>246</v>
      </c>
    </row>
    <row r="176" spans="2:5 16377:16377" ht="16" x14ac:dyDescent="0.4">
      <c r="B176" s="124" t="s">
        <v>173</v>
      </c>
      <c r="C176" s="14">
        <v>739</v>
      </c>
      <c r="E176" s="8">
        <v>5.7459194320037348</v>
      </c>
      <c r="XEW176" s="5" t="s">
        <v>42</v>
      </c>
    </row>
    <row r="177" spans="2:5 16377:16377" ht="16" x14ac:dyDescent="0.4">
      <c r="B177" s="124" t="s">
        <v>174</v>
      </c>
      <c r="C177" s="14">
        <v>739</v>
      </c>
      <c r="E177" s="8">
        <v>5.7459194320037348</v>
      </c>
      <c r="XEW177" s="5" t="s">
        <v>288</v>
      </c>
    </row>
    <row r="178" spans="2:5 16377:16377" ht="16" x14ac:dyDescent="0.4">
      <c r="B178" s="124" t="s">
        <v>175</v>
      </c>
      <c r="C178" s="14">
        <v>739</v>
      </c>
      <c r="E178" s="8">
        <v>5.7459194320037348</v>
      </c>
      <c r="XEW178" s="5" t="s">
        <v>165</v>
      </c>
    </row>
    <row r="179" spans="2:5 16377:16377" ht="16" x14ac:dyDescent="0.4">
      <c r="B179" s="124" t="s">
        <v>176</v>
      </c>
      <c r="C179" s="14">
        <v>739</v>
      </c>
      <c r="E179" s="8">
        <v>5.7459194320037348</v>
      </c>
      <c r="XEW179" s="5" t="s">
        <v>116</v>
      </c>
    </row>
    <row r="180" spans="2:5 16377:16377" ht="16" x14ac:dyDescent="0.4">
      <c r="B180" s="124" t="s">
        <v>177</v>
      </c>
      <c r="C180" s="14">
        <v>739</v>
      </c>
      <c r="E180" s="8">
        <v>5.7459194320037348</v>
      </c>
      <c r="XEW180" s="5" t="s">
        <v>289</v>
      </c>
    </row>
    <row r="181" spans="2:5 16377:16377" ht="16" x14ac:dyDescent="0.4">
      <c r="B181" s="124" t="s">
        <v>178</v>
      </c>
      <c r="C181" s="14">
        <v>739</v>
      </c>
      <c r="E181" s="8">
        <v>5.7459194320037348</v>
      </c>
      <c r="XEW181" s="5" t="s">
        <v>260</v>
      </c>
    </row>
    <row r="182" spans="2:5 16377:16377" ht="16" x14ac:dyDescent="0.4">
      <c r="B182" s="124" t="s">
        <v>179</v>
      </c>
      <c r="C182" s="14">
        <v>739</v>
      </c>
      <c r="E182" s="8">
        <v>5.7459194320037348</v>
      </c>
      <c r="XEW182" s="5" t="s">
        <v>270</v>
      </c>
    </row>
    <row r="183" spans="2:5 16377:16377" ht="16" x14ac:dyDescent="0.4">
      <c r="B183" s="124" t="s">
        <v>180</v>
      </c>
      <c r="C183" s="14">
        <v>739</v>
      </c>
      <c r="E183" s="8">
        <v>5.7459194320037348</v>
      </c>
      <c r="XEW183" s="5" t="s">
        <v>96</v>
      </c>
    </row>
    <row r="184" spans="2:5 16377:16377" ht="16" x14ac:dyDescent="0.4">
      <c r="B184" s="124" t="s">
        <v>181</v>
      </c>
      <c r="C184" s="14">
        <v>739</v>
      </c>
      <c r="E184" s="8">
        <v>5.7459194320037348</v>
      </c>
      <c r="XEW184" s="5" t="s">
        <v>234</v>
      </c>
    </row>
    <row r="185" spans="2:5 16377:16377" ht="16" x14ac:dyDescent="0.4">
      <c r="B185" s="124" t="s">
        <v>182</v>
      </c>
      <c r="C185" s="14">
        <v>739</v>
      </c>
      <c r="E185" s="8">
        <v>5.7459194320037348</v>
      </c>
      <c r="XEW185" s="5" t="s">
        <v>220</v>
      </c>
    </row>
    <row r="186" spans="2:5 16377:16377" ht="16" x14ac:dyDescent="0.4">
      <c r="B186" s="124" t="s">
        <v>183</v>
      </c>
      <c r="C186" s="14">
        <v>739</v>
      </c>
      <c r="E186" s="8">
        <v>5.7459194320037348</v>
      </c>
      <c r="XEW186" s="5" t="s">
        <v>14</v>
      </c>
    </row>
    <row r="187" spans="2:5 16377:16377" ht="16" x14ac:dyDescent="0.4">
      <c r="B187" s="124" t="s">
        <v>184</v>
      </c>
      <c r="C187" s="14">
        <v>739</v>
      </c>
      <c r="E187" s="8">
        <v>5.7459194320037348</v>
      </c>
      <c r="XEW187" s="5" t="s">
        <v>247</v>
      </c>
    </row>
    <row r="188" spans="2:5 16377:16377" ht="16" x14ac:dyDescent="0.4">
      <c r="B188" s="124" t="s">
        <v>185</v>
      </c>
      <c r="C188" s="14">
        <v>739</v>
      </c>
      <c r="E188" s="8">
        <v>5.7459194320037348</v>
      </c>
      <c r="XEW188" s="5" t="s">
        <v>15</v>
      </c>
    </row>
    <row r="189" spans="2:5 16377:16377" ht="16" x14ac:dyDescent="0.4">
      <c r="B189" s="124" t="s">
        <v>186</v>
      </c>
      <c r="C189" s="14">
        <v>739</v>
      </c>
      <c r="E189" s="8">
        <v>5.7459194320037348</v>
      </c>
      <c r="XEW189" s="5" t="s">
        <v>117</v>
      </c>
    </row>
    <row r="190" spans="2:5 16377:16377" ht="16" x14ac:dyDescent="0.4">
      <c r="B190" s="124" t="s">
        <v>187</v>
      </c>
      <c r="C190" s="14">
        <v>873</v>
      </c>
      <c r="E190" s="8">
        <v>139.74591943200375</v>
      </c>
      <c r="XEW190" s="5" t="s">
        <v>118</v>
      </c>
    </row>
    <row r="191" spans="2:5 16377:16377" ht="16" x14ac:dyDescent="0.4">
      <c r="B191" s="124" t="s">
        <v>188</v>
      </c>
      <c r="C191" s="14">
        <v>639.31145699865397</v>
      </c>
      <c r="E191" s="8">
        <v>-93.942623569342231</v>
      </c>
      <c r="XEW191" s="5" t="s">
        <v>166</v>
      </c>
    </row>
    <row r="192" spans="2:5 16377:16377" ht="16" x14ac:dyDescent="0.4">
      <c r="B192" s="124" t="s">
        <v>189</v>
      </c>
      <c r="C192" s="14">
        <v>739</v>
      </c>
      <c r="E192" s="8">
        <v>5.7459194320037348</v>
      </c>
      <c r="XEW192" s="5" t="s">
        <v>271</v>
      </c>
    </row>
    <row r="193" spans="2:5 16377:16377" ht="16" x14ac:dyDescent="0.4">
      <c r="B193" s="124" t="s">
        <v>190</v>
      </c>
      <c r="C193" s="14">
        <v>739</v>
      </c>
      <c r="E193" s="8">
        <v>5.7459194320037348</v>
      </c>
      <c r="XEW193" s="5" t="s">
        <v>221</v>
      </c>
    </row>
    <row r="194" spans="2:5 16377:16377" ht="16" x14ac:dyDescent="0.4">
      <c r="B194" s="124" t="s">
        <v>191</v>
      </c>
      <c r="C194" s="14">
        <v>631.31145699865397</v>
      </c>
      <c r="E194" s="8">
        <v>-101.94262356934223</v>
      </c>
      <c r="XEW194" s="5" t="s">
        <v>119</v>
      </c>
    </row>
    <row r="195" spans="2:5 16377:16377" ht="16" x14ac:dyDescent="0.4">
      <c r="B195" s="124" t="s">
        <v>192</v>
      </c>
      <c r="C195" s="14">
        <v>739</v>
      </c>
      <c r="E195" s="8">
        <v>5.7459194320037348</v>
      </c>
      <c r="XEW195" s="5" t="s">
        <v>167</v>
      </c>
    </row>
    <row r="196" spans="2:5 16377:16377" ht="16" x14ac:dyDescent="0.4">
      <c r="B196" s="124" t="s">
        <v>193</v>
      </c>
      <c r="C196" s="14">
        <v>739</v>
      </c>
      <c r="E196" s="8">
        <v>5.7459194320037348</v>
      </c>
      <c r="XEW196" s="5" t="s">
        <v>235</v>
      </c>
    </row>
    <row r="197" spans="2:5 16377:16377" ht="16" x14ac:dyDescent="0.4">
      <c r="B197" s="124" t="s">
        <v>194</v>
      </c>
      <c r="C197" s="14">
        <v>739</v>
      </c>
      <c r="E197" s="8">
        <v>5.7459194320037348</v>
      </c>
      <c r="XEW197" s="5" t="s">
        <v>251</v>
      </c>
    </row>
    <row r="198" spans="2:5 16377:16377" ht="16" x14ac:dyDescent="0.4">
      <c r="B198" s="124" t="s">
        <v>195</v>
      </c>
      <c r="C198" s="14">
        <v>739</v>
      </c>
      <c r="E198" s="8">
        <v>5.7459194320037348</v>
      </c>
      <c r="XEW198" s="5" t="s">
        <v>16</v>
      </c>
    </row>
    <row r="199" spans="2:5 16377:16377" ht="16" x14ac:dyDescent="0.4">
      <c r="B199" s="124" t="s">
        <v>196</v>
      </c>
      <c r="C199" s="14">
        <v>729.31145699865397</v>
      </c>
      <c r="E199" s="8">
        <v>-3.9426235693422313</v>
      </c>
      <c r="XEW199" s="5" t="s">
        <v>17</v>
      </c>
    </row>
    <row r="200" spans="2:5 16377:16377" ht="16" x14ac:dyDescent="0.4">
      <c r="B200" s="124" t="s">
        <v>197</v>
      </c>
      <c r="C200" s="14">
        <v>798.31145699865397</v>
      </c>
      <c r="E200" s="8">
        <v>65.057376430657769</v>
      </c>
      <c r="XEW200" s="5" t="s">
        <v>272</v>
      </c>
    </row>
    <row r="201" spans="2:5 16377:16377" ht="16" x14ac:dyDescent="0.4">
      <c r="B201" s="124" t="s">
        <v>198</v>
      </c>
      <c r="C201" s="14">
        <v>739</v>
      </c>
      <c r="E201" s="8">
        <v>5.7459194320037348</v>
      </c>
      <c r="XEW201" s="5" t="s">
        <v>168</v>
      </c>
    </row>
    <row r="202" spans="2:5 16377:16377" ht="16" x14ac:dyDescent="0.4">
      <c r="B202" s="124" t="s">
        <v>199</v>
      </c>
      <c r="C202" s="14">
        <v>739</v>
      </c>
      <c r="E202" s="8">
        <v>5.7459194320037348</v>
      </c>
      <c r="XEW202" s="5" t="s">
        <v>120</v>
      </c>
    </row>
    <row r="203" spans="2:5 16377:16377" ht="16" x14ac:dyDescent="0.4">
      <c r="B203" s="124" t="s">
        <v>200</v>
      </c>
      <c r="C203" s="14">
        <v>690.31145699865397</v>
      </c>
      <c r="E203" s="8">
        <v>-42.942623569342231</v>
      </c>
      <c r="XEW203" s="5" t="s">
        <v>169</v>
      </c>
    </row>
    <row r="204" spans="2:5 16377:16377" ht="16" x14ac:dyDescent="0.4">
      <c r="B204" s="124" t="s">
        <v>201</v>
      </c>
      <c r="C204" s="14">
        <v>675.31145699865397</v>
      </c>
      <c r="E204" s="8">
        <v>-57.942623569342231</v>
      </c>
      <c r="XEW204" s="5" t="s">
        <v>18</v>
      </c>
    </row>
    <row r="205" spans="2:5 16377:16377" ht="16" x14ac:dyDescent="0.4">
      <c r="B205" s="124" t="s">
        <v>202</v>
      </c>
      <c r="C205" s="14">
        <v>739</v>
      </c>
      <c r="E205" s="8">
        <v>5.7459194320037348</v>
      </c>
      <c r="XEW205" s="5" t="s">
        <v>197</v>
      </c>
    </row>
    <row r="206" spans="2:5 16377:16377" ht="16" x14ac:dyDescent="0.4">
      <c r="B206" s="124" t="s">
        <v>203</v>
      </c>
      <c r="C206" s="14">
        <v>739</v>
      </c>
      <c r="E206" s="8">
        <v>5.7459194320037348</v>
      </c>
      <c r="XEW206" s="5" t="s">
        <v>273</v>
      </c>
    </row>
    <row r="207" spans="2:5 16377:16377" ht="16" x14ac:dyDescent="0.4">
      <c r="B207" s="124" t="s">
        <v>204</v>
      </c>
      <c r="C207" s="14">
        <v>739</v>
      </c>
      <c r="E207" s="8">
        <v>5.7459194320037348</v>
      </c>
      <c r="XEW207" s="5" t="s">
        <v>43</v>
      </c>
    </row>
    <row r="208" spans="2:5 16377:16377" ht="16" x14ac:dyDescent="0.4">
      <c r="B208" s="124" t="s">
        <v>205</v>
      </c>
      <c r="C208" s="14">
        <v>344.83055199641075</v>
      </c>
      <c r="E208" s="8">
        <v>-388.42352857158556</v>
      </c>
      <c r="XEW208" s="5" t="s">
        <v>170</v>
      </c>
    </row>
    <row r="209" spans="2:5 16377:16377" ht="16" x14ac:dyDescent="0.4">
      <c r="B209" s="124" t="s">
        <v>206</v>
      </c>
      <c r="C209" s="14">
        <v>739</v>
      </c>
      <c r="E209" s="8">
        <v>5.7459194320037348</v>
      </c>
      <c r="XEW209" s="5" t="s">
        <v>261</v>
      </c>
    </row>
    <row r="210" spans="2:5 16377:16377" ht="16" x14ac:dyDescent="0.4">
      <c r="B210" s="124" t="s">
        <v>207</v>
      </c>
      <c r="C210" s="14">
        <v>739</v>
      </c>
      <c r="E210" s="8">
        <v>5.7459194320037348</v>
      </c>
      <c r="XEW210" s="5" t="s">
        <v>19</v>
      </c>
    </row>
    <row r="211" spans="2:5 16377:16377" ht="16" x14ac:dyDescent="0.4">
      <c r="B211" s="124" t="s">
        <v>208</v>
      </c>
      <c r="C211" s="14">
        <v>718.31145699865397</v>
      </c>
      <c r="E211" s="8">
        <v>-14.942623569342231</v>
      </c>
      <c r="XEW211" s="5" t="s">
        <v>252</v>
      </c>
    </row>
    <row r="212" spans="2:5 16377:16377" ht="16" x14ac:dyDescent="0.4">
      <c r="B212" s="124" t="s">
        <v>209</v>
      </c>
      <c r="C212" s="14">
        <v>638.31145699865397</v>
      </c>
      <c r="E212" s="8">
        <v>-94.942623569342231</v>
      </c>
      <c r="XEW212" s="5" t="s">
        <v>198</v>
      </c>
    </row>
    <row r="213" spans="2:5 16377:16377" ht="16" x14ac:dyDescent="0.4">
      <c r="B213" s="124" t="s">
        <v>210</v>
      </c>
      <c r="C213" s="14">
        <v>739</v>
      </c>
      <c r="E213" s="8">
        <v>5.7459194320037348</v>
      </c>
      <c r="XEW213" s="5" t="s">
        <v>222</v>
      </c>
    </row>
    <row r="214" spans="2:5 16377:16377" ht="16" x14ac:dyDescent="0.4">
      <c r="B214" s="124" t="s">
        <v>211</v>
      </c>
      <c r="C214" s="14">
        <v>406.83055199641075</v>
      </c>
      <c r="E214" s="8">
        <v>-326.42352857158556</v>
      </c>
      <c r="XEW214" s="5" t="s">
        <v>121</v>
      </c>
    </row>
    <row r="215" spans="2:5 16377:16377" ht="16" x14ac:dyDescent="0.4">
      <c r="B215" s="124" t="s">
        <v>212</v>
      </c>
      <c r="C215" s="14">
        <v>739</v>
      </c>
      <c r="E215" s="8">
        <v>5.7459194320037348</v>
      </c>
      <c r="XEW215" s="5" t="s">
        <v>122</v>
      </c>
    </row>
    <row r="216" spans="2:5 16377:16377" ht="16" x14ac:dyDescent="0.4">
      <c r="B216" s="124" t="s">
        <v>213</v>
      </c>
      <c r="C216" s="14">
        <v>739</v>
      </c>
      <c r="E216" s="8">
        <v>5.7459194320037348</v>
      </c>
      <c r="XEW216" s="5" t="s">
        <v>171</v>
      </c>
    </row>
    <row r="217" spans="2:5 16377:16377" ht="16" x14ac:dyDescent="0.4">
      <c r="B217" s="124" t="s">
        <v>214</v>
      </c>
      <c r="C217" s="14">
        <v>739</v>
      </c>
      <c r="E217" s="8">
        <v>5.7459194320037348</v>
      </c>
      <c r="XEW217" s="5" t="s">
        <v>199</v>
      </c>
    </row>
    <row r="218" spans="2:5 16377:16377" ht="16" x14ac:dyDescent="0.4">
      <c r="B218" s="124" t="s">
        <v>215</v>
      </c>
      <c r="C218" s="14">
        <v>739</v>
      </c>
      <c r="E218" s="8">
        <v>5.7459194320037348</v>
      </c>
      <c r="XEW218" s="5" t="s">
        <v>236</v>
      </c>
    </row>
    <row r="219" spans="2:5 16377:16377" ht="16" x14ac:dyDescent="0.4">
      <c r="B219" s="124" t="s">
        <v>216</v>
      </c>
      <c r="C219" s="14">
        <v>739</v>
      </c>
      <c r="E219" s="8">
        <v>5.7459194320037348</v>
      </c>
      <c r="XEW219" s="5" t="s">
        <v>67</v>
      </c>
    </row>
    <row r="220" spans="2:5 16377:16377" ht="16" x14ac:dyDescent="0.4">
      <c r="B220" s="124" t="s">
        <v>217</v>
      </c>
      <c r="C220" s="14">
        <v>739</v>
      </c>
      <c r="E220" s="8">
        <v>5.7459194320037348</v>
      </c>
      <c r="XEW220" s="5" t="s">
        <v>248</v>
      </c>
    </row>
    <row r="221" spans="2:5 16377:16377" ht="16" x14ac:dyDescent="0.4">
      <c r="B221" s="124" t="s">
        <v>218</v>
      </c>
      <c r="C221" s="14">
        <v>739</v>
      </c>
      <c r="E221" s="8">
        <v>5.7459194320037348</v>
      </c>
      <c r="XEW221" s="5" t="s">
        <v>53</v>
      </c>
    </row>
    <row r="222" spans="2:5 16377:16377" ht="16" x14ac:dyDescent="0.4">
      <c r="B222" s="124" t="s">
        <v>219</v>
      </c>
      <c r="C222" s="14">
        <v>665.31145699865397</v>
      </c>
      <c r="E222" s="8">
        <v>-67.942623569342231</v>
      </c>
      <c r="XEW222" s="5" t="s">
        <v>20</v>
      </c>
    </row>
    <row r="223" spans="2:5 16377:16377" ht="16" x14ac:dyDescent="0.4">
      <c r="B223" s="124" t="s">
        <v>220</v>
      </c>
      <c r="C223" s="14">
        <v>739</v>
      </c>
      <c r="E223" s="8">
        <v>5.7459194320037348</v>
      </c>
      <c r="XEW223" s="5" t="s">
        <v>97</v>
      </c>
    </row>
    <row r="224" spans="2:5 16377:16377" ht="16" x14ac:dyDescent="0.4">
      <c r="B224" s="124" t="s">
        <v>221</v>
      </c>
      <c r="C224" s="14">
        <v>459.83055199641075</v>
      </c>
      <c r="E224" s="8">
        <v>-273.42352857158556</v>
      </c>
      <c r="XEW224" s="5" t="s">
        <v>172</v>
      </c>
    </row>
    <row r="225" spans="2:5 16377:16377" ht="16" x14ac:dyDescent="0.4">
      <c r="B225" s="124" t="s">
        <v>222</v>
      </c>
      <c r="C225" s="14">
        <v>739</v>
      </c>
      <c r="E225" s="8">
        <v>5.7459194320037348</v>
      </c>
      <c r="XEW225" s="5" t="s">
        <v>173</v>
      </c>
    </row>
    <row r="226" spans="2:5 16377:16377" ht="16" x14ac:dyDescent="0.4">
      <c r="B226" s="124" t="s">
        <v>223</v>
      </c>
      <c r="C226" s="14">
        <v>739</v>
      </c>
      <c r="E226" s="8">
        <v>5.7459194320037348</v>
      </c>
      <c r="XEW226" s="5" t="s">
        <v>174</v>
      </c>
    </row>
    <row r="227" spans="2:5 16377:16377" ht="16" x14ac:dyDescent="0.4">
      <c r="B227" s="124" t="s">
        <v>224</v>
      </c>
      <c r="C227" s="14">
        <v>739</v>
      </c>
      <c r="E227" s="8">
        <v>5.7459194320037348</v>
      </c>
      <c r="XEW227" s="5" t="s">
        <v>33</v>
      </c>
    </row>
    <row r="228" spans="2:5 16377:16377" ht="16" x14ac:dyDescent="0.4">
      <c r="B228" s="124" t="s">
        <v>225</v>
      </c>
      <c r="C228" s="14">
        <v>739</v>
      </c>
      <c r="E228" s="8">
        <v>5.7459194320037348</v>
      </c>
      <c r="XEW228" s="5" t="s">
        <v>253</v>
      </c>
    </row>
    <row r="229" spans="2:5 16377:16377" ht="16" x14ac:dyDescent="0.4">
      <c r="B229" s="124" t="s">
        <v>226</v>
      </c>
      <c r="C229" s="14">
        <v>739</v>
      </c>
      <c r="E229" s="8">
        <v>5.7459194320037348</v>
      </c>
      <c r="XEW229" s="5" t="s">
        <v>76</v>
      </c>
    </row>
    <row r="230" spans="2:5 16377:16377" ht="16" x14ac:dyDescent="0.4">
      <c r="B230" s="124" t="s">
        <v>227</v>
      </c>
      <c r="C230" s="14">
        <v>827</v>
      </c>
      <c r="E230" s="8">
        <v>93.745919432003731</v>
      </c>
      <c r="XEW230" s="5" t="s">
        <v>175</v>
      </c>
    </row>
    <row r="231" spans="2:5 16377:16377" ht="16" x14ac:dyDescent="0.4">
      <c r="B231" s="124" t="s">
        <v>228</v>
      </c>
      <c r="C231" s="14">
        <v>739</v>
      </c>
      <c r="E231" s="8">
        <v>5.7459194320037348</v>
      </c>
      <c r="XEW231" s="5" t="s">
        <v>123</v>
      </c>
    </row>
    <row r="232" spans="2:5 16377:16377" ht="16" x14ac:dyDescent="0.4">
      <c r="B232" s="124" t="s">
        <v>229</v>
      </c>
      <c r="C232" s="14">
        <v>739</v>
      </c>
      <c r="E232" s="8">
        <v>5.7459194320037348</v>
      </c>
      <c r="XEW232" s="5" t="s">
        <v>200</v>
      </c>
    </row>
    <row r="233" spans="2:5 16377:16377" ht="16" x14ac:dyDescent="0.4">
      <c r="B233" s="124" t="s">
        <v>230</v>
      </c>
      <c r="C233" s="14">
        <v>739</v>
      </c>
      <c r="E233" s="8">
        <v>5.7459194320037348</v>
      </c>
      <c r="XEW233" s="5" t="s">
        <v>89</v>
      </c>
    </row>
    <row r="234" spans="2:5 16377:16377" ht="16" x14ac:dyDescent="0.4">
      <c r="B234" s="124" t="s">
        <v>231</v>
      </c>
      <c r="C234" s="14">
        <v>704.31145699865397</v>
      </c>
      <c r="E234" s="8">
        <v>-28.942623569342231</v>
      </c>
      <c r="XEW234" s="5" t="s">
        <v>176</v>
      </c>
    </row>
    <row r="235" spans="2:5 16377:16377" ht="16" x14ac:dyDescent="0.4">
      <c r="B235" s="124" t="s">
        <v>232</v>
      </c>
      <c r="C235" s="14">
        <v>547.31145699865397</v>
      </c>
      <c r="E235" s="8">
        <v>-185.94262356934223</v>
      </c>
      <c r="XEW235" s="5" t="s">
        <v>68</v>
      </c>
    </row>
    <row r="236" spans="2:5 16377:16377" ht="16" x14ac:dyDescent="0.4">
      <c r="B236" s="124" t="s">
        <v>233</v>
      </c>
      <c r="C236" s="14">
        <v>334.83055199641075</v>
      </c>
      <c r="E236" s="8">
        <v>-398.42352857158556</v>
      </c>
      <c r="XEW236" s="5" t="s">
        <v>124</v>
      </c>
    </row>
    <row r="237" spans="2:5 16377:16377" ht="16" x14ac:dyDescent="0.4">
      <c r="B237" s="124" t="s">
        <v>234</v>
      </c>
      <c r="C237" s="14">
        <v>639.31145699865397</v>
      </c>
      <c r="E237" s="8">
        <v>-93.942623569342231</v>
      </c>
      <c r="XEW237" s="5" t="s">
        <v>177</v>
      </c>
    </row>
    <row r="238" spans="2:5 16377:16377" ht="16" x14ac:dyDescent="0.4">
      <c r="B238" s="124" t="s">
        <v>235</v>
      </c>
      <c r="C238" s="14">
        <v>739</v>
      </c>
      <c r="E238" s="8">
        <v>5.7459194320037348</v>
      </c>
      <c r="XEW238" s="5" t="s">
        <v>44</v>
      </c>
    </row>
    <row r="239" spans="2:5 16377:16377" ht="16" x14ac:dyDescent="0.4">
      <c r="B239" s="124" t="s">
        <v>236</v>
      </c>
      <c r="C239" s="14">
        <v>739</v>
      </c>
      <c r="E239" s="8">
        <v>5.7459194320037348</v>
      </c>
      <c r="XEW239" s="5" t="s">
        <v>21</v>
      </c>
    </row>
    <row r="240" spans="2:5 16377:16377" ht="16" x14ac:dyDescent="0.4">
      <c r="B240" s="124" t="s">
        <v>237</v>
      </c>
      <c r="C240" s="14">
        <v>413.83055199641075</v>
      </c>
      <c r="E240" s="8">
        <v>-319.42352857158556</v>
      </c>
      <c r="XEW240" s="5" t="s">
        <v>22</v>
      </c>
    </row>
    <row r="241" spans="2:5 16377:16377" ht="16" x14ac:dyDescent="0.4">
      <c r="B241" s="124" t="s">
        <v>238</v>
      </c>
      <c r="C241" s="14">
        <v>545.8305519964108</v>
      </c>
      <c r="E241" s="8">
        <v>-187.42352857158556</v>
      </c>
      <c r="XEW241" s="5" t="s">
        <v>178</v>
      </c>
    </row>
    <row r="242" spans="2:5 16377:16377" ht="16" x14ac:dyDescent="0.4">
      <c r="B242" s="124" t="s">
        <v>239</v>
      </c>
      <c r="C242" s="14">
        <v>739</v>
      </c>
      <c r="E242" s="8">
        <v>5.7459194320037348</v>
      </c>
      <c r="XEW242" s="5" t="s">
        <v>179</v>
      </c>
    </row>
    <row r="243" spans="2:5 16377:16377" ht="16" x14ac:dyDescent="0.4">
      <c r="B243" s="124" t="s">
        <v>240</v>
      </c>
      <c r="C243" s="14">
        <v>739</v>
      </c>
      <c r="E243" s="8">
        <v>5.7459194320037348</v>
      </c>
      <c r="XEW243" s="5" t="s">
        <v>180</v>
      </c>
    </row>
    <row r="244" spans="2:5 16377:16377" ht="16" x14ac:dyDescent="0.4">
      <c r="B244" s="124" t="s">
        <v>241</v>
      </c>
      <c r="C244" s="14">
        <v>739</v>
      </c>
      <c r="E244" s="8">
        <v>5.7459194320037348</v>
      </c>
      <c r="XEW244" s="5" t="s">
        <v>274</v>
      </c>
    </row>
    <row r="245" spans="2:5 16377:16377" ht="16" x14ac:dyDescent="0.4">
      <c r="B245" s="124" t="s">
        <v>242</v>
      </c>
      <c r="C245" s="14">
        <v>739</v>
      </c>
      <c r="E245" s="8">
        <v>5.7459194320037348</v>
      </c>
      <c r="XEW245" s="5" t="s">
        <v>23</v>
      </c>
    </row>
    <row r="246" spans="2:5 16377:16377" ht="16" x14ac:dyDescent="0.4">
      <c r="B246" s="124" t="s">
        <v>243</v>
      </c>
      <c r="C246" s="14">
        <v>547.31145699865397</v>
      </c>
      <c r="E246" s="8">
        <v>-185.94262356934223</v>
      </c>
      <c r="XEW246" s="5" t="s">
        <v>24</v>
      </c>
    </row>
    <row r="247" spans="2:5 16377:16377" ht="16" x14ac:dyDescent="0.4">
      <c r="B247" s="124" t="s">
        <v>244</v>
      </c>
      <c r="C247" s="14">
        <v>708.31145699865397</v>
      </c>
      <c r="E247" s="8">
        <v>-24.942623569342231</v>
      </c>
      <c r="XEW247" s="5" t="s">
        <v>34</v>
      </c>
    </row>
    <row r="248" spans="2:5 16377:16377" ht="16" x14ac:dyDescent="0.4">
      <c r="B248" s="124" t="s">
        <v>245</v>
      </c>
      <c r="C248" s="14">
        <v>387.83055199641075</v>
      </c>
      <c r="E248" s="8">
        <v>-345.42352857158556</v>
      </c>
      <c r="XEW248" s="5" t="s">
        <v>77</v>
      </c>
    </row>
    <row r="249" spans="2:5 16377:16377" ht="16" x14ac:dyDescent="0.4">
      <c r="B249" s="124" t="s">
        <v>246</v>
      </c>
      <c r="C249" s="14">
        <v>547.31145699865397</v>
      </c>
      <c r="E249" s="8">
        <v>-185.94262356934223</v>
      </c>
      <c r="XEW249" s="5" t="s">
        <v>54</v>
      </c>
    </row>
    <row r="250" spans="2:5 16377:16377" ht="16" x14ac:dyDescent="0.4">
      <c r="B250" s="124" t="s">
        <v>247</v>
      </c>
      <c r="C250" s="14">
        <v>739</v>
      </c>
      <c r="E250" s="8">
        <v>5.7459194320037348</v>
      </c>
      <c r="XEW250" s="5" t="s">
        <v>69</v>
      </c>
    </row>
    <row r="251" spans="2:5 16377:16377" ht="16" x14ac:dyDescent="0.4">
      <c r="B251" s="124" t="s">
        <v>248</v>
      </c>
      <c r="C251" s="14">
        <v>739</v>
      </c>
      <c r="E251" s="8">
        <v>5.7459194320037348</v>
      </c>
      <c r="XEW251" s="5" t="s">
        <v>55</v>
      </c>
    </row>
    <row r="252" spans="2:5 16377:16377" ht="16" x14ac:dyDescent="0.4">
      <c r="B252" s="124" t="s">
        <v>249</v>
      </c>
      <c r="C252" s="14">
        <v>739</v>
      </c>
      <c r="E252" s="8">
        <v>5.7459194320037348</v>
      </c>
      <c r="XEW252" s="5" t="s">
        <v>25</v>
      </c>
    </row>
    <row r="253" spans="2:5 16377:16377" ht="16" x14ac:dyDescent="0.4">
      <c r="B253" s="124" t="s">
        <v>250</v>
      </c>
      <c r="C253" s="14">
        <v>739</v>
      </c>
      <c r="E253" s="8">
        <v>5.7459194320037348</v>
      </c>
      <c r="XEW253" s="5" t="s">
        <v>237</v>
      </c>
    </row>
    <row r="254" spans="2:5 16377:16377" ht="16" x14ac:dyDescent="0.4">
      <c r="B254" s="124" t="s">
        <v>251</v>
      </c>
      <c r="C254" s="14">
        <v>547.31145699865397</v>
      </c>
      <c r="E254" s="8">
        <v>-185.94262356934223</v>
      </c>
      <c r="XEW254" s="5" t="s">
        <v>181</v>
      </c>
    </row>
    <row r="255" spans="2:5 16377:16377" ht="16" x14ac:dyDescent="0.4">
      <c r="B255" s="124" t="s">
        <v>252</v>
      </c>
      <c r="C255" s="14">
        <v>739</v>
      </c>
      <c r="E255" s="8">
        <v>5.7459194320037348</v>
      </c>
      <c r="XEW255" s="5" t="s">
        <v>136</v>
      </c>
    </row>
    <row r="256" spans="2:5 16377:16377" ht="16" x14ac:dyDescent="0.4">
      <c r="B256" s="124" t="s">
        <v>253</v>
      </c>
      <c r="C256" s="14">
        <v>739</v>
      </c>
      <c r="E256" s="8">
        <v>5.7459194320037348</v>
      </c>
      <c r="XEW256" s="5" t="s">
        <v>26</v>
      </c>
    </row>
    <row r="257" spans="2:5 16377:16377" ht="16" x14ac:dyDescent="0.4">
      <c r="B257" s="124" t="s">
        <v>254</v>
      </c>
      <c r="C257" s="14">
        <v>681.31145699865397</v>
      </c>
      <c r="E257" s="8">
        <v>-51.942623569342231</v>
      </c>
      <c r="XEW257" s="5" t="s">
        <v>125</v>
      </c>
    </row>
    <row r="258" spans="2:5 16377:16377" ht="16" x14ac:dyDescent="0.4">
      <c r="B258" s="124" t="s">
        <v>255</v>
      </c>
      <c r="C258" s="14">
        <v>739</v>
      </c>
      <c r="E258" s="8">
        <v>5.7459194320037348</v>
      </c>
      <c r="XEW258" s="5" t="s">
        <v>70</v>
      </c>
    </row>
    <row r="259" spans="2:5 16377:16377" ht="16" x14ac:dyDescent="0.4">
      <c r="B259" s="124" t="s">
        <v>256</v>
      </c>
      <c r="C259" s="14">
        <v>504.83055199641075</v>
      </c>
      <c r="E259" s="8">
        <v>-228.42352857158556</v>
      </c>
      <c r="XEW259" s="5" t="s">
        <v>275</v>
      </c>
    </row>
    <row r="260" spans="2:5 16377:16377" ht="16" x14ac:dyDescent="0.4">
      <c r="B260" s="124" t="s">
        <v>257</v>
      </c>
      <c r="C260" s="14">
        <v>533.8305519964108</v>
      </c>
      <c r="E260" s="8">
        <v>-199.42352857158556</v>
      </c>
      <c r="XEW260" s="5" t="s">
        <v>90</v>
      </c>
    </row>
    <row r="261" spans="2:5 16377:16377" ht="16" x14ac:dyDescent="0.4">
      <c r="B261" s="124" t="s">
        <v>258</v>
      </c>
      <c r="C261" s="14">
        <v>864.31145699865397</v>
      </c>
      <c r="E261" s="8">
        <v>131.05737643065777</v>
      </c>
      <c r="XEW261" s="5" t="s">
        <v>276</v>
      </c>
    </row>
    <row r="262" spans="2:5 16377:16377" ht="16" x14ac:dyDescent="0.4">
      <c r="B262" s="124" t="s">
        <v>259</v>
      </c>
      <c r="C262" s="14">
        <v>644.31145699865397</v>
      </c>
      <c r="E262" s="8">
        <v>-88.942623569342231</v>
      </c>
      <c r="XEW262" s="5" t="s">
        <v>45</v>
      </c>
    </row>
    <row r="263" spans="2:5 16377:16377" ht="16" x14ac:dyDescent="0.4">
      <c r="B263" s="124" t="s">
        <v>260</v>
      </c>
      <c r="C263" s="14">
        <v>558.8305519964108</v>
      </c>
      <c r="E263" s="8">
        <v>-174.42352857158556</v>
      </c>
      <c r="XEW263" s="5" t="s">
        <v>182</v>
      </c>
    </row>
    <row r="264" spans="2:5 16377:16377" ht="16" x14ac:dyDescent="0.4">
      <c r="B264" s="124" t="s">
        <v>261</v>
      </c>
      <c r="C264" s="14">
        <v>770.31145699865397</v>
      </c>
      <c r="E264" s="8">
        <v>37.057376430657769</v>
      </c>
      <c r="XEW264" s="5" t="s">
        <v>183</v>
      </c>
    </row>
    <row r="265" spans="2:5 16377:16377" ht="16" x14ac:dyDescent="0.4">
      <c r="B265" s="124" t="s">
        <v>262</v>
      </c>
      <c r="C265" s="14">
        <v>690.31145699865397</v>
      </c>
      <c r="E265" s="8">
        <v>-42.942623569342231</v>
      </c>
      <c r="XEW265" s="5" t="s">
        <v>277</v>
      </c>
    </row>
    <row r="266" spans="2:5 16377:16377" ht="16" x14ac:dyDescent="0.4">
      <c r="B266" s="124" t="s">
        <v>263</v>
      </c>
      <c r="C266" s="14">
        <v>739</v>
      </c>
      <c r="E266" s="8">
        <v>5.7459194320037348</v>
      </c>
      <c r="XEW266" s="5" t="s">
        <v>27</v>
      </c>
    </row>
    <row r="267" spans="2:5 16377:16377" ht="16" x14ac:dyDescent="0.4">
      <c r="B267" s="124" t="s">
        <v>264</v>
      </c>
      <c r="C267" s="14">
        <v>669.8305519964108</v>
      </c>
      <c r="E267" s="8">
        <v>-63.423528571585564</v>
      </c>
      <c r="XEW267" s="5" t="s">
        <v>71</v>
      </c>
    </row>
    <row r="268" spans="2:5 16377:16377" ht="16" x14ac:dyDescent="0.4">
      <c r="B268" s="124" t="s">
        <v>265</v>
      </c>
      <c r="C268" s="14">
        <v>741.8305519964108</v>
      </c>
      <c r="E268" s="8">
        <v>8.5764714284144361</v>
      </c>
      <c r="XEW268" s="5" t="s">
        <v>91</v>
      </c>
    </row>
    <row r="269" spans="2:5 16377:16377" ht="16" x14ac:dyDescent="0.4">
      <c r="B269" s="124" t="s">
        <v>266</v>
      </c>
      <c r="C269" s="14">
        <v>547.31145699865397</v>
      </c>
      <c r="E269" s="8">
        <v>-185.94262356934223</v>
      </c>
      <c r="XEW269" s="5" t="s">
        <v>223</v>
      </c>
    </row>
    <row r="270" spans="2:5 16377:16377" ht="16" x14ac:dyDescent="0.4">
      <c r="B270" s="124" t="s">
        <v>267</v>
      </c>
      <c r="C270" s="14">
        <v>598.8305519964108</v>
      </c>
      <c r="E270" s="8">
        <v>-134.42352857158556</v>
      </c>
      <c r="XEW270" s="5" t="s">
        <v>78</v>
      </c>
    </row>
    <row r="271" spans="2:5 16377:16377" ht="16" x14ac:dyDescent="0.4">
      <c r="B271" s="124" t="s">
        <v>268</v>
      </c>
      <c r="C271" s="14">
        <v>387.83055199641075</v>
      </c>
      <c r="E271" s="8">
        <v>-345.42352857158556</v>
      </c>
      <c r="XEW271" s="5" t="s">
        <v>56</v>
      </c>
    </row>
    <row r="272" spans="2:5 16377:16377" ht="16" x14ac:dyDescent="0.4">
      <c r="B272" s="124" t="s">
        <v>269</v>
      </c>
      <c r="C272" s="14">
        <v>564.8305519964108</v>
      </c>
      <c r="E272" s="8">
        <v>-168.42352857158556</v>
      </c>
      <c r="XEW272" s="5" t="s">
        <v>126</v>
      </c>
    </row>
    <row r="273" spans="2:5 16377:16377" ht="16" x14ac:dyDescent="0.4">
      <c r="B273" s="124" t="s">
        <v>270</v>
      </c>
      <c r="C273" s="14">
        <v>441.83055199641075</v>
      </c>
      <c r="E273" s="8">
        <v>-291.42352857158556</v>
      </c>
      <c r="XEW273" s="5" t="s">
        <v>184</v>
      </c>
    </row>
    <row r="274" spans="2:5 16377:16377" ht="16" x14ac:dyDescent="0.4">
      <c r="B274" s="124" t="s">
        <v>271</v>
      </c>
      <c r="C274" s="14">
        <v>739</v>
      </c>
      <c r="E274" s="8">
        <v>5.7459194320037348</v>
      </c>
      <c r="XEW274" s="5" t="s">
        <v>254</v>
      </c>
    </row>
    <row r="275" spans="2:5 16377:16377" ht="16" x14ac:dyDescent="0.4">
      <c r="B275" s="124" t="s">
        <v>272</v>
      </c>
      <c r="C275" s="14">
        <v>948.8305519964108</v>
      </c>
      <c r="E275" s="8">
        <v>215.57647142841444</v>
      </c>
      <c r="XEW275" s="5" t="s">
        <v>262</v>
      </c>
    </row>
    <row r="276" spans="2:5 16377:16377" ht="16" x14ac:dyDescent="0.4">
      <c r="B276" s="124" t="s">
        <v>273</v>
      </c>
      <c r="C276" s="14">
        <v>733.8305519964108</v>
      </c>
      <c r="E276" s="8">
        <v>0.5764714284144361</v>
      </c>
      <c r="XEW276" s="5" t="s">
        <v>201</v>
      </c>
    </row>
    <row r="277" spans="2:5 16377:16377" ht="16" x14ac:dyDescent="0.4">
      <c r="B277" s="124" t="s">
        <v>274</v>
      </c>
      <c r="C277" s="14">
        <v>739</v>
      </c>
      <c r="E277" s="8">
        <v>5.7459194320037348</v>
      </c>
      <c r="XEW277" s="5" t="s">
        <v>278</v>
      </c>
    </row>
    <row r="278" spans="2:5 16377:16377" ht="16" x14ac:dyDescent="0.4">
      <c r="B278" s="124" t="s">
        <v>275</v>
      </c>
      <c r="C278" s="14">
        <v>473.83055199641075</v>
      </c>
      <c r="E278" s="8">
        <v>-259.42352857158556</v>
      </c>
      <c r="XEW278" s="5" t="s">
        <v>127</v>
      </c>
    </row>
    <row r="279" spans="2:5 16377:16377" ht="16" x14ac:dyDescent="0.4">
      <c r="B279" s="124" t="s">
        <v>276</v>
      </c>
      <c r="C279" s="14">
        <v>520.8305519964108</v>
      </c>
      <c r="E279" s="8">
        <v>-212.42352857158556</v>
      </c>
      <c r="XEW279" s="5" t="s">
        <v>57</v>
      </c>
    </row>
    <row r="280" spans="2:5 16377:16377" ht="16" x14ac:dyDescent="0.4">
      <c r="B280" s="124" t="s">
        <v>277</v>
      </c>
      <c r="C280" s="14">
        <v>739</v>
      </c>
      <c r="E280" s="8">
        <v>5.7459194320037348</v>
      </c>
      <c r="XEW280" s="5" t="s">
        <v>79</v>
      </c>
    </row>
    <row r="281" spans="2:5 16377:16377" ht="16" x14ac:dyDescent="0.4">
      <c r="B281" s="124" t="s">
        <v>278</v>
      </c>
      <c r="C281" s="14">
        <v>862.8305519964108</v>
      </c>
      <c r="E281" s="8">
        <v>129.57647142841444</v>
      </c>
      <c r="XEW281" s="5" t="s">
        <v>238</v>
      </c>
    </row>
    <row r="282" spans="2:5 16377:16377" ht="16" x14ac:dyDescent="0.4">
      <c r="B282" s="124" t="s">
        <v>279</v>
      </c>
      <c r="C282" s="14">
        <v>995.8305519964108</v>
      </c>
      <c r="E282" s="8">
        <v>262.57647142841444</v>
      </c>
      <c r="XEW282" s="5" t="s">
        <v>35</v>
      </c>
    </row>
    <row r="283" spans="2:5 16377:16377" ht="16" x14ac:dyDescent="0.4">
      <c r="B283" s="124" t="s">
        <v>280</v>
      </c>
      <c r="C283" s="14">
        <v>393.83055199641075</v>
      </c>
      <c r="E283" s="8">
        <v>-339.42352857158556</v>
      </c>
      <c r="XEW283" s="5" t="s">
        <v>290</v>
      </c>
    </row>
    <row r="284" spans="2:5 16377:16377" ht="16" x14ac:dyDescent="0.4">
      <c r="B284" s="124" t="s">
        <v>281</v>
      </c>
      <c r="C284" s="14">
        <v>739</v>
      </c>
      <c r="E284" s="8">
        <v>5.7459194320037348</v>
      </c>
      <c r="XEW284" s="5" t="s">
        <v>128</v>
      </c>
    </row>
    <row r="285" spans="2:5 16377:16377" ht="16" x14ac:dyDescent="0.4">
      <c r="B285" s="124" t="s">
        <v>282</v>
      </c>
      <c r="C285" s="14">
        <v>547.31145699865397</v>
      </c>
      <c r="E285" s="8">
        <v>-185.94262356934223</v>
      </c>
      <c r="XEW285" s="5" t="s">
        <v>185</v>
      </c>
    </row>
    <row r="286" spans="2:5 16377:16377" ht="16" x14ac:dyDescent="0.4">
      <c r="B286" s="124" t="s">
        <v>283</v>
      </c>
      <c r="C286" s="14">
        <v>833</v>
      </c>
      <c r="E286" s="8">
        <v>99.745919432003731</v>
      </c>
      <c r="XEW286" s="5" t="s">
        <v>58</v>
      </c>
    </row>
    <row r="287" spans="2:5 16377:16377" ht="16" x14ac:dyDescent="0.4">
      <c r="B287" s="124" t="s">
        <v>284</v>
      </c>
      <c r="C287" s="14">
        <v>564.8305519964108</v>
      </c>
      <c r="E287" s="8">
        <v>-168.42352857158556</v>
      </c>
      <c r="XEW287" s="5" t="s">
        <v>213</v>
      </c>
    </row>
    <row r="288" spans="2:5 16377:16377" ht="16" x14ac:dyDescent="0.4">
      <c r="B288" s="124" t="s">
        <v>285</v>
      </c>
      <c r="C288" s="14">
        <v>547.31145699865397</v>
      </c>
      <c r="E288" s="8">
        <v>-185.94262356934223</v>
      </c>
      <c r="XEW288" s="5" t="s">
        <v>129</v>
      </c>
    </row>
    <row r="289" spans="2:5 16377:16377" ht="16" x14ac:dyDescent="0.4">
      <c r="B289" s="124" t="s">
        <v>286</v>
      </c>
      <c r="C289" s="14">
        <v>547.31145699865397</v>
      </c>
      <c r="E289" s="8">
        <v>-185.94262356934223</v>
      </c>
      <c r="XEW289" s="5" t="s">
        <v>255</v>
      </c>
    </row>
    <row r="290" spans="2:5 16377:16377" ht="16" x14ac:dyDescent="0.4">
      <c r="B290" s="124" t="s">
        <v>287</v>
      </c>
      <c r="C290" s="14">
        <v>739</v>
      </c>
      <c r="E290" s="8">
        <v>5.7459194320037348</v>
      </c>
      <c r="XEW290" s="5" t="s">
        <v>263</v>
      </c>
    </row>
    <row r="291" spans="2:5 16377:16377" ht="16" x14ac:dyDescent="0.4">
      <c r="B291" s="124" t="s">
        <v>288</v>
      </c>
      <c r="C291" s="14">
        <v>653.8305519964108</v>
      </c>
      <c r="E291" s="8">
        <v>-79.423528571585564</v>
      </c>
      <c r="XEW291" s="5" t="s">
        <v>28</v>
      </c>
    </row>
    <row r="292" spans="2:5 16377:16377" ht="16" x14ac:dyDescent="0.4">
      <c r="B292" s="124" t="s">
        <v>289</v>
      </c>
      <c r="C292" s="14">
        <v>739</v>
      </c>
      <c r="E292" s="8">
        <v>5.7459194320037348</v>
      </c>
      <c r="XEW292" s="5" t="s">
        <v>36</v>
      </c>
    </row>
    <row r="293" spans="2:5 16377:16377" ht="16" x14ac:dyDescent="0.4">
      <c r="B293" s="124" t="s">
        <v>290</v>
      </c>
      <c r="C293" s="14">
        <v>667.31145699865397</v>
      </c>
      <c r="E293" s="8">
        <v>-65.942623569342231</v>
      </c>
      <c r="XEW293" s="5" t="s">
        <v>130</v>
      </c>
    </row>
    <row r="294" spans="2:5 16377:16377" ht="16" x14ac:dyDescent="0.4">
      <c r="B294" s="124" t="s">
        <v>291</v>
      </c>
      <c r="C294" s="14">
        <v>680.8305519964108</v>
      </c>
      <c r="E294" s="8">
        <v>-52.423528571585564</v>
      </c>
      <c r="XEW294" s="5" t="s">
        <v>291</v>
      </c>
    </row>
    <row r="295" spans="2:5 16377:16377" ht="16" x14ac:dyDescent="0.4">
      <c r="B295" s="124" t="s">
        <v>292</v>
      </c>
      <c r="C295" s="14">
        <v>668.8305519964108</v>
      </c>
      <c r="E295" s="8">
        <v>-64.423528571585564</v>
      </c>
      <c r="XEW295" s="5" t="s">
        <v>292</v>
      </c>
    </row>
    <row r="296" spans="2:5 16377:16377" x14ac:dyDescent="0.35">
      <c r="E296" s="5"/>
    </row>
  </sheetData>
  <dataValidations count="1">
    <dataValidation type="list" allowBlank="1" showInputMessage="1" showErrorMessage="1" sqref="B5" xr:uid="{B80AD4EE-FCF9-4FD2-BFF8-BFC4EC62D1D5}">
      <formula1>$XEW$6:$XEW$295</formula1>
    </dataValidation>
  </dataValidation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B6604-0036-4E4A-923F-C2784018066C}">
  <dimension ref="A1:XEZ295"/>
  <sheetViews>
    <sheetView showGridLines="0" zoomScaleNormal="100" workbookViewId="0">
      <pane xSplit="2" ySplit="5" topLeftCell="C6" activePane="bottomRight" state="frozen"/>
      <selection pane="topRight" activeCell="C1" sqref="C1"/>
      <selection pane="bottomLeft" activeCell="A6" sqref="A6"/>
      <selection pane="bottomRight" activeCell="C6" sqref="C6"/>
    </sheetView>
  </sheetViews>
  <sheetFormatPr defaultRowHeight="14.5" x14ac:dyDescent="0.35"/>
  <cols>
    <col min="2" max="2" width="40.26953125" customWidth="1"/>
    <col min="3" max="3" width="13.54296875" customWidth="1"/>
    <col min="4" max="4" width="16.54296875" customWidth="1"/>
    <col min="5" max="5" width="16.7265625" customWidth="1"/>
  </cols>
  <sheetData>
    <row r="1" spans="1:6 16380:16380" x14ac:dyDescent="0.35">
      <c r="A1" s="145" t="s">
        <v>397</v>
      </c>
      <c r="B1" s="146"/>
      <c r="C1" s="146"/>
    </row>
    <row r="2" spans="1:6 16380:16380" x14ac:dyDescent="0.35">
      <c r="C2" s="2"/>
      <c r="D2" s="28"/>
      <c r="E2" s="28"/>
    </row>
    <row r="3" spans="1:6 16380:16380" x14ac:dyDescent="0.35">
      <c r="C3" s="7" t="s">
        <v>373</v>
      </c>
      <c r="D3" s="37" t="s">
        <v>303</v>
      </c>
      <c r="E3" s="37" t="s">
        <v>398</v>
      </c>
      <c r="F3" s="4"/>
    </row>
    <row r="4" spans="1:6 16380:16380" ht="15" thickBot="1" x14ac:dyDescent="0.4">
      <c r="C4" t="s">
        <v>505</v>
      </c>
    </row>
    <row r="5" spans="1:6 16380:16380" ht="16.5" thickBot="1" x14ac:dyDescent="0.45">
      <c r="B5" s="170" t="s">
        <v>4</v>
      </c>
      <c r="C5" s="174">
        <f>VLOOKUP($B5,$B$6:$F$295,2,0)</f>
        <v>-5.7023819029238361</v>
      </c>
      <c r="D5" s="175">
        <f>VLOOKUP($B5,$B$6:$F$295,3,0)</f>
        <v>-5.7023819029238361</v>
      </c>
      <c r="E5" s="176">
        <f>VLOOKUP($B5,$B$6:$F$295,4,0)</f>
        <v>0</v>
      </c>
      <c r="F5" s="9"/>
    </row>
    <row r="6" spans="1:6 16380:16380" ht="16" x14ac:dyDescent="0.4">
      <c r="B6" s="124" t="s">
        <v>3</v>
      </c>
      <c r="C6" s="35">
        <v>-5.7023819029238361</v>
      </c>
      <c r="D6" s="14">
        <v>-5.7023819029238361</v>
      </c>
      <c r="E6" s="14">
        <v>0</v>
      </c>
      <c r="F6" s="9"/>
      <c r="XEZ6" s="5" t="s">
        <v>137</v>
      </c>
    </row>
    <row r="7" spans="1:6 16380:16380" ht="16" x14ac:dyDescent="0.4">
      <c r="B7" s="124" t="s">
        <v>4</v>
      </c>
      <c r="C7" s="35">
        <v>-5.7023819029238361</v>
      </c>
      <c r="D7" s="14">
        <v>-5.7023819029238361</v>
      </c>
      <c r="E7" s="14">
        <v>0</v>
      </c>
      <c r="F7" s="9"/>
      <c r="XEZ7" s="5" t="s">
        <v>138</v>
      </c>
    </row>
    <row r="8" spans="1:6 16380:16380" ht="16" x14ac:dyDescent="0.4">
      <c r="B8" s="124" t="s">
        <v>5</v>
      </c>
      <c r="C8" s="35">
        <v>-5.7023819029238361</v>
      </c>
      <c r="D8" s="14">
        <v>-5.7023819029238361</v>
      </c>
      <c r="E8" s="14">
        <v>0</v>
      </c>
      <c r="F8" s="9"/>
      <c r="XEZ8" s="5" t="s">
        <v>72</v>
      </c>
    </row>
    <row r="9" spans="1:6 16380:16380" ht="16" x14ac:dyDescent="0.4">
      <c r="B9" s="124" t="s">
        <v>6</v>
      </c>
      <c r="C9" s="35">
        <v>-5.7023819029238361</v>
      </c>
      <c r="D9" s="14">
        <v>-5.7023819029238361</v>
      </c>
      <c r="E9" s="14">
        <v>0</v>
      </c>
      <c r="F9" s="9"/>
      <c r="XEZ9" s="5" t="s">
        <v>59</v>
      </c>
    </row>
    <row r="10" spans="1:6 16380:16380" ht="16" x14ac:dyDescent="0.4">
      <c r="B10" s="124" t="s">
        <v>7</v>
      </c>
      <c r="C10" s="35">
        <v>-5.7023819029238361</v>
      </c>
      <c r="D10" s="14">
        <v>-5.7023819029238361</v>
      </c>
      <c r="E10" s="14">
        <v>0</v>
      </c>
      <c r="F10" s="9"/>
      <c r="XEZ10" s="5" t="s">
        <v>214</v>
      </c>
    </row>
    <row r="11" spans="1:6 16380:16380" ht="16" x14ac:dyDescent="0.4">
      <c r="B11" s="124" t="s">
        <v>8</v>
      </c>
      <c r="C11" s="35">
        <v>-5.7023819029238361</v>
      </c>
      <c r="D11" s="14">
        <v>-5.7023819029238361</v>
      </c>
      <c r="E11" s="14">
        <v>0</v>
      </c>
      <c r="F11" s="9"/>
      <c r="XEZ11" s="5" t="s">
        <v>279</v>
      </c>
    </row>
    <row r="12" spans="1:6 16380:16380" ht="16" x14ac:dyDescent="0.4">
      <c r="B12" s="124" t="s">
        <v>9</v>
      </c>
      <c r="C12" s="35">
        <v>-5.7023819029238361</v>
      </c>
      <c r="D12" s="14">
        <v>-5.7023819029238361</v>
      </c>
      <c r="E12" s="14">
        <v>0</v>
      </c>
      <c r="F12" s="9"/>
      <c r="XEZ12" s="5" t="s">
        <v>280</v>
      </c>
    </row>
    <row r="13" spans="1:6 16380:16380" ht="16" x14ac:dyDescent="0.4">
      <c r="B13" s="124" t="s">
        <v>10</v>
      </c>
      <c r="C13" s="35">
        <v>-5.7023819029238361</v>
      </c>
      <c r="D13" s="14">
        <v>-5.7023819029238361</v>
      </c>
      <c r="E13" s="14">
        <v>0</v>
      </c>
      <c r="F13" s="9"/>
      <c r="XEZ13" s="5" t="s">
        <v>186</v>
      </c>
    </row>
    <row r="14" spans="1:6 16380:16380" ht="16" x14ac:dyDescent="0.4">
      <c r="B14" s="124" t="s">
        <v>11</v>
      </c>
      <c r="C14" s="35">
        <v>-5.7023819029238361</v>
      </c>
      <c r="D14" s="14">
        <v>-5.7023819029238361</v>
      </c>
      <c r="E14" s="14">
        <v>0</v>
      </c>
      <c r="F14" s="9"/>
      <c r="XEZ14" s="5" t="s">
        <v>202</v>
      </c>
    </row>
    <row r="15" spans="1:6 16380:16380" ht="16" x14ac:dyDescent="0.4">
      <c r="B15" s="124" t="s">
        <v>12</v>
      </c>
      <c r="C15" s="35">
        <v>-5.7023819029238361</v>
      </c>
      <c r="D15" s="14">
        <v>-5.7023819029238361</v>
      </c>
      <c r="E15" s="14">
        <v>0</v>
      </c>
      <c r="F15" s="9"/>
      <c r="XEZ15" s="5" t="s">
        <v>224</v>
      </c>
    </row>
    <row r="16" spans="1:6 16380:16380" ht="16" x14ac:dyDescent="0.4">
      <c r="B16" s="124" t="s">
        <v>13</v>
      </c>
      <c r="C16" s="35">
        <v>-5.7023819029238361</v>
      </c>
      <c r="D16" s="14">
        <v>-5.7023819029238361</v>
      </c>
      <c r="E16" s="14">
        <v>0</v>
      </c>
      <c r="F16" s="9"/>
      <c r="XEZ16" s="5" t="s">
        <v>139</v>
      </c>
    </row>
    <row r="17" spans="2:6 16380:16380" ht="16" x14ac:dyDescent="0.4">
      <c r="B17" s="124" t="s">
        <v>14</v>
      </c>
      <c r="C17" s="35">
        <v>-5.7023819029238361</v>
      </c>
      <c r="D17" s="14">
        <v>-5.7023819029238361</v>
      </c>
      <c r="E17" s="14">
        <v>0</v>
      </c>
      <c r="F17" s="9"/>
      <c r="XEZ17" s="5" t="s">
        <v>256</v>
      </c>
    </row>
    <row r="18" spans="2:6 16380:16380" ht="16" x14ac:dyDescent="0.4">
      <c r="B18" s="124" t="s">
        <v>15</v>
      </c>
      <c r="C18" s="35">
        <v>-5.7023819029238361</v>
      </c>
      <c r="D18" s="14">
        <v>-5.7023819029238361</v>
      </c>
      <c r="E18" s="14">
        <v>0</v>
      </c>
      <c r="F18" s="9"/>
      <c r="XEZ18" s="5" t="s">
        <v>264</v>
      </c>
    </row>
    <row r="19" spans="2:6 16380:16380" ht="16" x14ac:dyDescent="0.4">
      <c r="B19" s="124" t="s">
        <v>16</v>
      </c>
      <c r="C19" s="35">
        <v>-5.7023819029238361</v>
      </c>
      <c r="D19" s="14">
        <v>-5.7023819029238361</v>
      </c>
      <c r="E19" s="14">
        <v>0</v>
      </c>
      <c r="F19" s="9"/>
      <c r="XEZ19" s="5" t="s">
        <v>98</v>
      </c>
    </row>
    <row r="20" spans="2:6 16380:16380" ht="16" x14ac:dyDescent="0.4">
      <c r="B20" s="124" t="s">
        <v>17</v>
      </c>
      <c r="C20" s="35">
        <v>-5.7023819029238361</v>
      </c>
      <c r="D20" s="14">
        <v>-5.7023819029238361</v>
      </c>
      <c r="E20" s="14">
        <v>0</v>
      </c>
      <c r="F20" s="9"/>
      <c r="XEZ20" s="5" t="s">
        <v>281</v>
      </c>
    </row>
    <row r="21" spans="2:6 16380:16380" ht="16" x14ac:dyDescent="0.4">
      <c r="B21" s="124" t="s">
        <v>18</v>
      </c>
      <c r="C21" s="35">
        <v>-5.7023819029238361</v>
      </c>
      <c r="D21" s="14">
        <v>-5.7023819029238361</v>
      </c>
      <c r="E21" s="14">
        <v>0</v>
      </c>
      <c r="F21" s="9"/>
      <c r="XEZ21" s="5" t="s">
        <v>140</v>
      </c>
    </row>
    <row r="22" spans="2:6 16380:16380" ht="16" x14ac:dyDescent="0.4">
      <c r="B22" s="124" t="s">
        <v>19</v>
      </c>
      <c r="C22" s="35">
        <v>-5.7023819029238361</v>
      </c>
      <c r="D22" s="14">
        <v>-5.7023819029238361</v>
      </c>
      <c r="E22" s="14">
        <v>0</v>
      </c>
      <c r="F22" s="9"/>
      <c r="XEZ22" s="5" t="s">
        <v>239</v>
      </c>
    </row>
    <row r="23" spans="2:6 16380:16380" ht="16" x14ac:dyDescent="0.4">
      <c r="B23" s="124" t="s">
        <v>20</v>
      </c>
      <c r="C23" s="35">
        <v>-5.7023819029238361</v>
      </c>
      <c r="D23" s="14">
        <v>-5.7023819029238361</v>
      </c>
      <c r="E23" s="14">
        <v>0</v>
      </c>
      <c r="F23" s="9"/>
      <c r="XEZ23" s="5" t="s">
        <v>80</v>
      </c>
    </row>
    <row r="24" spans="2:6 16380:16380" ht="16" x14ac:dyDescent="0.4">
      <c r="B24" s="124" t="s">
        <v>21</v>
      </c>
      <c r="C24" s="35">
        <v>-5.7023819029238361</v>
      </c>
      <c r="D24" s="14">
        <v>-5.7023819029238361</v>
      </c>
      <c r="E24" s="14">
        <v>0</v>
      </c>
      <c r="F24" s="9"/>
      <c r="XEZ24" s="5" t="s">
        <v>225</v>
      </c>
    </row>
    <row r="25" spans="2:6 16380:16380" ht="16" x14ac:dyDescent="0.4">
      <c r="B25" s="124" t="s">
        <v>22</v>
      </c>
      <c r="C25" s="35">
        <v>-5.7023819029238361</v>
      </c>
      <c r="D25" s="14">
        <v>-5.7023819029238361</v>
      </c>
      <c r="E25" s="14">
        <v>0</v>
      </c>
      <c r="F25" s="9"/>
      <c r="XEZ25" s="5" t="s">
        <v>141</v>
      </c>
    </row>
    <row r="26" spans="2:6 16380:16380" ht="16" x14ac:dyDescent="0.4">
      <c r="B26" s="124" t="s">
        <v>23</v>
      </c>
      <c r="C26" s="35">
        <v>-5.7023819029238361</v>
      </c>
      <c r="D26" s="14">
        <v>-5.7023819029238361</v>
      </c>
      <c r="E26" s="14">
        <v>0</v>
      </c>
      <c r="F26" s="9"/>
      <c r="XEZ26" s="5" t="s">
        <v>3</v>
      </c>
    </row>
    <row r="27" spans="2:6 16380:16380" ht="16" x14ac:dyDescent="0.4">
      <c r="B27" s="124" t="s">
        <v>24</v>
      </c>
      <c r="C27" s="35">
        <v>-5.7023819029238361</v>
      </c>
      <c r="D27" s="14">
        <v>-5.7023819029238361</v>
      </c>
      <c r="E27" s="14">
        <v>0</v>
      </c>
      <c r="F27" s="9"/>
      <c r="XEZ27" s="5" t="s">
        <v>46</v>
      </c>
    </row>
    <row r="28" spans="2:6 16380:16380" ht="16" x14ac:dyDescent="0.4">
      <c r="B28" s="124" t="s">
        <v>25</v>
      </c>
      <c r="C28" s="35">
        <v>-5.7023819029238361</v>
      </c>
      <c r="D28" s="14">
        <v>-5.7023819029238361</v>
      </c>
      <c r="E28" s="14">
        <v>0</v>
      </c>
      <c r="F28" s="9"/>
      <c r="XEZ28" s="5" t="s">
        <v>99</v>
      </c>
    </row>
    <row r="29" spans="2:6 16380:16380" ht="16" x14ac:dyDescent="0.4">
      <c r="B29" s="124" t="s">
        <v>26</v>
      </c>
      <c r="C29" s="35">
        <v>-5.7023819029238361</v>
      </c>
      <c r="D29" s="14">
        <v>-5.7023819029238361</v>
      </c>
      <c r="E29" s="14">
        <v>0</v>
      </c>
      <c r="F29" s="9"/>
      <c r="XEZ29" s="5" t="s">
        <v>257</v>
      </c>
    </row>
    <row r="30" spans="2:6 16380:16380" ht="16" x14ac:dyDescent="0.4">
      <c r="B30" s="124" t="s">
        <v>27</v>
      </c>
      <c r="C30" s="35">
        <v>-5.7023819029238361</v>
      </c>
      <c r="D30" s="14">
        <v>-5.7023819029238361</v>
      </c>
      <c r="E30" s="14">
        <v>0</v>
      </c>
      <c r="F30" s="9"/>
      <c r="XEZ30" s="5" t="s">
        <v>100</v>
      </c>
    </row>
    <row r="31" spans="2:6 16380:16380" ht="16" x14ac:dyDescent="0.4">
      <c r="B31" s="124" t="s">
        <v>28</v>
      </c>
      <c r="C31" s="35">
        <v>-5.7023819029238361</v>
      </c>
      <c r="D31" s="14">
        <v>-5.7023819029238361</v>
      </c>
      <c r="E31" s="14">
        <v>0</v>
      </c>
      <c r="F31" s="9"/>
      <c r="XEZ31" s="5" t="s">
        <v>101</v>
      </c>
    </row>
    <row r="32" spans="2:6 16380:16380" ht="16" x14ac:dyDescent="0.4">
      <c r="B32" s="124" t="s">
        <v>29</v>
      </c>
      <c r="C32" s="35">
        <v>-5.7023819029238361</v>
      </c>
      <c r="D32" s="14">
        <v>-5.7023819029238361</v>
      </c>
      <c r="E32" s="14">
        <v>0</v>
      </c>
      <c r="F32" s="9"/>
      <c r="XEZ32" s="5" t="s">
        <v>142</v>
      </c>
    </row>
    <row r="33" spans="2:6 16380:16380" ht="16" x14ac:dyDescent="0.4">
      <c r="B33" s="124" t="s">
        <v>30</v>
      </c>
      <c r="C33" s="35">
        <v>-18.588979720043653</v>
      </c>
      <c r="D33" s="14">
        <v>26.956218097076189</v>
      </c>
      <c r="E33" s="14">
        <v>-45.545197817119842</v>
      </c>
      <c r="F33" s="9"/>
      <c r="XEZ33" s="5" t="s">
        <v>4</v>
      </c>
    </row>
    <row r="34" spans="2:6 16380:16380" ht="16" x14ac:dyDescent="0.4">
      <c r="B34" s="124" t="s">
        <v>31</v>
      </c>
      <c r="C34" s="35">
        <v>-5.7023819029238361</v>
      </c>
      <c r="D34" s="14">
        <v>-5.7023819029238361</v>
      </c>
      <c r="E34" s="14">
        <v>0</v>
      </c>
      <c r="F34" s="9"/>
      <c r="XEZ34" s="5" t="s">
        <v>203</v>
      </c>
    </row>
    <row r="35" spans="2:6 16380:16380" ht="16" x14ac:dyDescent="0.4">
      <c r="B35" s="124" t="s">
        <v>32</v>
      </c>
      <c r="C35" s="35">
        <v>-5.7023819029238361</v>
      </c>
      <c r="D35" s="14">
        <v>-5.7023819029238361</v>
      </c>
      <c r="E35" s="14">
        <v>0</v>
      </c>
      <c r="F35" s="9"/>
      <c r="XEZ35" s="5" t="s">
        <v>265</v>
      </c>
    </row>
    <row r="36" spans="2:6 16380:16380" ht="16" x14ac:dyDescent="0.4">
      <c r="B36" s="124" t="s">
        <v>33</v>
      </c>
      <c r="C36" s="35">
        <v>-18.588979720043653</v>
      </c>
      <c r="D36" s="14">
        <v>26.956218097076189</v>
      </c>
      <c r="E36" s="14">
        <v>-45.545197817119842</v>
      </c>
      <c r="F36" s="9"/>
      <c r="XEZ36" s="5" t="s">
        <v>187</v>
      </c>
    </row>
    <row r="37" spans="2:6 16380:16380" ht="16" x14ac:dyDescent="0.4">
      <c r="B37" s="124" t="s">
        <v>34</v>
      </c>
      <c r="C37" s="35">
        <v>-5.7023819029238361</v>
      </c>
      <c r="D37" s="14">
        <v>-5.7023819029238361</v>
      </c>
      <c r="E37" s="14">
        <v>0</v>
      </c>
      <c r="F37" s="9"/>
      <c r="XEZ37" s="5" t="s">
        <v>5</v>
      </c>
    </row>
    <row r="38" spans="2:6 16380:16380" ht="16" x14ac:dyDescent="0.4">
      <c r="B38" s="124" t="s">
        <v>35</v>
      </c>
      <c r="C38" s="35">
        <v>-18.588979720043653</v>
      </c>
      <c r="D38" s="14">
        <v>26.956218097076189</v>
      </c>
      <c r="E38" s="14">
        <v>-45.545197817119842</v>
      </c>
      <c r="F38" s="9"/>
      <c r="XEZ38" s="5" t="s">
        <v>60</v>
      </c>
    </row>
    <row r="39" spans="2:6 16380:16380" ht="16" x14ac:dyDescent="0.4">
      <c r="B39" s="124" t="s">
        <v>36</v>
      </c>
      <c r="C39" s="35">
        <v>-18.588979720043653</v>
      </c>
      <c r="D39" s="14">
        <v>26.956218097076189</v>
      </c>
      <c r="E39" s="14">
        <v>-45.545197817119842</v>
      </c>
      <c r="F39" s="9"/>
      <c r="XEZ39" s="5" t="s">
        <v>81</v>
      </c>
    </row>
    <row r="40" spans="2:6 16380:16380" ht="16" x14ac:dyDescent="0.4">
      <c r="B40" s="124" t="s">
        <v>37</v>
      </c>
      <c r="C40" s="35">
        <v>-5.7023819029238361</v>
      </c>
      <c r="D40" s="14">
        <v>-5.7023819029238361</v>
      </c>
      <c r="E40" s="14">
        <v>0</v>
      </c>
      <c r="F40" s="9"/>
      <c r="XEZ40" s="5" t="s">
        <v>29</v>
      </c>
    </row>
    <row r="41" spans="2:6 16380:16380" ht="16" x14ac:dyDescent="0.4">
      <c r="B41" s="124" t="s">
        <v>38</v>
      </c>
      <c r="C41" s="35">
        <v>-5.7023819029238361</v>
      </c>
      <c r="D41" s="14">
        <v>-5.7023819029238361</v>
      </c>
      <c r="E41" s="14">
        <v>0</v>
      </c>
      <c r="F41" s="9"/>
      <c r="XEZ41" s="5" t="s">
        <v>37</v>
      </c>
    </row>
    <row r="42" spans="2:6 16380:16380" ht="16" x14ac:dyDescent="0.4">
      <c r="B42" s="124" t="s">
        <v>39</v>
      </c>
      <c r="C42" s="35">
        <v>-5.7023819029238361</v>
      </c>
      <c r="D42" s="14">
        <v>-5.7023819029238361</v>
      </c>
      <c r="E42" s="14">
        <v>0</v>
      </c>
      <c r="F42" s="9"/>
      <c r="XEZ42" s="5" t="s">
        <v>102</v>
      </c>
    </row>
    <row r="43" spans="2:6 16380:16380" ht="16" x14ac:dyDescent="0.4">
      <c r="B43" s="124" t="s">
        <v>40</v>
      </c>
      <c r="C43" s="35">
        <v>-5.7023819029238361</v>
      </c>
      <c r="D43" s="14">
        <v>-5.7023819029238361</v>
      </c>
      <c r="E43" s="14">
        <v>0</v>
      </c>
      <c r="F43" s="9"/>
      <c r="XEZ43" s="5" t="s">
        <v>143</v>
      </c>
    </row>
    <row r="44" spans="2:6 16380:16380" ht="16" x14ac:dyDescent="0.4">
      <c r="B44" s="124" t="s">
        <v>41</v>
      </c>
      <c r="C44" s="35">
        <v>-5.7023819029238361</v>
      </c>
      <c r="D44" s="14">
        <v>-5.7023819029238361</v>
      </c>
      <c r="E44" s="14">
        <v>0</v>
      </c>
      <c r="F44" s="9"/>
      <c r="XEZ44" s="5" t="s">
        <v>215</v>
      </c>
    </row>
    <row r="45" spans="2:6 16380:16380" ht="16" x14ac:dyDescent="0.4">
      <c r="B45" s="124" t="s">
        <v>42</v>
      </c>
      <c r="C45" s="35">
        <v>-5.7023819029238361</v>
      </c>
      <c r="D45" s="14">
        <v>-5.7023819029238361</v>
      </c>
      <c r="E45" s="14">
        <v>0</v>
      </c>
      <c r="F45" s="9"/>
      <c r="XEZ45" s="5" t="s">
        <v>131</v>
      </c>
    </row>
    <row r="46" spans="2:6 16380:16380" ht="16" x14ac:dyDescent="0.4">
      <c r="B46" s="124" t="s">
        <v>43</v>
      </c>
      <c r="C46" s="35">
        <v>-5.7023819029238361</v>
      </c>
      <c r="D46" s="14">
        <v>-5.7023819029238361</v>
      </c>
      <c r="E46" s="14">
        <v>0</v>
      </c>
      <c r="F46" s="9"/>
      <c r="XEZ46" s="5" t="s">
        <v>144</v>
      </c>
    </row>
    <row r="47" spans="2:6 16380:16380" ht="16" x14ac:dyDescent="0.4">
      <c r="B47" s="124" t="s">
        <v>44</v>
      </c>
      <c r="C47" s="35">
        <v>-5.7023819029238361</v>
      </c>
      <c r="D47" s="14">
        <v>-5.7023819029238361</v>
      </c>
      <c r="E47" s="14">
        <v>0</v>
      </c>
      <c r="F47" s="9"/>
      <c r="XEZ47" s="5" t="s">
        <v>226</v>
      </c>
    </row>
    <row r="48" spans="2:6 16380:16380" ht="16" x14ac:dyDescent="0.4">
      <c r="B48" s="124" t="s">
        <v>45</v>
      </c>
      <c r="C48" s="35">
        <v>-5.7023819029238361</v>
      </c>
      <c r="D48" s="14">
        <v>-5.7023819029238361</v>
      </c>
      <c r="E48" s="14">
        <v>0</v>
      </c>
      <c r="F48" s="9"/>
      <c r="XEZ48" s="5" t="s">
        <v>188</v>
      </c>
    </row>
    <row r="49" spans="2:6 16380:16380" ht="16" x14ac:dyDescent="0.4">
      <c r="B49" s="124" t="s">
        <v>46</v>
      </c>
      <c r="C49" s="35">
        <v>-5.7023819029238361</v>
      </c>
      <c r="D49" s="14">
        <v>-5.7023819029238361</v>
      </c>
      <c r="E49" s="14">
        <v>0</v>
      </c>
      <c r="F49" s="9"/>
      <c r="XEZ49" s="5" t="s">
        <v>47</v>
      </c>
    </row>
    <row r="50" spans="2:6 16380:16380" ht="16" x14ac:dyDescent="0.4">
      <c r="B50" s="124" t="s">
        <v>47</v>
      </c>
      <c r="C50" s="35">
        <v>-5.7023819029238361</v>
      </c>
      <c r="D50" s="14">
        <v>-5.7023819029238361</v>
      </c>
      <c r="E50" s="14">
        <v>0</v>
      </c>
      <c r="F50" s="9"/>
      <c r="XEZ50" s="5" t="s">
        <v>38</v>
      </c>
    </row>
    <row r="51" spans="2:6 16380:16380" ht="16" x14ac:dyDescent="0.4">
      <c r="B51" s="124" t="s">
        <v>48</v>
      </c>
      <c r="C51" s="35">
        <v>-5.7023819029238361</v>
      </c>
      <c r="D51" s="14">
        <v>-5.7023819029238361</v>
      </c>
      <c r="E51" s="14">
        <v>0</v>
      </c>
      <c r="F51" s="9"/>
      <c r="XEZ51" s="5" t="s">
        <v>189</v>
      </c>
    </row>
    <row r="52" spans="2:6 16380:16380" ht="16" x14ac:dyDescent="0.4">
      <c r="B52" s="124" t="s">
        <v>49</v>
      </c>
      <c r="C52" s="35">
        <v>-5.7023819029238361</v>
      </c>
      <c r="D52" s="14">
        <v>-5.7023819029238361</v>
      </c>
      <c r="E52" s="14">
        <v>0</v>
      </c>
      <c r="F52" s="9"/>
      <c r="XEZ52" s="5" t="s">
        <v>145</v>
      </c>
    </row>
    <row r="53" spans="2:6 16380:16380" ht="16" x14ac:dyDescent="0.4">
      <c r="B53" s="124" t="s">
        <v>50</v>
      </c>
      <c r="C53" s="35">
        <v>-5.7023819029238361</v>
      </c>
      <c r="D53" s="14">
        <v>-5.7023819029238361</v>
      </c>
      <c r="E53" s="14">
        <v>0</v>
      </c>
      <c r="F53" s="9"/>
      <c r="XEZ53" s="5" t="s">
        <v>227</v>
      </c>
    </row>
    <row r="54" spans="2:6 16380:16380" ht="16" x14ac:dyDescent="0.4">
      <c r="B54" s="124" t="s">
        <v>51</v>
      </c>
      <c r="C54" s="35">
        <v>-5.7023819029238361</v>
      </c>
      <c r="D54" s="14">
        <v>-5.7023819029238361</v>
      </c>
      <c r="E54" s="14">
        <v>0</v>
      </c>
      <c r="F54" s="9"/>
      <c r="XEZ54" s="5" t="s">
        <v>61</v>
      </c>
    </row>
    <row r="55" spans="2:6 16380:16380" ht="16" x14ac:dyDescent="0.4">
      <c r="B55" s="124" t="s">
        <v>52</v>
      </c>
      <c r="C55" s="35">
        <v>-5.7023819029238361</v>
      </c>
      <c r="D55" s="14">
        <v>-5.7023819029238361</v>
      </c>
      <c r="E55" s="14">
        <v>0</v>
      </c>
      <c r="F55" s="9"/>
      <c r="XEZ55" s="5" t="s">
        <v>39</v>
      </c>
    </row>
    <row r="56" spans="2:6 16380:16380" ht="16" x14ac:dyDescent="0.4">
      <c r="B56" s="124" t="s">
        <v>53</v>
      </c>
      <c r="C56" s="35">
        <v>-5.7023819029238361</v>
      </c>
      <c r="D56" s="14">
        <v>-5.7023819029238361</v>
      </c>
      <c r="E56" s="14">
        <v>0</v>
      </c>
      <c r="F56" s="9"/>
      <c r="XEZ56" s="5" t="s">
        <v>62</v>
      </c>
    </row>
    <row r="57" spans="2:6 16380:16380" ht="16" x14ac:dyDescent="0.4">
      <c r="B57" s="124" t="s">
        <v>54</v>
      </c>
      <c r="C57" s="35">
        <v>-5.7023819029238361</v>
      </c>
      <c r="D57" s="14">
        <v>-5.7023819029238361</v>
      </c>
      <c r="E57" s="14">
        <v>0</v>
      </c>
      <c r="F57" s="9"/>
      <c r="XEZ57" s="5" t="s">
        <v>92</v>
      </c>
    </row>
    <row r="58" spans="2:6 16380:16380" ht="16" x14ac:dyDescent="0.4">
      <c r="B58" s="124" t="s">
        <v>55</v>
      </c>
      <c r="C58" s="35">
        <v>-5.7023819029238361</v>
      </c>
      <c r="D58" s="14">
        <v>-5.7023819029238361</v>
      </c>
      <c r="E58" s="14">
        <v>0</v>
      </c>
      <c r="F58" s="9"/>
      <c r="XEZ58" s="5" t="s">
        <v>190</v>
      </c>
    </row>
    <row r="59" spans="2:6 16380:16380" ht="16" x14ac:dyDescent="0.4">
      <c r="B59" s="124" t="s">
        <v>56</v>
      </c>
      <c r="C59" s="35">
        <v>-5.7023819029238361</v>
      </c>
      <c r="D59" s="14">
        <v>-5.7023819029238361</v>
      </c>
      <c r="E59" s="14">
        <v>0</v>
      </c>
      <c r="F59" s="9"/>
      <c r="XEZ59" s="5" t="s">
        <v>146</v>
      </c>
    </row>
    <row r="60" spans="2:6 16380:16380" ht="16" x14ac:dyDescent="0.4">
      <c r="B60" s="124" t="s">
        <v>57</v>
      </c>
      <c r="C60" s="35">
        <v>-5.7023819029238361</v>
      </c>
      <c r="D60" s="14">
        <v>-5.7023819029238361</v>
      </c>
      <c r="E60" s="14">
        <v>0</v>
      </c>
      <c r="F60" s="9"/>
      <c r="XEZ60" s="5" t="s">
        <v>147</v>
      </c>
    </row>
    <row r="61" spans="2:6 16380:16380" ht="16" x14ac:dyDescent="0.4">
      <c r="B61" s="124" t="s">
        <v>58</v>
      </c>
      <c r="C61" s="35">
        <v>-5.7023819029238361</v>
      </c>
      <c r="D61" s="14">
        <v>-5.7023819029238361</v>
      </c>
      <c r="E61" s="14">
        <v>0</v>
      </c>
      <c r="F61" s="9"/>
      <c r="XEZ61" s="5" t="s">
        <v>282</v>
      </c>
    </row>
    <row r="62" spans="2:6 16380:16380" ht="16" x14ac:dyDescent="0.4">
      <c r="B62" s="124" t="s">
        <v>59</v>
      </c>
      <c r="C62" s="35">
        <v>-5.7023819029238361</v>
      </c>
      <c r="D62" s="14">
        <v>-5.7023819029238361</v>
      </c>
      <c r="E62" s="14">
        <v>0</v>
      </c>
      <c r="F62" s="9"/>
      <c r="XEZ62" s="5" t="s">
        <v>240</v>
      </c>
    </row>
    <row r="63" spans="2:6 16380:16380" ht="16" x14ac:dyDescent="0.4">
      <c r="B63" s="124" t="s">
        <v>60</v>
      </c>
      <c r="C63" s="35">
        <v>-18.588979720043653</v>
      </c>
      <c r="D63" s="14">
        <v>26.956218097076189</v>
      </c>
      <c r="E63" s="14">
        <v>-45.545197817119842</v>
      </c>
      <c r="F63" s="9"/>
      <c r="XEZ63" s="5" t="s">
        <v>148</v>
      </c>
    </row>
    <row r="64" spans="2:6 16380:16380" ht="16" x14ac:dyDescent="0.4">
      <c r="B64" s="124" t="s">
        <v>61</v>
      </c>
      <c r="C64" s="35">
        <v>-5.7023819029238361</v>
      </c>
      <c r="D64" s="14">
        <v>-5.7023819029238361</v>
      </c>
      <c r="E64" s="14">
        <v>0</v>
      </c>
      <c r="F64" s="9"/>
      <c r="XEZ64" s="5" t="s">
        <v>149</v>
      </c>
    </row>
    <row r="65" spans="2:6 16380:16380" ht="16" x14ac:dyDescent="0.4">
      <c r="B65" s="124" t="s">
        <v>62</v>
      </c>
      <c r="C65" s="35">
        <v>-5.7023819029238361</v>
      </c>
      <c r="D65" s="14">
        <v>-5.7023819029238361</v>
      </c>
      <c r="E65" s="14">
        <v>0</v>
      </c>
      <c r="F65" s="9"/>
      <c r="XEZ65" s="5" t="s">
        <v>63</v>
      </c>
    </row>
    <row r="66" spans="2:6 16380:16380" ht="16" x14ac:dyDescent="0.4">
      <c r="B66" s="124" t="s">
        <v>63</v>
      </c>
      <c r="C66" s="35">
        <v>-5.7023819029238361</v>
      </c>
      <c r="D66" s="14">
        <v>-5.7023819029238361</v>
      </c>
      <c r="E66" s="14">
        <v>0</v>
      </c>
      <c r="F66" s="9"/>
      <c r="XEZ66" s="5" t="s">
        <v>191</v>
      </c>
    </row>
    <row r="67" spans="2:6 16380:16380" ht="16" x14ac:dyDescent="0.4">
      <c r="B67" s="124" t="s">
        <v>64</v>
      </c>
      <c r="C67" s="35">
        <v>-5.7023819029238361</v>
      </c>
      <c r="D67" s="14">
        <v>-5.7023819029238361</v>
      </c>
      <c r="E67" s="14">
        <v>0</v>
      </c>
      <c r="F67" s="9"/>
      <c r="XEZ67" s="5" t="s">
        <v>204</v>
      </c>
    </row>
    <row r="68" spans="2:6 16380:16380" ht="16" x14ac:dyDescent="0.4">
      <c r="B68" s="124" t="s">
        <v>65</v>
      </c>
      <c r="C68" s="35">
        <v>-5.7023819029238361</v>
      </c>
      <c r="D68" s="14">
        <v>-5.7023819029238361</v>
      </c>
      <c r="E68" s="14">
        <v>0</v>
      </c>
      <c r="F68" s="9"/>
      <c r="XEZ68" s="5" t="s">
        <v>216</v>
      </c>
    </row>
    <row r="69" spans="2:6 16380:16380" ht="16" x14ac:dyDescent="0.4">
      <c r="B69" s="124" t="s">
        <v>66</v>
      </c>
      <c r="C69" s="35">
        <v>-18.588979720043653</v>
      </c>
      <c r="D69" s="14">
        <v>26.956218097076189</v>
      </c>
      <c r="E69" s="14">
        <v>-45.545197817119842</v>
      </c>
      <c r="F69" s="9"/>
      <c r="XEZ69" s="5" t="s">
        <v>132</v>
      </c>
    </row>
    <row r="70" spans="2:6 16380:16380" ht="16" x14ac:dyDescent="0.4">
      <c r="B70" s="124" t="s">
        <v>67</v>
      </c>
      <c r="C70" s="35">
        <v>-18.588979720043653</v>
      </c>
      <c r="D70" s="14">
        <v>26.956218097076189</v>
      </c>
      <c r="E70" s="14">
        <v>-45.545197817119842</v>
      </c>
      <c r="F70" s="9"/>
      <c r="XEZ70" s="5" t="s">
        <v>192</v>
      </c>
    </row>
    <row r="71" spans="2:6 16380:16380" ht="16" x14ac:dyDescent="0.4">
      <c r="B71" s="124" t="s">
        <v>68</v>
      </c>
      <c r="C71" s="35">
        <v>-5.7023819029238361</v>
      </c>
      <c r="D71" s="14">
        <v>-5.7023819029238361</v>
      </c>
      <c r="E71" s="14">
        <v>0</v>
      </c>
      <c r="F71" s="9"/>
      <c r="XEZ71" s="5" t="s">
        <v>6</v>
      </c>
    </row>
    <row r="72" spans="2:6 16380:16380" ht="16" x14ac:dyDescent="0.4">
      <c r="B72" s="124" t="s">
        <v>69</v>
      </c>
      <c r="C72" s="35">
        <v>-5.7023819029238361</v>
      </c>
      <c r="D72" s="14">
        <v>-5.7023819029238361</v>
      </c>
      <c r="E72" s="14">
        <v>0</v>
      </c>
      <c r="F72" s="9"/>
      <c r="XEZ72" s="5" t="s">
        <v>283</v>
      </c>
    </row>
    <row r="73" spans="2:6 16380:16380" ht="16" x14ac:dyDescent="0.4">
      <c r="B73" s="124" t="s">
        <v>70</v>
      </c>
      <c r="C73" s="35">
        <v>-5.7023819029238361</v>
      </c>
      <c r="D73" s="14">
        <v>-5.7023819029238361</v>
      </c>
      <c r="E73" s="14">
        <v>0</v>
      </c>
      <c r="F73" s="9"/>
      <c r="XEZ73" s="5" t="s">
        <v>30</v>
      </c>
    </row>
    <row r="74" spans="2:6 16380:16380" ht="16" x14ac:dyDescent="0.4">
      <c r="B74" s="124" t="s">
        <v>71</v>
      </c>
      <c r="C74" s="35">
        <v>-5.7023819029238361</v>
      </c>
      <c r="D74" s="14">
        <v>-5.7023819029238361</v>
      </c>
      <c r="E74" s="14">
        <v>0</v>
      </c>
      <c r="F74" s="9"/>
      <c r="XEZ74" s="5" t="s">
        <v>228</v>
      </c>
    </row>
    <row r="75" spans="2:6 16380:16380" ht="16" x14ac:dyDescent="0.4">
      <c r="B75" s="124" t="s">
        <v>72</v>
      </c>
      <c r="C75" s="35">
        <v>-5.7023819029238361</v>
      </c>
      <c r="D75" s="14">
        <v>-5.7023819029238361</v>
      </c>
      <c r="E75" s="14">
        <v>0</v>
      </c>
      <c r="F75" s="9"/>
      <c r="XEZ75" s="5" t="s">
        <v>103</v>
      </c>
    </row>
    <row r="76" spans="2:6 16380:16380" ht="16" x14ac:dyDescent="0.4">
      <c r="B76" s="124" t="s">
        <v>73</v>
      </c>
      <c r="C76" s="35">
        <v>-5.7023819029238361</v>
      </c>
      <c r="D76" s="14">
        <v>-5.7023819029238361</v>
      </c>
      <c r="E76" s="14">
        <v>0</v>
      </c>
      <c r="F76" s="9"/>
      <c r="XEZ76" s="5" t="s">
        <v>150</v>
      </c>
    </row>
    <row r="77" spans="2:6 16380:16380" ht="16" x14ac:dyDescent="0.4">
      <c r="B77" s="124" t="s">
        <v>74</v>
      </c>
      <c r="C77" s="35">
        <v>-5.7023819029238361</v>
      </c>
      <c r="D77" s="14">
        <v>-5.7023819029238361</v>
      </c>
      <c r="E77" s="14">
        <v>0</v>
      </c>
      <c r="F77" s="9"/>
      <c r="XEZ77" s="5" t="s">
        <v>151</v>
      </c>
    </row>
    <row r="78" spans="2:6 16380:16380" ht="16" x14ac:dyDescent="0.4">
      <c r="B78" s="124" t="s">
        <v>75</v>
      </c>
      <c r="C78" s="35">
        <v>-5.7023819029238361</v>
      </c>
      <c r="D78" s="14">
        <v>-5.7023819029238361</v>
      </c>
      <c r="E78" s="14">
        <v>0</v>
      </c>
      <c r="F78" s="9"/>
      <c r="XEZ78" s="5" t="s">
        <v>241</v>
      </c>
    </row>
    <row r="79" spans="2:6 16380:16380" ht="16" x14ac:dyDescent="0.4">
      <c r="B79" s="124" t="s">
        <v>76</v>
      </c>
      <c r="C79" s="35">
        <v>-5.7023819029238361</v>
      </c>
      <c r="D79" s="14">
        <v>-5.7023819029238361</v>
      </c>
      <c r="E79" s="14">
        <v>0</v>
      </c>
      <c r="F79" s="9"/>
      <c r="XEZ79" s="5" t="s">
        <v>7</v>
      </c>
    </row>
    <row r="80" spans="2:6 16380:16380" ht="16" x14ac:dyDescent="0.4">
      <c r="B80" s="124" t="s">
        <v>77</v>
      </c>
      <c r="C80" s="35">
        <v>-5.7023819029238361</v>
      </c>
      <c r="D80" s="14">
        <v>-5.7023819029238361</v>
      </c>
      <c r="E80" s="14">
        <v>0</v>
      </c>
      <c r="F80" s="9"/>
      <c r="XEZ80" s="5" t="s">
        <v>242</v>
      </c>
    </row>
    <row r="81" spans="2:6 16380:16380" ht="16" x14ac:dyDescent="0.4">
      <c r="B81" s="124" t="s">
        <v>78</v>
      </c>
      <c r="C81" s="35">
        <v>-5.7023819029238361</v>
      </c>
      <c r="D81" s="14">
        <v>-5.7023819029238361</v>
      </c>
      <c r="E81" s="14">
        <v>0</v>
      </c>
      <c r="F81" s="9"/>
      <c r="XEZ81" s="5" t="s">
        <v>82</v>
      </c>
    </row>
    <row r="82" spans="2:6 16380:16380" ht="16" x14ac:dyDescent="0.4">
      <c r="B82" s="124" t="s">
        <v>79</v>
      </c>
      <c r="C82" s="35">
        <v>-5.7023819029238361</v>
      </c>
      <c r="D82" s="14">
        <v>-5.7023819029238361</v>
      </c>
      <c r="E82" s="14">
        <v>0</v>
      </c>
      <c r="F82" s="9"/>
      <c r="XEZ82" s="5" t="s">
        <v>133</v>
      </c>
    </row>
    <row r="83" spans="2:6 16380:16380" ht="16" x14ac:dyDescent="0.4">
      <c r="B83" s="124" t="s">
        <v>80</v>
      </c>
      <c r="C83" s="35">
        <v>7.1842159141959598</v>
      </c>
      <c r="D83" s="14">
        <v>-38.360981902923825</v>
      </c>
      <c r="E83" s="14">
        <v>45.545197817119785</v>
      </c>
      <c r="F83" s="9"/>
      <c r="XEZ83" s="5" t="s">
        <v>31</v>
      </c>
    </row>
    <row r="84" spans="2:6 16380:16380" ht="16" x14ac:dyDescent="0.4">
      <c r="B84" s="124" t="s">
        <v>81</v>
      </c>
      <c r="C84" s="35">
        <v>7.1842159141959598</v>
      </c>
      <c r="D84" s="14">
        <v>-38.360981902923825</v>
      </c>
      <c r="E84" s="14">
        <v>45.545197817119785</v>
      </c>
      <c r="F84" s="9"/>
      <c r="XEZ84" s="5" t="s">
        <v>205</v>
      </c>
    </row>
    <row r="85" spans="2:6 16380:16380" ht="16" x14ac:dyDescent="0.4">
      <c r="B85" s="124" t="s">
        <v>82</v>
      </c>
      <c r="C85" s="35">
        <v>-5.7023819029238361</v>
      </c>
      <c r="D85" s="14">
        <v>-5.7023819029238361</v>
      </c>
      <c r="E85" s="14">
        <v>0</v>
      </c>
      <c r="F85" s="9"/>
      <c r="XEZ85" s="5" t="s">
        <v>258</v>
      </c>
    </row>
    <row r="86" spans="2:6 16380:16380" ht="16" x14ac:dyDescent="0.4">
      <c r="B86" s="124" t="s">
        <v>83</v>
      </c>
      <c r="C86" s="35">
        <v>-5.7023819029238361</v>
      </c>
      <c r="D86" s="14">
        <v>-5.7023819029238361</v>
      </c>
      <c r="E86" s="14">
        <v>0</v>
      </c>
      <c r="F86" s="9"/>
      <c r="XEZ86" s="5" t="s">
        <v>249</v>
      </c>
    </row>
    <row r="87" spans="2:6 16380:16380" ht="16" x14ac:dyDescent="0.4">
      <c r="B87" s="124" t="s">
        <v>84</v>
      </c>
      <c r="C87" s="35">
        <v>7.1842159141959598</v>
      </c>
      <c r="D87" s="14">
        <v>-38.360981902923825</v>
      </c>
      <c r="E87" s="14">
        <v>45.545197817119785</v>
      </c>
      <c r="F87" s="9"/>
      <c r="XEZ87" s="5" t="s">
        <v>152</v>
      </c>
    </row>
    <row r="88" spans="2:6 16380:16380" ht="16" x14ac:dyDescent="0.4">
      <c r="B88" s="124" t="s">
        <v>85</v>
      </c>
      <c r="C88" s="35">
        <v>7.1842159141959598</v>
      </c>
      <c r="D88" s="14">
        <v>-38.360981902923825</v>
      </c>
      <c r="E88" s="14">
        <v>45.545197817119785</v>
      </c>
      <c r="F88" s="9"/>
      <c r="XEZ88" s="5" t="s">
        <v>104</v>
      </c>
    </row>
    <row r="89" spans="2:6 16380:16380" ht="16" x14ac:dyDescent="0.4">
      <c r="B89" s="124" t="s">
        <v>86</v>
      </c>
      <c r="C89" s="35">
        <v>7.1842159141959598</v>
      </c>
      <c r="D89" s="14">
        <v>-38.360981902923825</v>
      </c>
      <c r="E89" s="14">
        <v>45.545197817119785</v>
      </c>
      <c r="F89" s="9"/>
      <c r="XEZ89" s="5" t="s">
        <v>105</v>
      </c>
    </row>
    <row r="90" spans="2:6 16380:16380" ht="16" x14ac:dyDescent="0.4">
      <c r="B90" s="124" t="s">
        <v>87</v>
      </c>
      <c r="C90" s="35">
        <v>7.1842159141959598</v>
      </c>
      <c r="D90" s="14">
        <v>-38.360981902923825</v>
      </c>
      <c r="E90" s="14">
        <v>45.545197817119785</v>
      </c>
      <c r="F90" s="9"/>
      <c r="XEZ90" s="5" t="s">
        <v>83</v>
      </c>
    </row>
    <row r="91" spans="2:6 16380:16380" ht="16" x14ac:dyDescent="0.4">
      <c r="B91" s="124" t="s">
        <v>88</v>
      </c>
      <c r="C91" s="35">
        <v>7.1842159141959598</v>
      </c>
      <c r="D91" s="14">
        <v>-38.360981902923825</v>
      </c>
      <c r="E91" s="14">
        <v>45.545197817119785</v>
      </c>
      <c r="F91" s="9"/>
      <c r="XEZ91" s="5" t="s">
        <v>106</v>
      </c>
    </row>
    <row r="92" spans="2:6 16380:16380" ht="16" x14ac:dyDescent="0.4">
      <c r="B92" s="124" t="s">
        <v>89</v>
      </c>
      <c r="C92" s="35">
        <v>7.1842159141959598</v>
      </c>
      <c r="D92" s="14">
        <v>-38.360981902923825</v>
      </c>
      <c r="E92" s="14">
        <v>45.545197817119785</v>
      </c>
      <c r="F92" s="9"/>
      <c r="XEZ92" s="5" t="s">
        <v>107</v>
      </c>
    </row>
    <row r="93" spans="2:6 16380:16380" ht="16" x14ac:dyDescent="0.4">
      <c r="B93" s="124" t="s">
        <v>90</v>
      </c>
      <c r="C93" s="35">
        <v>-5.7023819029238361</v>
      </c>
      <c r="D93" s="14">
        <v>-5.7023819029238361</v>
      </c>
      <c r="E93" s="14">
        <v>0</v>
      </c>
      <c r="F93" s="9"/>
      <c r="XEZ93" s="5" t="s">
        <v>284</v>
      </c>
    </row>
    <row r="94" spans="2:6 16380:16380" ht="16" x14ac:dyDescent="0.4">
      <c r="B94" s="124" t="s">
        <v>91</v>
      </c>
      <c r="C94" s="35">
        <v>7.1842159141959598</v>
      </c>
      <c r="D94" s="14">
        <v>-38.360981902923825</v>
      </c>
      <c r="E94" s="14">
        <v>45.545197817119785</v>
      </c>
      <c r="F94" s="9"/>
      <c r="XEZ94" s="5" t="s">
        <v>8</v>
      </c>
    </row>
    <row r="95" spans="2:6 16380:16380" ht="16" x14ac:dyDescent="0.4">
      <c r="B95" s="124" t="s">
        <v>92</v>
      </c>
      <c r="C95" s="35">
        <v>7.1842159141959598</v>
      </c>
      <c r="D95" s="14">
        <v>-38.360981902923825</v>
      </c>
      <c r="E95" s="14">
        <v>45.545197817119785</v>
      </c>
      <c r="F95" s="9"/>
      <c r="XEZ95" s="5" t="s">
        <v>64</v>
      </c>
    </row>
    <row r="96" spans="2:6 16380:16380" ht="16" x14ac:dyDescent="0.4">
      <c r="B96" s="124" t="s">
        <v>93</v>
      </c>
      <c r="C96" s="35">
        <v>7.1842159141959598</v>
      </c>
      <c r="D96" s="14">
        <v>-38.360981902923825</v>
      </c>
      <c r="E96" s="14">
        <v>45.545197817119785</v>
      </c>
      <c r="F96" s="9"/>
      <c r="XEZ96" s="5" t="s">
        <v>285</v>
      </c>
    </row>
    <row r="97" spans="2:6 16380:16380" ht="16" x14ac:dyDescent="0.4">
      <c r="B97" s="124" t="s">
        <v>94</v>
      </c>
      <c r="C97" s="35">
        <v>7.1842159141959598</v>
      </c>
      <c r="D97" s="14">
        <v>-38.360981902923825</v>
      </c>
      <c r="E97" s="14">
        <v>45.545197817119785</v>
      </c>
      <c r="F97" s="9"/>
      <c r="XEZ97" s="5" t="s">
        <v>84</v>
      </c>
    </row>
    <row r="98" spans="2:6 16380:16380" ht="16" x14ac:dyDescent="0.4">
      <c r="B98" s="124" t="s">
        <v>95</v>
      </c>
      <c r="C98" s="35">
        <v>7.1842159141959598</v>
      </c>
      <c r="D98" s="14">
        <v>-38.360981902923825</v>
      </c>
      <c r="E98" s="14">
        <v>45.545197817119785</v>
      </c>
      <c r="F98" s="9"/>
      <c r="XEZ98" s="5" t="s">
        <v>153</v>
      </c>
    </row>
    <row r="99" spans="2:6 16380:16380" ht="16" x14ac:dyDescent="0.4">
      <c r="B99" s="124" t="s">
        <v>96</v>
      </c>
      <c r="C99" s="35">
        <v>7.1842159141959598</v>
      </c>
      <c r="D99" s="14">
        <v>-38.360981902923825</v>
      </c>
      <c r="E99" s="14">
        <v>45.545197817119785</v>
      </c>
      <c r="F99" s="9"/>
      <c r="XEZ99" s="5" t="s">
        <v>93</v>
      </c>
    </row>
    <row r="100" spans="2:6 16380:16380" ht="16" x14ac:dyDescent="0.4">
      <c r="B100" s="124" t="s">
        <v>97</v>
      </c>
      <c r="C100" s="35">
        <v>7.1842159141959598</v>
      </c>
      <c r="D100" s="14">
        <v>-38.360981902923825</v>
      </c>
      <c r="E100" s="14">
        <v>45.545197817119785</v>
      </c>
      <c r="F100" s="9"/>
      <c r="XEZ100" s="5" t="s">
        <v>206</v>
      </c>
    </row>
    <row r="101" spans="2:6 16380:16380" ht="16" x14ac:dyDescent="0.4">
      <c r="B101" s="124" t="s">
        <v>98</v>
      </c>
      <c r="C101" s="35">
        <v>7.1842159141959598</v>
      </c>
      <c r="D101" s="14">
        <v>-38.360981902923825</v>
      </c>
      <c r="E101" s="14">
        <v>45.545197817119785</v>
      </c>
      <c r="F101" s="9"/>
      <c r="XEZ101" s="5" t="s">
        <v>94</v>
      </c>
    </row>
    <row r="102" spans="2:6 16380:16380" ht="16" x14ac:dyDescent="0.4">
      <c r="B102" s="124" t="s">
        <v>99</v>
      </c>
      <c r="C102" s="35">
        <v>7.1842159141959598</v>
      </c>
      <c r="D102" s="14">
        <v>-38.360981902923825</v>
      </c>
      <c r="E102" s="14">
        <v>45.545197817119785</v>
      </c>
      <c r="F102" s="9"/>
      <c r="XEZ102" s="5" t="s">
        <v>193</v>
      </c>
    </row>
    <row r="103" spans="2:6 16380:16380" ht="16" x14ac:dyDescent="0.4">
      <c r="B103" s="124" t="s">
        <v>100</v>
      </c>
      <c r="C103" s="35">
        <v>7.1842159141959598</v>
      </c>
      <c r="D103" s="14">
        <v>-38.360981902923825</v>
      </c>
      <c r="E103" s="14">
        <v>45.545197817119785</v>
      </c>
      <c r="F103" s="9"/>
      <c r="XEZ103" s="5" t="s">
        <v>40</v>
      </c>
    </row>
    <row r="104" spans="2:6 16380:16380" ht="16" x14ac:dyDescent="0.4">
      <c r="B104" s="124" t="s">
        <v>101</v>
      </c>
      <c r="C104" s="35">
        <v>7.1842159141959598</v>
      </c>
      <c r="D104" s="14">
        <v>-38.360981902923825</v>
      </c>
      <c r="E104" s="14">
        <v>45.545197817119785</v>
      </c>
      <c r="F104" s="9"/>
      <c r="XEZ104" s="5" t="s">
        <v>194</v>
      </c>
    </row>
    <row r="105" spans="2:6 16380:16380" ht="16" x14ac:dyDescent="0.4">
      <c r="B105" s="124" t="s">
        <v>102</v>
      </c>
      <c r="C105" s="35">
        <v>7.1842159141959598</v>
      </c>
      <c r="D105" s="14">
        <v>-38.360981902923825</v>
      </c>
      <c r="E105" s="14">
        <v>45.545197817119785</v>
      </c>
      <c r="F105" s="9"/>
      <c r="XEZ105" s="5" t="s">
        <v>48</v>
      </c>
    </row>
    <row r="106" spans="2:6 16380:16380" ht="16" x14ac:dyDescent="0.4">
      <c r="B106" s="124" t="s">
        <v>103</v>
      </c>
      <c r="C106" s="35">
        <v>7.1842159141959598</v>
      </c>
      <c r="D106" s="14">
        <v>-38.360981902923825</v>
      </c>
      <c r="E106" s="14">
        <v>45.545197817119785</v>
      </c>
      <c r="F106" s="9"/>
      <c r="XEZ106" s="5" t="s">
        <v>286</v>
      </c>
    </row>
    <row r="107" spans="2:6 16380:16380" ht="16" x14ac:dyDescent="0.4">
      <c r="B107" s="124" t="s">
        <v>104</v>
      </c>
      <c r="C107" s="35">
        <v>7.1842159141959598</v>
      </c>
      <c r="D107" s="14">
        <v>-38.360981902923825</v>
      </c>
      <c r="E107" s="14">
        <v>45.545197817119785</v>
      </c>
      <c r="F107" s="9"/>
      <c r="XEZ107" s="5" t="s">
        <v>108</v>
      </c>
    </row>
    <row r="108" spans="2:6 16380:16380" ht="16" x14ac:dyDescent="0.4">
      <c r="B108" s="124" t="s">
        <v>105</v>
      </c>
      <c r="C108" s="35">
        <v>20.070813731315752</v>
      </c>
      <c r="D108" s="14">
        <v>-71.019581902923818</v>
      </c>
      <c r="E108" s="14">
        <v>91.09039563423957</v>
      </c>
      <c r="F108" s="9"/>
      <c r="XEZ108" s="5" t="s">
        <v>32</v>
      </c>
    </row>
    <row r="109" spans="2:6 16380:16380" ht="16" x14ac:dyDescent="0.4">
      <c r="B109" s="124" t="s">
        <v>106</v>
      </c>
      <c r="C109" s="35">
        <v>7.1842159141959598</v>
      </c>
      <c r="D109" s="14">
        <v>-38.360981902923825</v>
      </c>
      <c r="E109" s="14">
        <v>45.545197817119785</v>
      </c>
      <c r="F109" s="9"/>
      <c r="XEZ109" s="5" t="s">
        <v>250</v>
      </c>
    </row>
    <row r="110" spans="2:6 16380:16380" ht="16" x14ac:dyDescent="0.4">
      <c r="B110" s="124" t="s">
        <v>107</v>
      </c>
      <c r="C110" s="35">
        <v>7.1842159141959598</v>
      </c>
      <c r="D110" s="14">
        <v>-38.360981902923825</v>
      </c>
      <c r="E110" s="14">
        <v>45.545197817119785</v>
      </c>
      <c r="F110" s="9"/>
      <c r="XEZ110" s="5" t="s">
        <v>109</v>
      </c>
    </row>
    <row r="111" spans="2:6 16380:16380" ht="16" x14ac:dyDescent="0.4">
      <c r="B111" s="124" t="s">
        <v>108</v>
      </c>
      <c r="C111" s="35">
        <v>7.1842159141959598</v>
      </c>
      <c r="D111" s="14">
        <v>-38.360981902923825</v>
      </c>
      <c r="E111" s="14">
        <v>45.545197817119785</v>
      </c>
      <c r="F111" s="9"/>
      <c r="XEZ111" s="5" t="s">
        <v>195</v>
      </c>
    </row>
    <row r="112" spans="2:6 16380:16380" ht="16" x14ac:dyDescent="0.4">
      <c r="B112" s="124" t="s">
        <v>109</v>
      </c>
      <c r="C112" s="35">
        <v>7.1842159141959598</v>
      </c>
      <c r="D112" s="14">
        <v>-38.360981902923825</v>
      </c>
      <c r="E112" s="14">
        <v>45.545197817119785</v>
      </c>
      <c r="F112" s="9"/>
      <c r="XEZ112" s="5" t="s">
        <v>259</v>
      </c>
    </row>
    <row r="113" spans="2:6 16380:16380" ht="16" x14ac:dyDescent="0.4">
      <c r="B113" s="124" t="s">
        <v>110</v>
      </c>
      <c r="C113" s="35">
        <v>7.1842159141959598</v>
      </c>
      <c r="D113" s="14">
        <v>-38.360981902923825</v>
      </c>
      <c r="E113" s="14">
        <v>45.545197817119785</v>
      </c>
      <c r="F113" s="9"/>
      <c r="XEZ113" s="5" t="s">
        <v>207</v>
      </c>
    </row>
    <row r="114" spans="2:6 16380:16380" ht="16" x14ac:dyDescent="0.4">
      <c r="B114" s="124" t="s">
        <v>111</v>
      </c>
      <c r="C114" s="35">
        <v>20.070813731315752</v>
      </c>
      <c r="D114" s="14">
        <v>-71.019581902923818</v>
      </c>
      <c r="E114" s="14">
        <v>91.09039563423957</v>
      </c>
      <c r="F114" s="9"/>
      <c r="XEZ114" s="5" t="s">
        <v>134</v>
      </c>
    </row>
    <row r="115" spans="2:6 16380:16380" ht="16" x14ac:dyDescent="0.4">
      <c r="B115" s="124" t="s">
        <v>112</v>
      </c>
      <c r="C115" s="35">
        <v>20.070813731315752</v>
      </c>
      <c r="D115" s="14">
        <v>-71.019581902923818</v>
      </c>
      <c r="E115" s="14">
        <v>91.09039563423957</v>
      </c>
      <c r="F115" s="9"/>
      <c r="XEZ115" s="5" t="s">
        <v>217</v>
      </c>
    </row>
    <row r="116" spans="2:6 16380:16380" ht="16" x14ac:dyDescent="0.4">
      <c r="B116" s="124" t="s">
        <v>113</v>
      </c>
      <c r="C116" s="35">
        <v>7.1842159141959598</v>
      </c>
      <c r="D116" s="14">
        <v>-38.360981902923825</v>
      </c>
      <c r="E116" s="14">
        <v>45.545197817119785</v>
      </c>
      <c r="F116" s="9"/>
      <c r="XEZ116" s="5" t="s">
        <v>154</v>
      </c>
    </row>
    <row r="117" spans="2:6 16380:16380" ht="16" x14ac:dyDescent="0.4">
      <c r="B117" s="124" t="s">
        <v>114</v>
      </c>
      <c r="C117" s="35">
        <v>20.070813731315752</v>
      </c>
      <c r="D117" s="14">
        <v>-71.019581902923818</v>
      </c>
      <c r="E117" s="14">
        <v>91.09039563423957</v>
      </c>
      <c r="F117" s="9"/>
      <c r="XEZ117" s="5" t="s">
        <v>110</v>
      </c>
    </row>
    <row r="118" spans="2:6 16380:16380" ht="16" x14ac:dyDescent="0.4">
      <c r="B118" s="124" t="s">
        <v>115</v>
      </c>
      <c r="C118" s="35">
        <v>-5.7023819029238361</v>
      </c>
      <c r="D118" s="14">
        <v>-5.7023819029238361</v>
      </c>
      <c r="E118" s="14">
        <v>0</v>
      </c>
      <c r="F118" s="9"/>
      <c r="XEZ118" s="5" t="s">
        <v>218</v>
      </c>
    </row>
    <row r="119" spans="2:6 16380:16380" ht="16" x14ac:dyDescent="0.4">
      <c r="B119" s="124" t="s">
        <v>116</v>
      </c>
      <c r="C119" s="35">
        <v>7.1842159141959598</v>
      </c>
      <c r="D119" s="14">
        <v>-38.360981902923825</v>
      </c>
      <c r="E119" s="14">
        <v>45.545197817119785</v>
      </c>
      <c r="F119" s="9"/>
      <c r="XEZ119" s="5" t="s">
        <v>135</v>
      </c>
    </row>
    <row r="120" spans="2:6 16380:16380" ht="16" x14ac:dyDescent="0.4">
      <c r="B120" s="124" t="s">
        <v>117</v>
      </c>
      <c r="C120" s="35">
        <v>7.1842159141959598</v>
      </c>
      <c r="D120" s="14">
        <v>-38.360981902923825</v>
      </c>
      <c r="E120" s="14">
        <v>45.545197817119785</v>
      </c>
      <c r="F120" s="9"/>
      <c r="XEZ120" s="5" t="s">
        <v>111</v>
      </c>
    </row>
    <row r="121" spans="2:6 16380:16380" ht="16" x14ac:dyDescent="0.4">
      <c r="B121" s="124" t="s">
        <v>118</v>
      </c>
      <c r="C121" s="35">
        <v>7.1842159141959598</v>
      </c>
      <c r="D121" s="14">
        <v>-38.360981902923825</v>
      </c>
      <c r="E121" s="14">
        <v>45.545197817119785</v>
      </c>
      <c r="F121" s="9"/>
      <c r="XEZ121" s="5" t="s">
        <v>208</v>
      </c>
    </row>
    <row r="122" spans="2:6 16380:16380" ht="16" x14ac:dyDescent="0.4">
      <c r="B122" s="124" t="s">
        <v>119</v>
      </c>
      <c r="C122" s="35">
        <v>7.1842159141959598</v>
      </c>
      <c r="D122" s="14">
        <v>-38.360981902923825</v>
      </c>
      <c r="E122" s="14">
        <v>45.545197817119785</v>
      </c>
      <c r="F122" s="9"/>
      <c r="XEZ122" s="5" t="s">
        <v>209</v>
      </c>
    </row>
    <row r="123" spans="2:6 16380:16380" ht="16" x14ac:dyDescent="0.4">
      <c r="B123" s="124" t="s">
        <v>120</v>
      </c>
      <c r="C123" s="35">
        <v>7.1842159141959598</v>
      </c>
      <c r="D123" s="14">
        <v>-38.360981902923825</v>
      </c>
      <c r="E123" s="14">
        <v>45.545197817119785</v>
      </c>
      <c r="F123" s="9"/>
      <c r="XEZ123" s="5" t="s">
        <v>229</v>
      </c>
    </row>
    <row r="124" spans="2:6 16380:16380" ht="16" x14ac:dyDescent="0.4">
      <c r="B124" s="124" t="s">
        <v>121</v>
      </c>
      <c r="C124" s="35">
        <v>7.1842159141959598</v>
      </c>
      <c r="D124" s="14">
        <v>-38.360981902923825</v>
      </c>
      <c r="E124" s="14">
        <v>45.545197817119785</v>
      </c>
      <c r="F124" s="9"/>
      <c r="XEZ124" s="5" t="s">
        <v>155</v>
      </c>
    </row>
    <row r="125" spans="2:6 16380:16380" ht="16" x14ac:dyDescent="0.4">
      <c r="B125" s="124" t="s">
        <v>122</v>
      </c>
      <c r="C125" s="35">
        <v>7.1842159141959598</v>
      </c>
      <c r="D125" s="14">
        <v>-38.360981902923825</v>
      </c>
      <c r="E125" s="14">
        <v>45.545197817119785</v>
      </c>
      <c r="F125" s="9"/>
      <c r="XEZ125" s="5" t="s">
        <v>73</v>
      </c>
    </row>
    <row r="126" spans="2:6 16380:16380" ht="16" x14ac:dyDescent="0.4">
      <c r="B126" s="124" t="s">
        <v>123</v>
      </c>
      <c r="C126" s="35">
        <v>7.1842159141959598</v>
      </c>
      <c r="D126" s="14">
        <v>-38.360981902923825</v>
      </c>
      <c r="E126" s="14">
        <v>45.545197817119785</v>
      </c>
      <c r="F126" s="9"/>
      <c r="XEZ126" s="5" t="s">
        <v>9</v>
      </c>
    </row>
    <row r="127" spans="2:6 16380:16380" ht="16" x14ac:dyDescent="0.4">
      <c r="B127" s="124" t="s">
        <v>124</v>
      </c>
      <c r="C127" s="35">
        <v>7.1842159141959598</v>
      </c>
      <c r="D127" s="14">
        <v>-38.360981902923825</v>
      </c>
      <c r="E127" s="14">
        <v>45.545197817119785</v>
      </c>
      <c r="F127" s="9"/>
      <c r="XEZ127" s="5" t="s">
        <v>156</v>
      </c>
    </row>
    <row r="128" spans="2:6 16380:16380" ht="16" x14ac:dyDescent="0.4">
      <c r="B128" s="124" t="s">
        <v>125</v>
      </c>
      <c r="C128" s="35">
        <v>20.070813731315752</v>
      </c>
      <c r="D128" s="14">
        <v>-71.019581902923818</v>
      </c>
      <c r="E128" s="14">
        <v>91.09039563423957</v>
      </c>
      <c r="F128" s="9"/>
      <c r="XEZ128" s="5" t="s">
        <v>157</v>
      </c>
    </row>
    <row r="129" spans="2:6 16380:16380" ht="16" x14ac:dyDescent="0.4">
      <c r="B129" s="124" t="s">
        <v>126</v>
      </c>
      <c r="C129" s="35">
        <v>7.1842159141959598</v>
      </c>
      <c r="D129" s="14">
        <v>-38.360981902923825</v>
      </c>
      <c r="E129" s="14">
        <v>45.545197817119785</v>
      </c>
      <c r="F129" s="9"/>
      <c r="XEZ129" s="5" t="s">
        <v>210</v>
      </c>
    </row>
    <row r="130" spans="2:6 16380:16380" ht="16" x14ac:dyDescent="0.4">
      <c r="B130" s="124" t="s">
        <v>127</v>
      </c>
      <c r="C130" s="35">
        <v>7.1842159141959598</v>
      </c>
      <c r="D130" s="14">
        <v>-38.360981902923825</v>
      </c>
      <c r="E130" s="14">
        <v>45.545197817119785</v>
      </c>
      <c r="F130" s="9"/>
      <c r="XEZ130" s="5" t="s">
        <v>49</v>
      </c>
    </row>
    <row r="131" spans="2:6 16380:16380" ht="16" x14ac:dyDescent="0.4">
      <c r="B131" s="124" t="s">
        <v>128</v>
      </c>
      <c r="C131" s="35">
        <v>7.1842159141959598</v>
      </c>
      <c r="D131" s="14">
        <v>-38.360981902923825</v>
      </c>
      <c r="E131" s="14">
        <v>45.545197817119785</v>
      </c>
      <c r="F131" s="9"/>
      <c r="XEZ131" s="5" t="s">
        <v>74</v>
      </c>
    </row>
    <row r="132" spans="2:6 16380:16380" ht="16" x14ac:dyDescent="0.4">
      <c r="B132" s="124" t="s">
        <v>129</v>
      </c>
      <c r="C132" s="35">
        <v>-5.7023819029238361</v>
      </c>
      <c r="D132" s="14">
        <v>-5.7023819029238361</v>
      </c>
      <c r="E132" s="14">
        <v>0</v>
      </c>
      <c r="F132" s="9"/>
      <c r="XEZ132" s="5" t="s">
        <v>243</v>
      </c>
    </row>
    <row r="133" spans="2:6 16380:16380" ht="16" x14ac:dyDescent="0.4">
      <c r="B133" s="124" t="s">
        <v>130</v>
      </c>
      <c r="C133" s="35">
        <v>7.1842159141959598</v>
      </c>
      <c r="D133" s="14">
        <v>-38.360981902923825</v>
      </c>
      <c r="E133" s="14">
        <v>45.545197817119785</v>
      </c>
      <c r="F133" s="9"/>
      <c r="XEZ133" s="5" t="s">
        <v>211</v>
      </c>
    </row>
    <row r="134" spans="2:6 16380:16380" ht="16" x14ac:dyDescent="0.4">
      <c r="B134" s="124" t="s">
        <v>131</v>
      </c>
      <c r="C134" s="35">
        <v>7.1842159141959598</v>
      </c>
      <c r="D134" s="14">
        <v>-38.360981902923825</v>
      </c>
      <c r="E134" s="14">
        <v>45.545197817119785</v>
      </c>
      <c r="F134" s="9"/>
      <c r="XEZ134" s="5" t="s">
        <v>112</v>
      </c>
    </row>
    <row r="135" spans="2:6 16380:16380" ht="16" x14ac:dyDescent="0.4">
      <c r="B135" s="124" t="s">
        <v>132</v>
      </c>
      <c r="C135" s="35">
        <v>7.1842159141959598</v>
      </c>
      <c r="D135" s="14">
        <v>-38.360981902923825</v>
      </c>
      <c r="E135" s="14">
        <v>45.545197817119785</v>
      </c>
      <c r="F135" s="9"/>
      <c r="XEZ135" s="5" t="s">
        <v>230</v>
      </c>
    </row>
    <row r="136" spans="2:6 16380:16380" ht="16" x14ac:dyDescent="0.4">
      <c r="B136" s="124" t="s">
        <v>133</v>
      </c>
      <c r="C136" s="35">
        <v>-5.7023819029238361</v>
      </c>
      <c r="D136" s="14">
        <v>-5.7023819029238361</v>
      </c>
      <c r="E136" s="14">
        <v>0</v>
      </c>
      <c r="F136" s="9"/>
      <c r="XEZ136" s="5" t="s">
        <v>287</v>
      </c>
    </row>
    <row r="137" spans="2:6 16380:16380" ht="16" x14ac:dyDescent="0.4">
      <c r="B137" s="124" t="s">
        <v>134</v>
      </c>
      <c r="C137" s="35">
        <v>7.1842159141959598</v>
      </c>
      <c r="D137" s="14">
        <v>-38.360981902923825</v>
      </c>
      <c r="E137" s="14">
        <v>45.545197817119785</v>
      </c>
      <c r="F137" s="9"/>
      <c r="XEZ137" s="5" t="s">
        <v>113</v>
      </c>
    </row>
    <row r="138" spans="2:6 16380:16380" ht="16" x14ac:dyDescent="0.4">
      <c r="B138" s="124" t="s">
        <v>135</v>
      </c>
      <c r="C138" s="35">
        <v>7.1842159141959598</v>
      </c>
      <c r="D138" s="14">
        <v>-38.360981902923825</v>
      </c>
      <c r="E138" s="14">
        <v>45.545197817119785</v>
      </c>
      <c r="F138" s="9"/>
      <c r="XEZ138" s="5" t="s">
        <v>266</v>
      </c>
    </row>
    <row r="139" spans="2:6 16380:16380" ht="16" x14ac:dyDescent="0.4">
      <c r="B139" s="124" t="s">
        <v>136</v>
      </c>
      <c r="C139" s="35">
        <v>7.1842159141959598</v>
      </c>
      <c r="D139" s="14">
        <v>-38.360981902923825</v>
      </c>
      <c r="E139" s="14">
        <v>45.545197817119785</v>
      </c>
      <c r="F139" s="9"/>
      <c r="XEZ139" s="5" t="s">
        <v>158</v>
      </c>
    </row>
    <row r="140" spans="2:6 16380:16380" ht="16" x14ac:dyDescent="0.4">
      <c r="B140" s="124" t="s">
        <v>137</v>
      </c>
      <c r="C140" s="35">
        <v>-5.7023819029238361</v>
      </c>
      <c r="D140" s="14">
        <v>-5.7023819029238361</v>
      </c>
      <c r="E140" s="14">
        <v>0</v>
      </c>
      <c r="F140" s="9"/>
      <c r="XEZ140" s="5" t="s">
        <v>114</v>
      </c>
    </row>
    <row r="141" spans="2:6 16380:16380" ht="16" x14ac:dyDescent="0.4">
      <c r="B141" s="124" t="s">
        <v>138</v>
      </c>
      <c r="C141" s="35">
        <v>-5.7023819029238361</v>
      </c>
      <c r="D141" s="14">
        <v>-5.7023819029238361</v>
      </c>
      <c r="E141" s="14">
        <v>0</v>
      </c>
      <c r="F141" s="9"/>
      <c r="XEZ141" s="5" t="s">
        <v>231</v>
      </c>
    </row>
    <row r="142" spans="2:6 16380:16380" ht="16" x14ac:dyDescent="0.4">
      <c r="B142" s="124" t="s">
        <v>139</v>
      </c>
      <c r="C142" s="35">
        <v>-5.7023819029238361</v>
      </c>
      <c r="D142" s="14">
        <v>-5.7023819029238361</v>
      </c>
      <c r="E142" s="14">
        <v>0</v>
      </c>
      <c r="F142" s="9"/>
      <c r="XEZ142" s="5" t="s">
        <v>267</v>
      </c>
    </row>
    <row r="143" spans="2:6 16380:16380" ht="16" x14ac:dyDescent="0.4">
      <c r="B143" s="124" t="s">
        <v>140</v>
      </c>
      <c r="C143" s="35">
        <v>-5.7023819029238361</v>
      </c>
      <c r="D143" s="14">
        <v>-5.7023819029238361</v>
      </c>
      <c r="E143" s="14">
        <v>0</v>
      </c>
      <c r="F143" s="9"/>
      <c r="XEZ143" s="5" t="s">
        <v>159</v>
      </c>
    </row>
    <row r="144" spans="2:6 16380:16380" ht="16" x14ac:dyDescent="0.4">
      <c r="B144" s="124" t="s">
        <v>141</v>
      </c>
      <c r="C144" s="35">
        <v>-5.7023819029238361</v>
      </c>
      <c r="D144" s="14">
        <v>-5.7023819029238361</v>
      </c>
      <c r="E144" s="14">
        <v>0</v>
      </c>
      <c r="F144" s="9"/>
      <c r="XEZ144" s="5" t="s">
        <v>160</v>
      </c>
    </row>
    <row r="145" spans="2:6 16380:16380" ht="16" x14ac:dyDescent="0.4">
      <c r="B145" s="124" t="s">
        <v>142</v>
      </c>
      <c r="C145" s="35">
        <v>-5.7023819029238361</v>
      </c>
      <c r="D145" s="14">
        <v>-5.7023819029238361</v>
      </c>
      <c r="E145" s="14">
        <v>0</v>
      </c>
      <c r="F145" s="9"/>
      <c r="XEZ145" s="5" t="s">
        <v>75</v>
      </c>
    </row>
    <row r="146" spans="2:6 16380:16380" ht="16" x14ac:dyDescent="0.4">
      <c r="B146" s="124" t="s">
        <v>143</v>
      </c>
      <c r="C146" s="35">
        <v>-5.7023819029238361</v>
      </c>
      <c r="D146" s="14">
        <v>-5.7023819029238361</v>
      </c>
      <c r="E146" s="14">
        <v>0</v>
      </c>
      <c r="F146" s="9"/>
      <c r="XEZ146" s="5" t="s">
        <v>161</v>
      </c>
    </row>
    <row r="147" spans="2:6 16380:16380" ht="16" x14ac:dyDescent="0.4">
      <c r="B147" s="124" t="s">
        <v>144</v>
      </c>
      <c r="C147" s="35">
        <v>-5.7023819029238361</v>
      </c>
      <c r="D147" s="14">
        <v>-5.7023819029238361</v>
      </c>
      <c r="E147" s="14">
        <v>0</v>
      </c>
      <c r="F147" s="9"/>
      <c r="XEZ147" s="5" t="s">
        <v>50</v>
      </c>
    </row>
    <row r="148" spans="2:6 16380:16380" ht="16" x14ac:dyDescent="0.4">
      <c r="B148" s="124" t="s">
        <v>145</v>
      </c>
      <c r="C148" s="35">
        <v>-5.7023819029238361</v>
      </c>
      <c r="D148" s="14">
        <v>-5.7023819029238361</v>
      </c>
      <c r="E148" s="14">
        <v>0</v>
      </c>
      <c r="F148" s="9"/>
      <c r="XEZ148" s="5" t="s">
        <v>232</v>
      </c>
    </row>
    <row r="149" spans="2:6 16380:16380" ht="16" x14ac:dyDescent="0.4">
      <c r="B149" s="124" t="s">
        <v>146</v>
      </c>
      <c r="C149" s="35">
        <v>-5.7023819029238361</v>
      </c>
      <c r="D149" s="14">
        <v>-5.7023819029238361</v>
      </c>
      <c r="E149" s="14">
        <v>0</v>
      </c>
      <c r="F149" s="9"/>
      <c r="XEZ149" s="5" t="s">
        <v>51</v>
      </c>
    </row>
    <row r="150" spans="2:6 16380:16380" ht="16" x14ac:dyDescent="0.4">
      <c r="B150" s="124" t="s">
        <v>147</v>
      </c>
      <c r="C150" s="35">
        <v>-5.7023819029238361</v>
      </c>
      <c r="D150" s="14">
        <v>-5.7023819029238361</v>
      </c>
      <c r="E150" s="14">
        <v>0</v>
      </c>
      <c r="F150" s="9"/>
      <c r="XEZ150" s="5" t="s">
        <v>65</v>
      </c>
    </row>
    <row r="151" spans="2:6 16380:16380" ht="16" x14ac:dyDescent="0.4">
      <c r="B151" s="124" t="s">
        <v>148</v>
      </c>
      <c r="C151" s="35">
        <v>7.1842159141959598</v>
      </c>
      <c r="D151" s="14">
        <v>-38.360981902923825</v>
      </c>
      <c r="E151" s="14">
        <v>45.545197817119785</v>
      </c>
      <c r="F151" s="9"/>
      <c r="XEZ151" s="5" t="s">
        <v>162</v>
      </c>
    </row>
    <row r="152" spans="2:6 16380:16380" ht="16" x14ac:dyDescent="0.4">
      <c r="B152" s="124" t="s">
        <v>149</v>
      </c>
      <c r="C152" s="35">
        <v>-5.7023819029238361</v>
      </c>
      <c r="D152" s="14">
        <v>-5.7023819029238361</v>
      </c>
      <c r="E152" s="14">
        <v>0</v>
      </c>
      <c r="F152" s="9"/>
      <c r="XEZ152" s="5" t="s">
        <v>196</v>
      </c>
    </row>
    <row r="153" spans="2:6 16380:16380" ht="16" x14ac:dyDescent="0.4">
      <c r="B153" s="124" t="s">
        <v>150</v>
      </c>
      <c r="C153" s="35">
        <v>-5.7023819029238361</v>
      </c>
      <c r="D153" s="14">
        <v>-5.7023819029238361</v>
      </c>
      <c r="E153" s="14">
        <v>0</v>
      </c>
      <c r="F153" s="9"/>
      <c r="XEZ153" s="5" t="s">
        <v>163</v>
      </c>
    </row>
    <row r="154" spans="2:6 16380:16380" ht="16" x14ac:dyDescent="0.4">
      <c r="B154" s="124" t="s">
        <v>151</v>
      </c>
      <c r="C154" s="35">
        <v>-5.7023819029238361</v>
      </c>
      <c r="D154" s="14">
        <v>-5.7023819029238361</v>
      </c>
      <c r="E154" s="14">
        <v>0</v>
      </c>
      <c r="F154" s="9"/>
      <c r="XEZ154" s="5" t="s">
        <v>85</v>
      </c>
    </row>
    <row r="155" spans="2:6 16380:16380" ht="16" x14ac:dyDescent="0.4">
      <c r="B155" s="124" t="s">
        <v>152</v>
      </c>
      <c r="C155" s="35">
        <v>7.1842159141959598</v>
      </c>
      <c r="D155" s="14">
        <v>-38.360981902923825</v>
      </c>
      <c r="E155" s="14">
        <v>45.545197817119785</v>
      </c>
      <c r="F155" s="9"/>
      <c r="XEZ155" s="5" t="s">
        <v>86</v>
      </c>
    </row>
    <row r="156" spans="2:6 16380:16380" ht="16" x14ac:dyDescent="0.4">
      <c r="B156" s="124" t="s">
        <v>153</v>
      </c>
      <c r="C156" s="35">
        <v>-5.7023819029238361</v>
      </c>
      <c r="D156" s="14">
        <v>-5.7023819029238361</v>
      </c>
      <c r="E156" s="14">
        <v>0</v>
      </c>
      <c r="F156" s="9"/>
      <c r="XEZ156" s="5" t="s">
        <v>10</v>
      </c>
    </row>
    <row r="157" spans="2:6 16380:16380" ht="16" x14ac:dyDescent="0.4">
      <c r="B157" s="124" t="s">
        <v>154</v>
      </c>
      <c r="C157" s="35">
        <v>7.1842159141959598</v>
      </c>
      <c r="D157" s="14">
        <v>-38.360981902923825</v>
      </c>
      <c r="E157" s="14">
        <v>45.545197817119785</v>
      </c>
      <c r="F157" s="9"/>
      <c r="XEZ157" s="5" t="s">
        <v>212</v>
      </c>
    </row>
    <row r="158" spans="2:6 16380:16380" ht="16" x14ac:dyDescent="0.4">
      <c r="B158" s="124" t="s">
        <v>155</v>
      </c>
      <c r="C158" s="35">
        <v>7.1842159141959598</v>
      </c>
      <c r="D158" s="14">
        <v>-38.360981902923825</v>
      </c>
      <c r="E158" s="14">
        <v>45.545197817119785</v>
      </c>
      <c r="F158" s="9"/>
      <c r="XEZ158" s="5" t="s">
        <v>219</v>
      </c>
    </row>
    <row r="159" spans="2:6 16380:16380" ht="16" x14ac:dyDescent="0.4">
      <c r="B159" s="124" t="s">
        <v>156</v>
      </c>
      <c r="C159" s="35">
        <v>-5.7023819029238361</v>
      </c>
      <c r="D159" s="14">
        <v>-5.7023819029238361</v>
      </c>
      <c r="E159" s="14">
        <v>0</v>
      </c>
      <c r="F159" s="9"/>
      <c r="XEZ159" s="5" t="s">
        <v>244</v>
      </c>
    </row>
    <row r="160" spans="2:6 16380:16380" ht="16" x14ac:dyDescent="0.4">
      <c r="B160" s="124" t="s">
        <v>157</v>
      </c>
      <c r="C160" s="35">
        <v>-5.7023819029238361</v>
      </c>
      <c r="D160" s="14">
        <v>-5.7023819029238361</v>
      </c>
      <c r="E160" s="14">
        <v>0</v>
      </c>
      <c r="F160" s="9"/>
      <c r="XEZ160" s="5" t="s">
        <v>268</v>
      </c>
    </row>
    <row r="161" spans="2:6 16380:16380" ht="16" x14ac:dyDescent="0.4">
      <c r="B161" s="124" t="s">
        <v>158</v>
      </c>
      <c r="C161" s="35">
        <v>7.1842159141959598</v>
      </c>
      <c r="D161" s="14">
        <v>-38.360981902923825</v>
      </c>
      <c r="E161" s="14">
        <v>45.545197817119785</v>
      </c>
      <c r="F161" s="9"/>
      <c r="XEZ161" s="5" t="s">
        <v>52</v>
      </c>
    </row>
    <row r="162" spans="2:6 16380:16380" ht="16" x14ac:dyDescent="0.4">
      <c r="B162" s="124" t="s">
        <v>159</v>
      </c>
      <c r="C162" s="35">
        <v>-5.7023819029238361</v>
      </c>
      <c r="D162" s="14">
        <v>-5.7023819029238361</v>
      </c>
      <c r="E162" s="14">
        <v>0</v>
      </c>
      <c r="F162" s="9"/>
      <c r="XEZ162" s="5" t="s">
        <v>11</v>
      </c>
    </row>
    <row r="163" spans="2:6 16380:16380" ht="16" x14ac:dyDescent="0.4">
      <c r="B163" s="124" t="s">
        <v>160</v>
      </c>
      <c r="C163" s="35">
        <v>-5.7023819029238361</v>
      </c>
      <c r="D163" s="14">
        <v>-5.7023819029238361</v>
      </c>
      <c r="E163" s="14">
        <v>0</v>
      </c>
      <c r="F163" s="9"/>
      <c r="XEZ163" s="5" t="s">
        <v>269</v>
      </c>
    </row>
    <row r="164" spans="2:6 16380:16380" ht="16" x14ac:dyDescent="0.4">
      <c r="B164" s="124" t="s">
        <v>161</v>
      </c>
      <c r="C164" s="35">
        <v>-5.7023819029238361</v>
      </c>
      <c r="D164" s="14">
        <v>-5.7023819029238361</v>
      </c>
      <c r="E164" s="14">
        <v>0</v>
      </c>
      <c r="F164" s="9"/>
      <c r="XEZ164" s="5" t="s">
        <v>87</v>
      </c>
    </row>
    <row r="165" spans="2:6 16380:16380" ht="16" x14ac:dyDescent="0.4">
      <c r="B165" s="124" t="s">
        <v>162</v>
      </c>
      <c r="C165" s="35">
        <v>-5.7023819029238361</v>
      </c>
      <c r="D165" s="14">
        <v>-5.7023819029238361</v>
      </c>
      <c r="E165" s="14">
        <v>0</v>
      </c>
      <c r="F165" s="9"/>
      <c r="XEZ165" s="5" t="s">
        <v>12</v>
      </c>
    </row>
    <row r="166" spans="2:6 16380:16380" ht="16" x14ac:dyDescent="0.4">
      <c r="B166" s="124" t="s">
        <v>163</v>
      </c>
      <c r="C166" s="35">
        <v>7.1842159141959598</v>
      </c>
      <c r="D166" s="14">
        <v>-38.360981902923825</v>
      </c>
      <c r="E166" s="14">
        <v>45.545197817119785</v>
      </c>
      <c r="F166" s="9"/>
      <c r="XEZ166" s="5" t="s">
        <v>41</v>
      </c>
    </row>
    <row r="167" spans="2:6 16380:16380" ht="16" x14ac:dyDescent="0.4">
      <c r="B167" s="124" t="s">
        <v>164</v>
      </c>
      <c r="C167" s="35">
        <v>7.1842159141959598</v>
      </c>
      <c r="D167" s="14">
        <v>-38.360981902923825</v>
      </c>
      <c r="E167" s="14">
        <v>45.545197817119785</v>
      </c>
      <c r="F167" s="9"/>
      <c r="XEZ167" s="5" t="s">
        <v>13</v>
      </c>
    </row>
    <row r="168" spans="2:6 16380:16380" ht="16" x14ac:dyDescent="0.4">
      <c r="B168" s="124" t="s">
        <v>165</v>
      </c>
      <c r="C168" s="35">
        <v>7.1842159141959598</v>
      </c>
      <c r="D168" s="14">
        <v>-38.360981902923825</v>
      </c>
      <c r="E168" s="14">
        <v>45.545197817119785</v>
      </c>
      <c r="F168" s="9"/>
      <c r="XEZ168" s="5" t="s">
        <v>66</v>
      </c>
    </row>
    <row r="169" spans="2:6 16380:16380" ht="16" x14ac:dyDescent="0.4">
      <c r="B169" s="124" t="s">
        <v>166</v>
      </c>
      <c r="C169" s="35">
        <v>-5.7023819029238361</v>
      </c>
      <c r="D169" s="14">
        <v>-5.7023819029238361</v>
      </c>
      <c r="E169" s="14">
        <v>0</v>
      </c>
      <c r="F169" s="9"/>
      <c r="XEZ169" s="5" t="s">
        <v>245</v>
      </c>
    </row>
    <row r="170" spans="2:6 16380:16380" ht="16" x14ac:dyDescent="0.4">
      <c r="B170" s="124" t="s">
        <v>167</v>
      </c>
      <c r="C170" s="35">
        <v>-5.7023819029238361</v>
      </c>
      <c r="D170" s="14">
        <v>-5.7023819029238361</v>
      </c>
      <c r="E170" s="14">
        <v>0</v>
      </c>
      <c r="F170" s="9"/>
      <c r="XEZ170" s="5" t="s">
        <v>95</v>
      </c>
    </row>
    <row r="171" spans="2:6 16380:16380" ht="16" x14ac:dyDescent="0.4">
      <c r="B171" s="124" t="s">
        <v>168</v>
      </c>
      <c r="C171" s="35">
        <v>7.1842159141959598</v>
      </c>
      <c r="D171" s="14">
        <v>-38.360981902923825</v>
      </c>
      <c r="E171" s="14">
        <v>45.545197817119785</v>
      </c>
      <c r="F171" s="9"/>
      <c r="XEZ171" s="5" t="s">
        <v>233</v>
      </c>
    </row>
    <row r="172" spans="2:6 16380:16380" ht="16" x14ac:dyDescent="0.4">
      <c r="B172" s="124" t="s">
        <v>169</v>
      </c>
      <c r="C172" s="35">
        <v>7.1842159141959598</v>
      </c>
      <c r="D172" s="14">
        <v>-38.360981902923825</v>
      </c>
      <c r="E172" s="14">
        <v>45.545197817119785</v>
      </c>
      <c r="F172" s="9"/>
      <c r="XEZ172" s="5" t="s">
        <v>164</v>
      </c>
    </row>
    <row r="173" spans="2:6 16380:16380" ht="16" x14ac:dyDescent="0.4">
      <c r="B173" s="124" t="s">
        <v>170</v>
      </c>
      <c r="C173" s="35">
        <v>7.1842159141959598</v>
      </c>
      <c r="D173" s="14">
        <v>-38.360981902923825</v>
      </c>
      <c r="E173" s="14">
        <v>45.545197817119785</v>
      </c>
      <c r="F173" s="9"/>
      <c r="XEZ173" s="5" t="s">
        <v>115</v>
      </c>
    </row>
    <row r="174" spans="2:6 16380:16380" ht="16" x14ac:dyDescent="0.4">
      <c r="B174" s="124" t="s">
        <v>171</v>
      </c>
      <c r="C174" s="35">
        <v>-5.7023819029238361</v>
      </c>
      <c r="D174" s="14">
        <v>-5.7023819029238361</v>
      </c>
      <c r="E174" s="14">
        <v>0</v>
      </c>
      <c r="F174" s="9"/>
      <c r="XEZ174" s="5" t="s">
        <v>88</v>
      </c>
    </row>
    <row r="175" spans="2:6 16380:16380" ht="16" x14ac:dyDescent="0.4">
      <c r="B175" s="124" t="s">
        <v>172</v>
      </c>
      <c r="C175" s="35">
        <v>7.1842159141959598</v>
      </c>
      <c r="D175" s="14">
        <v>-38.360981902923825</v>
      </c>
      <c r="E175" s="14">
        <v>45.545197817119785</v>
      </c>
      <c r="F175" s="9"/>
      <c r="XEZ175" s="5" t="s">
        <v>246</v>
      </c>
    </row>
    <row r="176" spans="2:6 16380:16380" ht="16" x14ac:dyDescent="0.4">
      <c r="B176" s="124" t="s">
        <v>173</v>
      </c>
      <c r="C176" s="35">
        <v>-5.7023819029238361</v>
      </c>
      <c r="D176" s="14">
        <v>-5.7023819029238361</v>
      </c>
      <c r="E176" s="14">
        <v>0</v>
      </c>
      <c r="F176" s="9"/>
      <c r="XEZ176" s="5" t="s">
        <v>42</v>
      </c>
    </row>
    <row r="177" spans="2:6 16380:16380" ht="16" x14ac:dyDescent="0.4">
      <c r="B177" s="124" t="s">
        <v>174</v>
      </c>
      <c r="C177" s="35">
        <v>-5.7023819029238361</v>
      </c>
      <c r="D177" s="14">
        <v>-5.7023819029238361</v>
      </c>
      <c r="E177" s="14">
        <v>0</v>
      </c>
      <c r="F177" s="9"/>
      <c r="XEZ177" s="5" t="s">
        <v>288</v>
      </c>
    </row>
    <row r="178" spans="2:6 16380:16380" ht="16" x14ac:dyDescent="0.4">
      <c r="B178" s="124" t="s">
        <v>175</v>
      </c>
      <c r="C178" s="35">
        <v>7.1842159141959598</v>
      </c>
      <c r="D178" s="14">
        <v>-38.360981902923825</v>
      </c>
      <c r="E178" s="14">
        <v>45.545197817119785</v>
      </c>
      <c r="F178" s="9"/>
      <c r="XEZ178" s="5" t="s">
        <v>165</v>
      </c>
    </row>
    <row r="179" spans="2:6 16380:16380" ht="16" x14ac:dyDescent="0.4">
      <c r="B179" s="124" t="s">
        <v>176</v>
      </c>
      <c r="C179" s="35">
        <v>-18.588979720043653</v>
      </c>
      <c r="D179" s="14">
        <v>26.956218097076189</v>
      </c>
      <c r="E179" s="14">
        <v>-45.545197817119842</v>
      </c>
      <c r="F179" s="9"/>
      <c r="XEZ179" s="5" t="s">
        <v>116</v>
      </c>
    </row>
    <row r="180" spans="2:6 16380:16380" ht="16" x14ac:dyDescent="0.4">
      <c r="B180" s="124" t="s">
        <v>177</v>
      </c>
      <c r="C180" s="35">
        <v>-5.7023819029238361</v>
      </c>
      <c r="D180" s="14">
        <v>-5.7023819029238361</v>
      </c>
      <c r="E180" s="14">
        <v>0</v>
      </c>
      <c r="F180" s="9"/>
      <c r="XEZ180" s="5" t="s">
        <v>289</v>
      </c>
    </row>
    <row r="181" spans="2:6 16380:16380" ht="16" x14ac:dyDescent="0.4">
      <c r="B181" s="124" t="s">
        <v>178</v>
      </c>
      <c r="C181" s="35">
        <v>-5.7023819029238361</v>
      </c>
      <c r="D181" s="14">
        <v>-5.7023819029238361</v>
      </c>
      <c r="E181" s="14">
        <v>0</v>
      </c>
      <c r="F181" s="9"/>
      <c r="XEZ181" s="5" t="s">
        <v>260</v>
      </c>
    </row>
    <row r="182" spans="2:6 16380:16380" ht="16" x14ac:dyDescent="0.4">
      <c r="B182" s="124" t="s">
        <v>179</v>
      </c>
      <c r="C182" s="35">
        <v>7.1842159141959598</v>
      </c>
      <c r="D182" s="14">
        <v>-38.360981902923825</v>
      </c>
      <c r="E182" s="14">
        <v>45.545197817119785</v>
      </c>
      <c r="F182" s="9"/>
      <c r="XEZ182" s="5" t="s">
        <v>270</v>
      </c>
    </row>
    <row r="183" spans="2:6 16380:16380" ht="16" x14ac:dyDescent="0.4">
      <c r="B183" s="124" t="s">
        <v>180</v>
      </c>
      <c r="C183" s="35">
        <v>-18.588979720043653</v>
      </c>
      <c r="D183" s="14">
        <v>26.956218097076189</v>
      </c>
      <c r="E183" s="14">
        <v>-45.545197817119842</v>
      </c>
      <c r="F183" s="9"/>
      <c r="XEZ183" s="5" t="s">
        <v>96</v>
      </c>
    </row>
    <row r="184" spans="2:6 16380:16380" ht="16" x14ac:dyDescent="0.4">
      <c r="B184" s="124" t="s">
        <v>181</v>
      </c>
      <c r="C184" s="35">
        <v>-5.7023819029238361</v>
      </c>
      <c r="D184" s="14">
        <v>-5.7023819029238361</v>
      </c>
      <c r="E184" s="14">
        <v>0</v>
      </c>
      <c r="F184" s="9"/>
      <c r="XEZ184" s="5" t="s">
        <v>234</v>
      </c>
    </row>
    <row r="185" spans="2:6 16380:16380" ht="16" x14ac:dyDescent="0.4">
      <c r="B185" s="124" t="s">
        <v>182</v>
      </c>
      <c r="C185" s="35">
        <v>-5.7023819029238361</v>
      </c>
      <c r="D185" s="14">
        <v>-5.7023819029238361</v>
      </c>
      <c r="E185" s="14">
        <v>0</v>
      </c>
      <c r="F185" s="9"/>
      <c r="XEZ185" s="5" t="s">
        <v>220</v>
      </c>
    </row>
    <row r="186" spans="2:6 16380:16380" ht="16" x14ac:dyDescent="0.4">
      <c r="B186" s="124" t="s">
        <v>183</v>
      </c>
      <c r="C186" s="35">
        <v>-5.7023819029238361</v>
      </c>
      <c r="D186" s="14">
        <v>-5.7023819029238361</v>
      </c>
      <c r="E186" s="14">
        <v>0</v>
      </c>
      <c r="F186" s="9"/>
      <c r="XEZ186" s="5" t="s">
        <v>14</v>
      </c>
    </row>
    <row r="187" spans="2:6 16380:16380" ht="16" x14ac:dyDescent="0.4">
      <c r="B187" s="124" t="s">
        <v>184</v>
      </c>
      <c r="C187" s="35">
        <v>-5.7023819029238361</v>
      </c>
      <c r="D187" s="14">
        <v>-5.7023819029238361</v>
      </c>
      <c r="E187" s="14">
        <v>0</v>
      </c>
      <c r="F187" s="9"/>
      <c r="XEZ187" s="5" t="s">
        <v>247</v>
      </c>
    </row>
    <row r="188" spans="2:6 16380:16380" ht="16" x14ac:dyDescent="0.4">
      <c r="B188" s="124" t="s">
        <v>185</v>
      </c>
      <c r="C188" s="35">
        <v>7.1842159141959598</v>
      </c>
      <c r="D188" s="14">
        <v>-38.360981902923825</v>
      </c>
      <c r="E188" s="14">
        <v>45.545197817119785</v>
      </c>
      <c r="F188" s="9"/>
      <c r="XEZ188" s="5" t="s">
        <v>15</v>
      </c>
    </row>
    <row r="189" spans="2:6 16380:16380" ht="16" x14ac:dyDescent="0.4">
      <c r="B189" s="124" t="s">
        <v>186</v>
      </c>
      <c r="C189" s="35">
        <v>-18.588979720043653</v>
      </c>
      <c r="D189" s="14">
        <v>26.956218097076189</v>
      </c>
      <c r="E189" s="14">
        <v>-45.545197817119842</v>
      </c>
      <c r="F189" s="9"/>
      <c r="XEZ189" s="5" t="s">
        <v>117</v>
      </c>
    </row>
    <row r="190" spans="2:6 16380:16380" ht="16" x14ac:dyDescent="0.4">
      <c r="B190" s="124" t="s">
        <v>187</v>
      </c>
      <c r="C190" s="35">
        <v>-18.588979720043653</v>
      </c>
      <c r="D190" s="14">
        <v>26.956218097076189</v>
      </c>
      <c r="E190" s="14">
        <v>-45.545197817119842</v>
      </c>
      <c r="F190" s="9"/>
      <c r="XEZ190" s="5" t="s">
        <v>118</v>
      </c>
    </row>
    <row r="191" spans="2:6 16380:16380" ht="16" x14ac:dyDescent="0.4">
      <c r="B191" s="124" t="s">
        <v>188</v>
      </c>
      <c r="C191" s="35">
        <v>-18.588979720043653</v>
      </c>
      <c r="D191" s="14">
        <v>26.956218097076189</v>
      </c>
      <c r="E191" s="14">
        <v>-45.545197817119842</v>
      </c>
      <c r="F191" s="9"/>
      <c r="XEZ191" s="5" t="s">
        <v>166</v>
      </c>
    </row>
    <row r="192" spans="2:6 16380:16380" ht="16" x14ac:dyDescent="0.4">
      <c r="B192" s="124" t="s">
        <v>189</v>
      </c>
      <c r="C192" s="35">
        <v>-18.588979720043653</v>
      </c>
      <c r="D192" s="14">
        <v>26.956218097076189</v>
      </c>
      <c r="E192" s="14">
        <v>-45.545197817119842</v>
      </c>
      <c r="F192" s="9"/>
      <c r="XEZ192" s="5" t="s">
        <v>271</v>
      </c>
    </row>
    <row r="193" spans="2:6 16380:16380" ht="16" x14ac:dyDescent="0.4">
      <c r="B193" s="124" t="s">
        <v>190</v>
      </c>
      <c r="C193" s="35">
        <v>-5.7023819029238361</v>
      </c>
      <c r="D193" s="14">
        <v>-5.7023819029238361</v>
      </c>
      <c r="E193" s="14">
        <v>0</v>
      </c>
      <c r="F193" s="9"/>
      <c r="XEZ193" s="5" t="s">
        <v>221</v>
      </c>
    </row>
    <row r="194" spans="2:6 16380:16380" ht="16" x14ac:dyDescent="0.4">
      <c r="B194" s="124" t="s">
        <v>191</v>
      </c>
      <c r="C194" s="35">
        <v>-31.475577537163424</v>
      </c>
      <c r="D194" s="14">
        <v>59.614818097076146</v>
      </c>
      <c r="E194" s="14">
        <v>-91.09039563423957</v>
      </c>
      <c r="F194" s="9"/>
      <c r="XEZ194" s="5" t="s">
        <v>119</v>
      </c>
    </row>
    <row r="195" spans="2:6 16380:16380" ht="16" x14ac:dyDescent="0.4">
      <c r="B195" s="124" t="s">
        <v>192</v>
      </c>
      <c r="C195" s="35">
        <v>-18.588979720043653</v>
      </c>
      <c r="D195" s="14">
        <v>26.956218097076189</v>
      </c>
      <c r="E195" s="14">
        <v>-45.545197817119842</v>
      </c>
      <c r="F195" s="9"/>
      <c r="XEZ195" s="5" t="s">
        <v>167</v>
      </c>
    </row>
    <row r="196" spans="2:6 16380:16380" ht="16" x14ac:dyDescent="0.4">
      <c r="B196" s="124" t="s">
        <v>193</v>
      </c>
      <c r="C196" s="35">
        <v>-18.588979720043653</v>
      </c>
      <c r="D196" s="14">
        <v>26.956218097076189</v>
      </c>
      <c r="E196" s="14">
        <v>-45.545197817119842</v>
      </c>
      <c r="F196" s="9"/>
      <c r="XEZ196" s="5" t="s">
        <v>235</v>
      </c>
    </row>
    <row r="197" spans="2:6 16380:16380" ht="16" x14ac:dyDescent="0.4">
      <c r="B197" s="124" t="s">
        <v>194</v>
      </c>
      <c r="C197" s="35">
        <v>-18.588979720043653</v>
      </c>
      <c r="D197" s="14">
        <v>26.956218097076189</v>
      </c>
      <c r="E197" s="14">
        <v>-45.545197817119842</v>
      </c>
      <c r="F197" s="9"/>
      <c r="XEZ197" s="5" t="s">
        <v>251</v>
      </c>
    </row>
    <row r="198" spans="2:6 16380:16380" ht="16" x14ac:dyDescent="0.4">
      <c r="B198" s="124" t="s">
        <v>195</v>
      </c>
      <c r="C198" s="35">
        <v>-18.588979720043653</v>
      </c>
      <c r="D198" s="14">
        <v>26.956218097076189</v>
      </c>
      <c r="E198" s="14">
        <v>-45.545197817119842</v>
      </c>
      <c r="F198" s="9"/>
      <c r="XEZ198" s="5" t="s">
        <v>16</v>
      </c>
    </row>
    <row r="199" spans="2:6 16380:16380" ht="16" x14ac:dyDescent="0.4">
      <c r="B199" s="124" t="s">
        <v>196</v>
      </c>
      <c r="C199" s="35">
        <v>-18.588979720043653</v>
      </c>
      <c r="D199" s="14">
        <v>26.956218097076189</v>
      </c>
      <c r="E199" s="14">
        <v>-45.545197817119842</v>
      </c>
      <c r="F199" s="9"/>
      <c r="XEZ199" s="5" t="s">
        <v>17</v>
      </c>
    </row>
    <row r="200" spans="2:6 16380:16380" ht="16" x14ac:dyDescent="0.4">
      <c r="B200" s="124" t="s">
        <v>197</v>
      </c>
      <c r="C200" s="35">
        <v>-18.588979720043653</v>
      </c>
      <c r="D200" s="14">
        <v>26.956218097076189</v>
      </c>
      <c r="E200" s="14">
        <v>-45.545197817119842</v>
      </c>
      <c r="F200" s="9"/>
      <c r="XEZ200" s="5" t="s">
        <v>272</v>
      </c>
    </row>
    <row r="201" spans="2:6 16380:16380" ht="16" x14ac:dyDescent="0.4">
      <c r="B201" s="124" t="s">
        <v>198</v>
      </c>
      <c r="C201" s="35">
        <v>-18.588979720043653</v>
      </c>
      <c r="D201" s="14">
        <v>26.956218097076189</v>
      </c>
      <c r="E201" s="14">
        <v>-45.545197817119842</v>
      </c>
      <c r="F201" s="9"/>
      <c r="XEZ201" s="5" t="s">
        <v>168</v>
      </c>
    </row>
    <row r="202" spans="2:6 16380:16380" ht="16" x14ac:dyDescent="0.4">
      <c r="B202" s="124" t="s">
        <v>199</v>
      </c>
      <c r="C202" s="35">
        <v>-5.7023819029238361</v>
      </c>
      <c r="D202" s="14">
        <v>-5.7023819029238361</v>
      </c>
      <c r="E202" s="14">
        <v>0</v>
      </c>
      <c r="F202" s="9"/>
      <c r="XEZ202" s="5" t="s">
        <v>120</v>
      </c>
    </row>
    <row r="203" spans="2:6 16380:16380" ht="16" x14ac:dyDescent="0.4">
      <c r="B203" s="124" t="s">
        <v>200</v>
      </c>
      <c r="C203" s="35">
        <v>-31.475577537163424</v>
      </c>
      <c r="D203" s="14">
        <v>59.614818097076146</v>
      </c>
      <c r="E203" s="14">
        <v>-91.09039563423957</v>
      </c>
      <c r="F203" s="9"/>
      <c r="XEZ203" s="5" t="s">
        <v>169</v>
      </c>
    </row>
    <row r="204" spans="2:6 16380:16380" ht="16" x14ac:dyDescent="0.4">
      <c r="B204" s="124" t="s">
        <v>201</v>
      </c>
      <c r="C204" s="35">
        <v>-18.588979720043653</v>
      </c>
      <c r="D204" s="14">
        <v>26.956218097076189</v>
      </c>
      <c r="E204" s="14">
        <v>-45.545197817119842</v>
      </c>
      <c r="F204" s="9"/>
      <c r="XEZ204" s="5" t="s">
        <v>18</v>
      </c>
    </row>
    <row r="205" spans="2:6 16380:16380" ht="16" x14ac:dyDescent="0.4">
      <c r="B205" s="124" t="s">
        <v>202</v>
      </c>
      <c r="C205" s="35">
        <v>-31.475577537163424</v>
      </c>
      <c r="D205" s="14">
        <v>59.614818097076146</v>
      </c>
      <c r="E205" s="14">
        <v>-91.09039563423957</v>
      </c>
      <c r="F205" s="9"/>
      <c r="XEZ205" s="5" t="s">
        <v>197</v>
      </c>
    </row>
    <row r="206" spans="2:6 16380:16380" ht="16" x14ac:dyDescent="0.4">
      <c r="B206" s="124" t="s">
        <v>203</v>
      </c>
      <c r="C206" s="35">
        <v>-31.475577537163424</v>
      </c>
      <c r="D206" s="14">
        <v>59.614818097076146</v>
      </c>
      <c r="E206" s="14">
        <v>-91.09039563423957</v>
      </c>
      <c r="F206" s="9"/>
      <c r="XEZ206" s="5" t="s">
        <v>273</v>
      </c>
    </row>
    <row r="207" spans="2:6 16380:16380" ht="16" x14ac:dyDescent="0.4">
      <c r="B207" s="124" t="s">
        <v>204</v>
      </c>
      <c r="C207" s="35">
        <v>-5.7023819029238361</v>
      </c>
      <c r="D207" s="14">
        <v>-5.7023819029238361</v>
      </c>
      <c r="E207" s="14">
        <v>0</v>
      </c>
      <c r="F207" s="9"/>
      <c r="XEZ207" s="5" t="s">
        <v>43</v>
      </c>
    </row>
    <row r="208" spans="2:6 16380:16380" ht="16" x14ac:dyDescent="0.4">
      <c r="B208" s="124" t="s">
        <v>205</v>
      </c>
      <c r="C208" s="35">
        <v>-31.475577537163424</v>
      </c>
      <c r="D208" s="14">
        <v>59.614818097076146</v>
      </c>
      <c r="E208" s="14">
        <v>-91.09039563423957</v>
      </c>
      <c r="F208" s="9"/>
      <c r="XEZ208" s="5" t="s">
        <v>170</v>
      </c>
    </row>
    <row r="209" spans="2:6 16380:16380" ht="16" x14ac:dyDescent="0.4">
      <c r="B209" s="124" t="s">
        <v>206</v>
      </c>
      <c r="C209" s="35">
        <v>-31.475577537163424</v>
      </c>
      <c r="D209" s="14">
        <v>59.614818097076146</v>
      </c>
      <c r="E209" s="14">
        <v>-91.09039563423957</v>
      </c>
      <c r="F209" s="9"/>
      <c r="XEZ209" s="5" t="s">
        <v>261</v>
      </c>
    </row>
    <row r="210" spans="2:6 16380:16380" ht="16" x14ac:dyDescent="0.4">
      <c r="B210" s="124" t="s">
        <v>207</v>
      </c>
      <c r="C210" s="35">
        <v>-5.7023819029238361</v>
      </c>
      <c r="D210" s="14">
        <v>-5.7023819029238361</v>
      </c>
      <c r="E210" s="14">
        <v>0</v>
      </c>
      <c r="F210" s="9"/>
      <c r="XEZ210" s="5" t="s">
        <v>19</v>
      </c>
    </row>
    <row r="211" spans="2:6 16380:16380" ht="16" x14ac:dyDescent="0.4">
      <c r="B211" s="124" t="s">
        <v>208</v>
      </c>
      <c r="C211" s="35">
        <v>-5.7023819029238361</v>
      </c>
      <c r="D211" s="14">
        <v>-5.7023819029238361</v>
      </c>
      <c r="E211" s="14">
        <v>0</v>
      </c>
      <c r="F211" s="9"/>
      <c r="XEZ211" s="5" t="s">
        <v>252</v>
      </c>
    </row>
    <row r="212" spans="2:6 16380:16380" ht="16" x14ac:dyDescent="0.4">
      <c r="B212" s="124" t="s">
        <v>209</v>
      </c>
      <c r="C212" s="35">
        <v>-5.7023819029238361</v>
      </c>
      <c r="D212" s="14">
        <v>-5.7023819029238361</v>
      </c>
      <c r="E212" s="14">
        <v>0</v>
      </c>
      <c r="F212" s="9"/>
      <c r="XEZ212" s="5" t="s">
        <v>198</v>
      </c>
    </row>
    <row r="213" spans="2:6 16380:16380" ht="16" x14ac:dyDescent="0.4">
      <c r="B213" s="124" t="s">
        <v>210</v>
      </c>
      <c r="C213" s="35">
        <v>-31.475577537163424</v>
      </c>
      <c r="D213" s="14">
        <v>59.614818097076146</v>
      </c>
      <c r="E213" s="14">
        <v>-91.09039563423957</v>
      </c>
      <c r="F213" s="9"/>
      <c r="XEZ213" s="5" t="s">
        <v>222</v>
      </c>
    </row>
    <row r="214" spans="2:6 16380:16380" ht="16" x14ac:dyDescent="0.4">
      <c r="B214" s="124" t="s">
        <v>211</v>
      </c>
      <c r="C214" s="35">
        <v>-31.475577537163424</v>
      </c>
      <c r="D214" s="14">
        <v>59.614818097076146</v>
      </c>
      <c r="E214" s="14">
        <v>-91.09039563423957</v>
      </c>
      <c r="F214" s="9"/>
      <c r="XEZ214" s="5" t="s">
        <v>121</v>
      </c>
    </row>
    <row r="215" spans="2:6 16380:16380" ht="16" x14ac:dyDescent="0.4">
      <c r="B215" s="124" t="s">
        <v>212</v>
      </c>
      <c r="C215" s="35">
        <v>-31.475577537163424</v>
      </c>
      <c r="D215" s="14">
        <v>59.614818097076146</v>
      </c>
      <c r="E215" s="14">
        <v>-91.09039563423957</v>
      </c>
      <c r="F215" s="9"/>
      <c r="XEZ215" s="5" t="s">
        <v>122</v>
      </c>
    </row>
    <row r="216" spans="2:6 16380:16380" ht="16" x14ac:dyDescent="0.4">
      <c r="B216" s="124" t="s">
        <v>213</v>
      </c>
      <c r="C216" s="35">
        <v>-5.7023819029238361</v>
      </c>
      <c r="D216" s="14">
        <v>-5.7023819029238361</v>
      </c>
      <c r="E216" s="14">
        <v>0</v>
      </c>
      <c r="F216" s="9"/>
      <c r="XEZ216" s="5" t="s">
        <v>171</v>
      </c>
    </row>
    <row r="217" spans="2:6 16380:16380" ht="16" x14ac:dyDescent="0.4">
      <c r="B217" s="124" t="s">
        <v>214</v>
      </c>
      <c r="C217" s="35">
        <v>-5.7023819029238361</v>
      </c>
      <c r="D217" s="14">
        <v>-5.7023819029238361</v>
      </c>
      <c r="E217" s="14">
        <v>0</v>
      </c>
      <c r="F217" s="9"/>
      <c r="XEZ217" s="5" t="s">
        <v>199</v>
      </c>
    </row>
    <row r="218" spans="2:6 16380:16380" ht="16" x14ac:dyDescent="0.4">
      <c r="B218" s="124" t="s">
        <v>215</v>
      </c>
      <c r="C218" s="35">
        <v>-18.588979720043653</v>
      </c>
      <c r="D218" s="14">
        <v>26.956218097076189</v>
      </c>
      <c r="E218" s="14">
        <v>-45.545197817119842</v>
      </c>
      <c r="F218" s="9"/>
      <c r="XEZ218" s="5" t="s">
        <v>236</v>
      </c>
    </row>
    <row r="219" spans="2:6 16380:16380" ht="16" x14ac:dyDescent="0.4">
      <c r="B219" s="124" t="s">
        <v>216</v>
      </c>
      <c r="C219" s="35">
        <v>-5.7023819029238361</v>
      </c>
      <c r="D219" s="14">
        <v>-5.7023819029238361</v>
      </c>
      <c r="E219" s="14">
        <v>0</v>
      </c>
      <c r="F219" s="9"/>
      <c r="XEZ219" s="5" t="s">
        <v>67</v>
      </c>
    </row>
    <row r="220" spans="2:6 16380:16380" ht="16" x14ac:dyDescent="0.4">
      <c r="B220" s="124" t="s">
        <v>217</v>
      </c>
      <c r="C220" s="35">
        <v>-5.7023819029238361</v>
      </c>
      <c r="D220" s="14">
        <v>-5.7023819029238361</v>
      </c>
      <c r="E220" s="14">
        <v>0</v>
      </c>
      <c r="F220" s="9"/>
      <c r="XEZ220" s="5" t="s">
        <v>248</v>
      </c>
    </row>
    <row r="221" spans="2:6 16380:16380" ht="16" x14ac:dyDescent="0.4">
      <c r="B221" s="124" t="s">
        <v>218</v>
      </c>
      <c r="C221" s="35">
        <v>-5.7023819029238361</v>
      </c>
      <c r="D221" s="14">
        <v>-5.7023819029238361</v>
      </c>
      <c r="E221" s="14">
        <v>0</v>
      </c>
      <c r="F221" s="9"/>
      <c r="XEZ221" s="5" t="s">
        <v>53</v>
      </c>
    </row>
    <row r="222" spans="2:6 16380:16380" ht="16" x14ac:dyDescent="0.4">
      <c r="B222" s="124" t="s">
        <v>219</v>
      </c>
      <c r="C222" s="35">
        <v>-18.588979720043653</v>
      </c>
      <c r="D222" s="14">
        <v>26.956218097076189</v>
      </c>
      <c r="E222" s="14">
        <v>-45.545197817119842</v>
      </c>
      <c r="F222" s="9"/>
      <c r="XEZ222" s="5" t="s">
        <v>20</v>
      </c>
    </row>
    <row r="223" spans="2:6 16380:16380" ht="16" x14ac:dyDescent="0.4">
      <c r="B223" s="124" t="s">
        <v>220</v>
      </c>
      <c r="C223" s="35">
        <v>-18.588979720043653</v>
      </c>
      <c r="D223" s="14">
        <v>26.956218097076189</v>
      </c>
      <c r="E223" s="14">
        <v>-45.545197817119842</v>
      </c>
      <c r="F223" s="9"/>
      <c r="XEZ223" s="5" t="s">
        <v>97</v>
      </c>
    </row>
    <row r="224" spans="2:6 16380:16380" ht="16" x14ac:dyDescent="0.4">
      <c r="B224" s="124" t="s">
        <v>221</v>
      </c>
      <c r="C224" s="35">
        <v>-5.7023819029238361</v>
      </c>
      <c r="D224" s="14">
        <v>-5.7023819029238361</v>
      </c>
      <c r="E224" s="14">
        <v>0</v>
      </c>
      <c r="F224" s="9"/>
      <c r="XEZ224" s="5" t="s">
        <v>172</v>
      </c>
    </row>
    <row r="225" spans="2:6 16380:16380" ht="16" x14ac:dyDescent="0.4">
      <c r="B225" s="124" t="s">
        <v>222</v>
      </c>
      <c r="C225" s="35">
        <v>-5.7023819029238361</v>
      </c>
      <c r="D225" s="14">
        <v>-5.7023819029238361</v>
      </c>
      <c r="E225" s="14">
        <v>0</v>
      </c>
      <c r="F225" s="9"/>
      <c r="XEZ225" s="5" t="s">
        <v>173</v>
      </c>
    </row>
    <row r="226" spans="2:6 16380:16380" ht="16" x14ac:dyDescent="0.4">
      <c r="B226" s="124" t="s">
        <v>223</v>
      </c>
      <c r="C226" s="35">
        <v>-5.7023819029238361</v>
      </c>
      <c r="D226" s="14">
        <v>-5.7023819029238361</v>
      </c>
      <c r="E226" s="14">
        <v>0</v>
      </c>
      <c r="F226" s="9"/>
      <c r="XEZ226" s="5" t="s">
        <v>174</v>
      </c>
    </row>
    <row r="227" spans="2:6 16380:16380" ht="16" x14ac:dyDescent="0.4">
      <c r="B227" s="124" t="s">
        <v>224</v>
      </c>
      <c r="C227" s="35">
        <v>-18.588979720043653</v>
      </c>
      <c r="D227" s="14">
        <v>26.956218097076189</v>
      </c>
      <c r="E227" s="14">
        <v>-45.545197817119842</v>
      </c>
      <c r="F227" s="9"/>
      <c r="XEZ227" s="5" t="s">
        <v>33</v>
      </c>
    </row>
    <row r="228" spans="2:6 16380:16380" ht="16" x14ac:dyDescent="0.4">
      <c r="B228" s="124" t="s">
        <v>225</v>
      </c>
      <c r="C228" s="35">
        <v>-31.475577537163424</v>
      </c>
      <c r="D228" s="14">
        <v>59.614818097076146</v>
      </c>
      <c r="E228" s="14">
        <v>-91.09039563423957</v>
      </c>
      <c r="F228" s="9"/>
      <c r="XEZ228" s="5" t="s">
        <v>253</v>
      </c>
    </row>
    <row r="229" spans="2:6 16380:16380" ht="16" x14ac:dyDescent="0.4">
      <c r="B229" s="124" t="s">
        <v>226</v>
      </c>
      <c r="C229" s="35">
        <v>-31.475577537163424</v>
      </c>
      <c r="D229" s="14">
        <v>59.614818097076146</v>
      </c>
      <c r="E229" s="14">
        <v>-91.09039563423957</v>
      </c>
      <c r="F229" s="9"/>
      <c r="XEZ229" s="5" t="s">
        <v>76</v>
      </c>
    </row>
    <row r="230" spans="2:6 16380:16380" ht="16" x14ac:dyDescent="0.4">
      <c r="B230" s="124" t="s">
        <v>227</v>
      </c>
      <c r="C230" s="35">
        <v>-31.475577537163424</v>
      </c>
      <c r="D230" s="14">
        <v>59.614818097076146</v>
      </c>
      <c r="E230" s="14">
        <v>-91.09039563423957</v>
      </c>
      <c r="F230" s="9"/>
      <c r="XEZ230" s="5" t="s">
        <v>175</v>
      </c>
    </row>
    <row r="231" spans="2:6 16380:16380" ht="16" x14ac:dyDescent="0.4">
      <c r="B231" s="124" t="s">
        <v>228</v>
      </c>
      <c r="C231" s="35">
        <v>-18.588979720043653</v>
      </c>
      <c r="D231" s="14">
        <v>26.956218097076189</v>
      </c>
      <c r="E231" s="14">
        <v>-45.545197817119842</v>
      </c>
      <c r="F231" s="9"/>
      <c r="XEZ231" s="5" t="s">
        <v>123</v>
      </c>
    </row>
    <row r="232" spans="2:6 16380:16380" ht="16" x14ac:dyDescent="0.4">
      <c r="B232" s="124" t="s">
        <v>229</v>
      </c>
      <c r="C232" s="35">
        <v>-31.475577537163424</v>
      </c>
      <c r="D232" s="14">
        <v>59.614818097076146</v>
      </c>
      <c r="E232" s="14">
        <v>-91.09039563423957</v>
      </c>
      <c r="F232" s="9"/>
      <c r="XEZ232" s="5" t="s">
        <v>200</v>
      </c>
    </row>
    <row r="233" spans="2:6 16380:16380" ht="16" x14ac:dyDescent="0.4">
      <c r="B233" s="124" t="s">
        <v>230</v>
      </c>
      <c r="C233" s="35">
        <v>-31.475577537163424</v>
      </c>
      <c r="D233" s="14">
        <v>59.614818097076146</v>
      </c>
      <c r="E233" s="14">
        <v>-91.09039563423957</v>
      </c>
      <c r="F233" s="9"/>
      <c r="XEZ233" s="5" t="s">
        <v>89</v>
      </c>
    </row>
    <row r="234" spans="2:6 16380:16380" ht="16" x14ac:dyDescent="0.4">
      <c r="B234" s="124" t="s">
        <v>231</v>
      </c>
      <c r="C234" s="35">
        <v>-57.248773171403016</v>
      </c>
      <c r="D234" s="14">
        <v>124.93201809707612</v>
      </c>
      <c r="E234" s="14">
        <v>-182.18079126847914</v>
      </c>
      <c r="F234" s="9"/>
      <c r="XEZ234" s="5" t="s">
        <v>176</v>
      </c>
    </row>
    <row r="235" spans="2:6 16380:16380" ht="16" x14ac:dyDescent="0.4">
      <c r="B235" s="124" t="s">
        <v>232</v>
      </c>
      <c r="C235" s="35">
        <v>-31.475577537163424</v>
      </c>
      <c r="D235" s="14">
        <v>59.614818097076146</v>
      </c>
      <c r="E235" s="14">
        <v>-91.09039563423957</v>
      </c>
      <c r="F235" s="9"/>
      <c r="XEZ235" s="5" t="s">
        <v>68</v>
      </c>
    </row>
    <row r="236" spans="2:6 16380:16380" ht="16" x14ac:dyDescent="0.4">
      <c r="B236" s="124" t="s">
        <v>233</v>
      </c>
      <c r="C236" s="35">
        <v>-31.475577537163424</v>
      </c>
      <c r="D236" s="14">
        <v>59.614818097076146</v>
      </c>
      <c r="E236" s="14">
        <v>-91.09039563423957</v>
      </c>
      <c r="F236" s="9"/>
      <c r="XEZ236" s="5" t="s">
        <v>124</v>
      </c>
    </row>
    <row r="237" spans="2:6 16380:16380" ht="16" x14ac:dyDescent="0.4">
      <c r="B237" s="124" t="s">
        <v>234</v>
      </c>
      <c r="C237" s="35">
        <v>-31.475577537163424</v>
      </c>
      <c r="D237" s="14">
        <v>59.614818097076146</v>
      </c>
      <c r="E237" s="14">
        <v>-91.09039563423957</v>
      </c>
      <c r="F237" s="9"/>
      <c r="XEZ237" s="5" t="s">
        <v>177</v>
      </c>
    </row>
    <row r="238" spans="2:6 16380:16380" ht="16" x14ac:dyDescent="0.4">
      <c r="B238" s="124" t="s">
        <v>235</v>
      </c>
      <c r="C238" s="35">
        <v>-31.475577537163424</v>
      </c>
      <c r="D238" s="14">
        <v>59.614818097076146</v>
      </c>
      <c r="E238" s="14">
        <v>-91.09039563423957</v>
      </c>
      <c r="F238" s="9"/>
      <c r="XEZ238" s="5" t="s">
        <v>44</v>
      </c>
    </row>
    <row r="239" spans="2:6 16380:16380" ht="16" x14ac:dyDescent="0.4">
      <c r="B239" s="124" t="s">
        <v>236</v>
      </c>
      <c r="C239" s="35">
        <v>-18.588979720043653</v>
      </c>
      <c r="D239" s="14">
        <v>26.956218097076189</v>
      </c>
      <c r="E239" s="14">
        <v>-45.545197817119842</v>
      </c>
      <c r="F239" s="9"/>
      <c r="XEZ239" s="5" t="s">
        <v>21</v>
      </c>
    </row>
    <row r="240" spans="2:6 16380:16380" ht="16" x14ac:dyDescent="0.4">
      <c r="B240" s="124" t="s">
        <v>237</v>
      </c>
      <c r="C240" s="35">
        <v>-31.475577537163424</v>
      </c>
      <c r="D240" s="14">
        <v>59.614818097076146</v>
      </c>
      <c r="E240" s="14">
        <v>-91.09039563423957</v>
      </c>
      <c r="F240" s="9"/>
      <c r="XEZ240" s="5" t="s">
        <v>22</v>
      </c>
    </row>
    <row r="241" spans="2:6 16380:16380" ht="16" x14ac:dyDescent="0.4">
      <c r="B241" s="124" t="s">
        <v>238</v>
      </c>
      <c r="C241" s="35">
        <v>-57.248773171403016</v>
      </c>
      <c r="D241" s="14">
        <v>124.93201809707612</v>
      </c>
      <c r="E241" s="14">
        <v>-182.18079126847914</v>
      </c>
      <c r="F241" s="9"/>
      <c r="XEZ241" s="5" t="s">
        <v>178</v>
      </c>
    </row>
    <row r="242" spans="2:6 16380:16380" ht="16" x14ac:dyDescent="0.4">
      <c r="B242" s="124" t="s">
        <v>239</v>
      </c>
      <c r="C242" s="35">
        <v>-31.475577537163424</v>
      </c>
      <c r="D242" s="14">
        <v>59.614818097076146</v>
      </c>
      <c r="E242" s="14">
        <v>-91.09039563423957</v>
      </c>
      <c r="F242" s="9"/>
      <c r="XEZ242" s="5" t="s">
        <v>179</v>
      </c>
    </row>
    <row r="243" spans="2:6 16380:16380" ht="16" x14ac:dyDescent="0.4">
      <c r="B243" s="124" t="s">
        <v>240</v>
      </c>
      <c r="C243" s="35">
        <v>-18.588979720043653</v>
      </c>
      <c r="D243" s="14">
        <v>26.956218097076189</v>
      </c>
      <c r="E243" s="14">
        <v>-45.545197817119842</v>
      </c>
      <c r="F243" s="9"/>
      <c r="XEZ243" s="5" t="s">
        <v>180</v>
      </c>
    </row>
    <row r="244" spans="2:6 16380:16380" ht="16" x14ac:dyDescent="0.4">
      <c r="B244" s="124" t="s">
        <v>241</v>
      </c>
      <c r="C244" s="35">
        <v>-31.475577537163424</v>
      </c>
      <c r="D244" s="14">
        <v>59.614818097076146</v>
      </c>
      <c r="E244" s="14">
        <v>-91.09039563423957</v>
      </c>
      <c r="F244" s="9"/>
      <c r="XEZ244" s="5" t="s">
        <v>274</v>
      </c>
    </row>
    <row r="245" spans="2:6 16380:16380" ht="16" x14ac:dyDescent="0.4">
      <c r="B245" s="124" t="s">
        <v>242</v>
      </c>
      <c r="C245" s="35">
        <v>-31.475577537163424</v>
      </c>
      <c r="D245" s="14">
        <v>59.614818097076146</v>
      </c>
      <c r="E245" s="14">
        <v>-91.09039563423957</v>
      </c>
      <c r="F245" s="9"/>
      <c r="XEZ245" s="5" t="s">
        <v>23</v>
      </c>
    </row>
    <row r="246" spans="2:6 16380:16380" ht="16" x14ac:dyDescent="0.4">
      <c r="B246" s="124" t="s">
        <v>243</v>
      </c>
      <c r="C246" s="35">
        <v>-44.362175354283252</v>
      </c>
      <c r="D246" s="14">
        <v>92.273418097076174</v>
      </c>
      <c r="E246" s="14">
        <v>-136.63559345135943</v>
      </c>
      <c r="F246" s="9"/>
      <c r="XEZ246" s="5" t="s">
        <v>24</v>
      </c>
    </row>
    <row r="247" spans="2:6 16380:16380" ht="16" x14ac:dyDescent="0.4">
      <c r="B247" s="124" t="s">
        <v>244</v>
      </c>
      <c r="C247" s="35">
        <v>-31.475577537163424</v>
      </c>
      <c r="D247" s="14">
        <v>59.614818097076146</v>
      </c>
      <c r="E247" s="14">
        <v>-91.09039563423957</v>
      </c>
      <c r="F247" s="9"/>
      <c r="XEZ247" s="5" t="s">
        <v>34</v>
      </c>
    </row>
    <row r="248" spans="2:6 16380:16380" ht="16" x14ac:dyDescent="0.4">
      <c r="B248" s="124" t="s">
        <v>245</v>
      </c>
      <c r="C248" s="35">
        <v>-18.588979720043653</v>
      </c>
      <c r="D248" s="14">
        <v>26.956218097076189</v>
      </c>
      <c r="E248" s="14">
        <v>-45.545197817119842</v>
      </c>
      <c r="F248" s="9"/>
      <c r="XEZ248" s="5" t="s">
        <v>77</v>
      </c>
    </row>
    <row r="249" spans="2:6 16380:16380" ht="16" x14ac:dyDescent="0.4">
      <c r="B249" s="124" t="s">
        <v>246</v>
      </c>
      <c r="C249" s="35">
        <v>-44.362175354283252</v>
      </c>
      <c r="D249" s="14">
        <v>92.273418097076174</v>
      </c>
      <c r="E249" s="14">
        <v>-136.63559345135943</v>
      </c>
      <c r="F249" s="9"/>
      <c r="XEZ249" s="5" t="s">
        <v>54</v>
      </c>
    </row>
    <row r="250" spans="2:6 16380:16380" ht="16" x14ac:dyDescent="0.4">
      <c r="B250" s="124" t="s">
        <v>247</v>
      </c>
      <c r="C250" s="35">
        <v>-18.588979720043653</v>
      </c>
      <c r="D250" s="14">
        <v>26.956218097076189</v>
      </c>
      <c r="E250" s="14">
        <v>-45.545197817119842</v>
      </c>
      <c r="F250" s="9"/>
      <c r="XEZ250" s="5" t="s">
        <v>69</v>
      </c>
    </row>
    <row r="251" spans="2:6 16380:16380" ht="16" x14ac:dyDescent="0.4">
      <c r="B251" s="124" t="s">
        <v>248</v>
      </c>
      <c r="C251" s="35">
        <v>-31.475577537163424</v>
      </c>
      <c r="D251" s="14">
        <v>59.614818097076146</v>
      </c>
      <c r="E251" s="14">
        <v>-91.09039563423957</v>
      </c>
      <c r="F251" s="9"/>
      <c r="XEZ251" s="5" t="s">
        <v>55</v>
      </c>
    </row>
    <row r="252" spans="2:6 16380:16380" ht="16" x14ac:dyDescent="0.4">
      <c r="B252" s="124" t="s">
        <v>249</v>
      </c>
      <c r="C252" s="35">
        <v>-44.362175354283252</v>
      </c>
      <c r="D252" s="14">
        <v>92.273418097076174</v>
      </c>
      <c r="E252" s="14">
        <v>-136.63559345135943</v>
      </c>
      <c r="F252" s="9"/>
      <c r="XEZ252" s="5" t="s">
        <v>25</v>
      </c>
    </row>
    <row r="253" spans="2:6 16380:16380" ht="16" x14ac:dyDescent="0.4">
      <c r="B253" s="124" t="s">
        <v>250</v>
      </c>
      <c r="C253" s="35">
        <v>-44.362175354283252</v>
      </c>
      <c r="D253" s="14">
        <v>92.273418097076174</v>
      </c>
      <c r="E253" s="14">
        <v>-136.63559345135943</v>
      </c>
      <c r="F253" s="9"/>
      <c r="XEZ253" s="5" t="s">
        <v>237</v>
      </c>
    </row>
    <row r="254" spans="2:6 16380:16380" ht="16" x14ac:dyDescent="0.4">
      <c r="B254" s="124" t="s">
        <v>251</v>
      </c>
      <c r="C254" s="35">
        <v>-57.248773171403016</v>
      </c>
      <c r="D254" s="14">
        <v>124.93201809707612</v>
      </c>
      <c r="E254" s="14">
        <v>-182.18079126847914</v>
      </c>
      <c r="F254" s="9"/>
      <c r="XEZ254" s="5" t="s">
        <v>181</v>
      </c>
    </row>
    <row r="255" spans="2:6 16380:16380" ht="16" x14ac:dyDescent="0.4">
      <c r="B255" s="124" t="s">
        <v>252</v>
      </c>
      <c r="C255" s="35">
        <v>-44.362175354283252</v>
      </c>
      <c r="D255" s="14">
        <v>92.273418097076174</v>
      </c>
      <c r="E255" s="14">
        <v>-136.63559345135943</v>
      </c>
      <c r="F255" s="9"/>
      <c r="XEZ255" s="5" t="s">
        <v>136</v>
      </c>
    </row>
    <row r="256" spans="2:6 16380:16380" ht="16" x14ac:dyDescent="0.4">
      <c r="B256" s="124" t="s">
        <v>253</v>
      </c>
      <c r="C256" s="35">
        <v>-44.362175354283252</v>
      </c>
      <c r="D256" s="14">
        <v>92.273418097076174</v>
      </c>
      <c r="E256" s="14">
        <v>-136.63559345135943</v>
      </c>
      <c r="F256" s="9"/>
      <c r="XEZ256" s="5" t="s">
        <v>26</v>
      </c>
    </row>
    <row r="257" spans="2:6 16380:16380" ht="16" x14ac:dyDescent="0.4">
      <c r="B257" s="124" t="s">
        <v>254</v>
      </c>
      <c r="C257" s="35">
        <v>-57.248773171403016</v>
      </c>
      <c r="D257" s="14">
        <v>124.93201809707612</v>
      </c>
      <c r="E257" s="14">
        <v>-182.18079126847914</v>
      </c>
      <c r="F257" s="9"/>
      <c r="XEZ257" s="5" t="s">
        <v>125</v>
      </c>
    </row>
    <row r="258" spans="2:6 16380:16380" ht="16" x14ac:dyDescent="0.4">
      <c r="B258" s="124" t="s">
        <v>255</v>
      </c>
      <c r="C258" s="35">
        <v>-44.362175354283252</v>
      </c>
      <c r="D258" s="14">
        <v>92.273418097076174</v>
      </c>
      <c r="E258" s="14">
        <v>-136.63559345135943</v>
      </c>
      <c r="F258" s="9"/>
      <c r="XEZ258" s="5" t="s">
        <v>70</v>
      </c>
    </row>
    <row r="259" spans="2:6 16380:16380" ht="16" x14ac:dyDescent="0.4">
      <c r="B259" s="124" t="s">
        <v>256</v>
      </c>
      <c r="C259" s="35">
        <v>-57.248773171403016</v>
      </c>
      <c r="D259" s="14">
        <v>124.93201809707612</v>
      </c>
      <c r="E259" s="14">
        <v>-182.18079126847914</v>
      </c>
      <c r="F259" s="9"/>
      <c r="XEZ259" s="5" t="s">
        <v>275</v>
      </c>
    </row>
    <row r="260" spans="2:6 16380:16380" ht="16" x14ac:dyDescent="0.4">
      <c r="B260" s="124" t="s">
        <v>257</v>
      </c>
      <c r="C260" s="35">
        <v>-57.248773171403016</v>
      </c>
      <c r="D260" s="14">
        <v>124.93201809707612</v>
      </c>
      <c r="E260" s="14">
        <v>-182.18079126847914</v>
      </c>
      <c r="F260" s="9"/>
      <c r="XEZ260" s="5" t="s">
        <v>90</v>
      </c>
    </row>
    <row r="261" spans="2:6 16380:16380" ht="16" x14ac:dyDescent="0.4">
      <c r="B261" s="124" t="s">
        <v>258</v>
      </c>
      <c r="C261" s="35">
        <v>-70.135370988522851</v>
      </c>
      <c r="D261" s="14">
        <v>157.59061809707615</v>
      </c>
      <c r="E261" s="14">
        <v>-227.725989085599</v>
      </c>
      <c r="F261" s="9"/>
      <c r="XEZ261" s="5" t="s">
        <v>276</v>
      </c>
    </row>
    <row r="262" spans="2:6 16380:16380" ht="16" x14ac:dyDescent="0.4">
      <c r="B262" s="124" t="s">
        <v>259</v>
      </c>
      <c r="C262" s="35">
        <v>-70.135370988522851</v>
      </c>
      <c r="D262" s="14">
        <v>157.59061809707615</v>
      </c>
      <c r="E262" s="14">
        <v>-227.725989085599</v>
      </c>
      <c r="F262" s="9"/>
      <c r="XEZ262" s="5" t="s">
        <v>45</v>
      </c>
    </row>
    <row r="263" spans="2:6 16380:16380" ht="16" x14ac:dyDescent="0.4">
      <c r="B263" s="124" t="s">
        <v>260</v>
      </c>
      <c r="C263" s="35">
        <v>-57.248773171403016</v>
      </c>
      <c r="D263" s="14">
        <v>124.93201809707612</v>
      </c>
      <c r="E263" s="14">
        <v>-182.18079126847914</v>
      </c>
      <c r="F263" s="9"/>
      <c r="XEZ263" s="5" t="s">
        <v>182</v>
      </c>
    </row>
    <row r="264" spans="2:6 16380:16380" ht="16" x14ac:dyDescent="0.4">
      <c r="B264" s="124" t="s">
        <v>261</v>
      </c>
      <c r="C264" s="35">
        <v>-70.135370988522851</v>
      </c>
      <c r="D264" s="14">
        <v>157.59061809707615</v>
      </c>
      <c r="E264" s="14">
        <v>-227.725989085599</v>
      </c>
      <c r="F264" s="9"/>
      <c r="XEZ264" s="5" t="s">
        <v>183</v>
      </c>
    </row>
    <row r="265" spans="2:6 16380:16380" ht="16" x14ac:dyDescent="0.4">
      <c r="B265" s="124" t="s">
        <v>262</v>
      </c>
      <c r="C265" s="35">
        <v>-83.0219688056427</v>
      </c>
      <c r="D265" s="14">
        <v>190.24921809707615</v>
      </c>
      <c r="E265" s="14">
        <v>-273.27118690271885</v>
      </c>
      <c r="F265" s="9"/>
      <c r="XEZ265" s="5" t="s">
        <v>277</v>
      </c>
    </row>
    <row r="266" spans="2:6 16380:16380" ht="16" x14ac:dyDescent="0.4">
      <c r="B266" s="124" t="s">
        <v>263</v>
      </c>
      <c r="C266" s="35">
        <v>-57.248773171403016</v>
      </c>
      <c r="D266" s="14">
        <v>124.93201809707612</v>
      </c>
      <c r="E266" s="14">
        <v>-182.18079126847914</v>
      </c>
      <c r="F266" s="9"/>
      <c r="XEZ266" s="5" t="s">
        <v>27</v>
      </c>
    </row>
    <row r="267" spans="2:6 16380:16380" ht="16" x14ac:dyDescent="0.4">
      <c r="B267" s="124" t="s">
        <v>264</v>
      </c>
      <c r="C267" s="35">
        <v>-57.248773171403016</v>
      </c>
      <c r="D267" s="14">
        <v>124.93201809707612</v>
      </c>
      <c r="E267" s="14">
        <v>-182.18079126847914</v>
      </c>
      <c r="F267" s="9"/>
      <c r="XEZ267" s="5" t="s">
        <v>71</v>
      </c>
    </row>
    <row r="268" spans="2:6 16380:16380" ht="16" x14ac:dyDescent="0.4">
      <c r="B268" s="124" t="s">
        <v>265</v>
      </c>
      <c r="C268" s="35">
        <v>-70.135370988522851</v>
      </c>
      <c r="D268" s="14">
        <v>157.59061809707615</v>
      </c>
      <c r="E268" s="14">
        <v>-227.725989085599</v>
      </c>
      <c r="F268" s="9"/>
      <c r="XEZ268" s="5" t="s">
        <v>91</v>
      </c>
    </row>
    <row r="269" spans="2:6 16380:16380" ht="16" x14ac:dyDescent="0.4">
      <c r="B269" s="124" t="s">
        <v>266</v>
      </c>
      <c r="C269" s="35">
        <v>-70.135370988522851</v>
      </c>
      <c r="D269" s="14">
        <v>157.59061809707615</v>
      </c>
      <c r="E269" s="14">
        <v>-227.725989085599</v>
      </c>
      <c r="F269" s="9"/>
      <c r="XEZ269" s="5" t="s">
        <v>223</v>
      </c>
    </row>
    <row r="270" spans="2:6 16380:16380" ht="16" x14ac:dyDescent="0.4">
      <c r="B270" s="124" t="s">
        <v>267</v>
      </c>
      <c r="C270" s="35">
        <v>-83.0219688056427</v>
      </c>
      <c r="D270" s="14">
        <v>190.24921809707615</v>
      </c>
      <c r="E270" s="14">
        <v>-273.27118690271885</v>
      </c>
      <c r="F270" s="9"/>
      <c r="XEZ270" s="5" t="s">
        <v>78</v>
      </c>
    </row>
    <row r="271" spans="2:6 16380:16380" ht="16" x14ac:dyDescent="0.4">
      <c r="B271" s="124" t="s">
        <v>268</v>
      </c>
      <c r="C271" s="35">
        <v>-44.362175354283252</v>
      </c>
      <c r="D271" s="14">
        <v>92.273418097076174</v>
      </c>
      <c r="E271" s="14">
        <v>-136.63559345135943</v>
      </c>
      <c r="F271" s="9"/>
      <c r="XEZ271" s="5" t="s">
        <v>56</v>
      </c>
    </row>
    <row r="272" spans="2:6 16380:16380" ht="16" x14ac:dyDescent="0.4">
      <c r="B272" s="124" t="s">
        <v>269</v>
      </c>
      <c r="C272" s="35">
        <v>-83.0219688056427</v>
      </c>
      <c r="D272" s="14">
        <v>190.24921809707615</v>
      </c>
      <c r="E272" s="14">
        <v>-273.27118690271885</v>
      </c>
      <c r="F272" s="9"/>
      <c r="XEZ272" s="5" t="s">
        <v>126</v>
      </c>
    </row>
    <row r="273" spans="2:6 16380:16380" ht="16" x14ac:dyDescent="0.4">
      <c r="B273" s="124" t="s">
        <v>270</v>
      </c>
      <c r="C273" s="35">
        <v>-57.248773171403016</v>
      </c>
      <c r="D273" s="14">
        <v>124.93201809707612</v>
      </c>
      <c r="E273" s="14">
        <v>-182.18079126847914</v>
      </c>
      <c r="F273" s="9"/>
      <c r="XEZ273" s="5" t="s">
        <v>184</v>
      </c>
    </row>
    <row r="274" spans="2:6 16380:16380" ht="16" x14ac:dyDescent="0.4">
      <c r="B274" s="124" t="s">
        <v>271</v>
      </c>
      <c r="C274" s="35">
        <v>-57.248773171403016</v>
      </c>
      <c r="D274" s="14">
        <v>124.93201809707612</v>
      </c>
      <c r="E274" s="14">
        <v>-182.18079126847914</v>
      </c>
      <c r="F274" s="9"/>
      <c r="XEZ274" s="5" t="s">
        <v>254</v>
      </c>
    </row>
    <row r="275" spans="2:6 16380:16380" ht="16" x14ac:dyDescent="0.4">
      <c r="B275" s="124" t="s">
        <v>272</v>
      </c>
      <c r="C275" s="35">
        <v>-95.908566622762464</v>
      </c>
      <c r="D275" s="14">
        <v>222.90781809707613</v>
      </c>
      <c r="E275" s="14">
        <v>-318.8163847198386</v>
      </c>
      <c r="F275" s="9"/>
      <c r="XEZ275" s="5" t="s">
        <v>262</v>
      </c>
    </row>
    <row r="276" spans="2:6 16380:16380" ht="16" x14ac:dyDescent="0.4">
      <c r="B276" s="124" t="s">
        <v>273</v>
      </c>
      <c r="C276" s="35">
        <v>-108.79516443988229</v>
      </c>
      <c r="D276" s="14">
        <v>255.56641809707617</v>
      </c>
      <c r="E276" s="14">
        <v>-364.36158253695845</v>
      </c>
      <c r="F276" s="9"/>
      <c r="XEZ276" s="5" t="s">
        <v>201</v>
      </c>
    </row>
    <row r="277" spans="2:6 16380:16380" ht="16" x14ac:dyDescent="0.4">
      <c r="B277" s="124" t="s">
        <v>274</v>
      </c>
      <c r="C277" s="35">
        <v>-44.362175354283252</v>
      </c>
      <c r="D277" s="14">
        <v>92.273418097076174</v>
      </c>
      <c r="E277" s="14">
        <v>-136.63559345135943</v>
      </c>
      <c r="F277" s="9"/>
      <c r="XEZ277" s="5" t="s">
        <v>278</v>
      </c>
    </row>
    <row r="278" spans="2:6 16380:16380" ht="16" x14ac:dyDescent="0.4">
      <c r="B278" s="124" t="s">
        <v>275</v>
      </c>
      <c r="C278" s="35">
        <v>-83.0219688056427</v>
      </c>
      <c r="D278" s="14">
        <v>190.24921809707615</v>
      </c>
      <c r="E278" s="14">
        <v>-273.27118690271885</v>
      </c>
      <c r="F278" s="9"/>
      <c r="XEZ278" s="5" t="s">
        <v>127</v>
      </c>
    </row>
    <row r="279" spans="2:6 16380:16380" ht="16" x14ac:dyDescent="0.4">
      <c r="B279" s="124" t="s">
        <v>276</v>
      </c>
      <c r="C279" s="35">
        <v>-70.135370988522851</v>
      </c>
      <c r="D279" s="14">
        <v>157.59061809707615</v>
      </c>
      <c r="E279" s="14">
        <v>-227.725989085599</v>
      </c>
      <c r="F279" s="9"/>
      <c r="XEZ279" s="5" t="s">
        <v>57</v>
      </c>
    </row>
    <row r="280" spans="2:6 16380:16380" ht="16" x14ac:dyDescent="0.4">
      <c r="B280" s="124" t="s">
        <v>277</v>
      </c>
      <c r="C280" s="35">
        <v>-57.248773171403016</v>
      </c>
      <c r="D280" s="14">
        <v>124.93201809707612</v>
      </c>
      <c r="E280" s="14">
        <v>-182.18079126847914</v>
      </c>
      <c r="F280" s="9"/>
      <c r="XEZ280" s="5" t="s">
        <v>79</v>
      </c>
    </row>
    <row r="281" spans="2:6 16380:16380" ht="16" x14ac:dyDescent="0.4">
      <c r="B281" s="124" t="s">
        <v>278</v>
      </c>
      <c r="C281" s="35">
        <v>-70.135370988522851</v>
      </c>
      <c r="D281" s="14">
        <v>157.59061809707615</v>
      </c>
      <c r="E281" s="14">
        <v>-227.725989085599</v>
      </c>
      <c r="F281" s="9"/>
      <c r="XEZ281" s="5" t="s">
        <v>238</v>
      </c>
    </row>
    <row r="282" spans="2:6 16380:16380" ht="16" x14ac:dyDescent="0.4">
      <c r="B282" s="124" t="s">
        <v>279</v>
      </c>
      <c r="C282" s="35">
        <v>-95.908566622762464</v>
      </c>
      <c r="D282" s="14">
        <v>222.90781809707613</v>
      </c>
      <c r="E282" s="14">
        <v>-318.8163847198386</v>
      </c>
      <c r="F282" s="9"/>
      <c r="XEZ282" s="5" t="s">
        <v>35</v>
      </c>
    </row>
    <row r="283" spans="2:6 16380:16380" ht="16" x14ac:dyDescent="0.4">
      <c r="B283" s="124" t="s">
        <v>280</v>
      </c>
      <c r="C283" s="35">
        <v>-83.0219688056427</v>
      </c>
      <c r="D283" s="14">
        <v>190.24921809707615</v>
      </c>
      <c r="E283" s="14">
        <v>-273.27118690271885</v>
      </c>
      <c r="F283" s="9"/>
      <c r="XEZ283" s="5" t="s">
        <v>290</v>
      </c>
    </row>
    <row r="284" spans="2:6 16380:16380" ht="16" x14ac:dyDescent="0.4">
      <c r="B284" s="124" t="s">
        <v>281</v>
      </c>
      <c r="C284" s="35">
        <v>-70.135370988522851</v>
      </c>
      <c r="D284" s="14">
        <v>157.59061809707615</v>
      </c>
      <c r="E284" s="14">
        <v>-227.725989085599</v>
      </c>
      <c r="F284" s="9"/>
      <c r="XEZ284" s="5" t="s">
        <v>128</v>
      </c>
    </row>
    <row r="285" spans="2:6 16380:16380" ht="16" x14ac:dyDescent="0.4">
      <c r="B285" s="124" t="s">
        <v>282</v>
      </c>
      <c r="C285" s="35">
        <v>-121.68176225700199</v>
      </c>
      <c r="D285" s="14">
        <v>288.22501809707614</v>
      </c>
      <c r="E285" s="14">
        <v>-409.90678035407814</v>
      </c>
      <c r="F285" s="9"/>
      <c r="XEZ285" s="5" t="s">
        <v>185</v>
      </c>
    </row>
    <row r="286" spans="2:6 16380:16380" ht="16" x14ac:dyDescent="0.4">
      <c r="B286" s="124" t="s">
        <v>283</v>
      </c>
      <c r="C286" s="35">
        <v>-70.135370988522851</v>
      </c>
      <c r="D286" s="14">
        <v>157.59061809707615</v>
      </c>
      <c r="E286" s="14">
        <v>-227.725989085599</v>
      </c>
      <c r="F286" s="9"/>
      <c r="XEZ286" s="5" t="s">
        <v>58</v>
      </c>
    </row>
    <row r="287" spans="2:6 16380:16380" ht="16" x14ac:dyDescent="0.4">
      <c r="B287" s="124" t="s">
        <v>284</v>
      </c>
      <c r="C287" s="35">
        <v>-108.79516443988229</v>
      </c>
      <c r="D287" s="14">
        <v>255.56641809707617</v>
      </c>
      <c r="E287" s="14">
        <v>-364.36158253695845</v>
      </c>
      <c r="F287" s="9"/>
      <c r="XEZ287" s="5" t="s">
        <v>213</v>
      </c>
    </row>
    <row r="288" spans="2:6 16380:16380" ht="16" x14ac:dyDescent="0.4">
      <c r="B288" s="124" t="s">
        <v>285</v>
      </c>
      <c r="C288" s="35">
        <v>-70.135370988522851</v>
      </c>
      <c r="D288" s="14">
        <v>157.59061809707615</v>
      </c>
      <c r="E288" s="14">
        <v>-227.725989085599</v>
      </c>
      <c r="F288" s="9"/>
      <c r="XEZ288" s="5" t="s">
        <v>129</v>
      </c>
    </row>
    <row r="289" spans="2:6 16380:16380" ht="16" x14ac:dyDescent="0.4">
      <c r="B289" s="124" t="s">
        <v>286</v>
      </c>
      <c r="C289" s="35">
        <v>-121.68176225700199</v>
      </c>
      <c r="D289" s="14">
        <v>288.22501809707614</v>
      </c>
      <c r="E289" s="14">
        <v>-409.90678035407814</v>
      </c>
      <c r="F289" s="9"/>
      <c r="XEZ289" s="5" t="s">
        <v>255</v>
      </c>
    </row>
    <row r="290" spans="2:6 16380:16380" ht="16" x14ac:dyDescent="0.4">
      <c r="B290" s="124" t="s">
        <v>287</v>
      </c>
      <c r="C290" s="35">
        <v>-70.135370988522851</v>
      </c>
      <c r="D290" s="14">
        <v>157.59061809707615</v>
      </c>
      <c r="E290" s="14">
        <v>-227.725989085599</v>
      </c>
      <c r="F290" s="9"/>
      <c r="XEZ290" s="5" t="s">
        <v>263</v>
      </c>
    </row>
    <row r="291" spans="2:6 16380:16380" ht="16" x14ac:dyDescent="0.4">
      <c r="B291" s="124" t="s">
        <v>288</v>
      </c>
      <c r="C291" s="35">
        <v>-95.908566622762464</v>
      </c>
      <c r="D291" s="14">
        <v>222.90781809707613</v>
      </c>
      <c r="E291" s="14">
        <v>-318.8163847198386</v>
      </c>
      <c r="F291" s="9"/>
      <c r="XEZ291" s="5" t="s">
        <v>28</v>
      </c>
    </row>
    <row r="292" spans="2:6 16380:16380" ht="16" x14ac:dyDescent="0.4">
      <c r="B292" s="124" t="s">
        <v>289</v>
      </c>
      <c r="C292" s="35">
        <v>-57.248773171403016</v>
      </c>
      <c r="D292" s="14">
        <v>124.93201809707612</v>
      </c>
      <c r="E292" s="14">
        <v>-182.18079126847914</v>
      </c>
      <c r="F292" s="9"/>
      <c r="XEZ292" s="5" t="s">
        <v>36</v>
      </c>
    </row>
    <row r="293" spans="2:6 16380:16380" ht="16" x14ac:dyDescent="0.4">
      <c r="B293" s="124" t="s">
        <v>290</v>
      </c>
      <c r="C293" s="35">
        <v>-70.135370988522851</v>
      </c>
      <c r="D293" s="14">
        <v>157.59061809707615</v>
      </c>
      <c r="E293" s="14">
        <v>-227.725989085599</v>
      </c>
      <c r="F293" s="9"/>
      <c r="XEZ293" s="5" t="s">
        <v>130</v>
      </c>
    </row>
    <row r="294" spans="2:6 16380:16380" ht="16" x14ac:dyDescent="0.4">
      <c r="B294" s="124" t="s">
        <v>291</v>
      </c>
      <c r="C294" s="35">
        <v>-83.0219688056427</v>
      </c>
      <c r="D294" s="14">
        <v>190.24921809707615</v>
      </c>
      <c r="E294" s="14">
        <v>-273.27118690271885</v>
      </c>
      <c r="F294" s="9"/>
      <c r="XEZ294" s="5" t="s">
        <v>291</v>
      </c>
    </row>
    <row r="295" spans="2:6 16380:16380" ht="16" x14ac:dyDescent="0.4">
      <c r="B295" s="124" t="s">
        <v>292</v>
      </c>
      <c r="C295" s="35">
        <v>-83.0219688056427</v>
      </c>
      <c r="D295" s="14">
        <v>190.24921809707615</v>
      </c>
      <c r="E295" s="14">
        <v>-273.27118690271885</v>
      </c>
      <c r="F295" s="9"/>
      <c r="XEZ295" s="5" t="s">
        <v>292</v>
      </c>
    </row>
  </sheetData>
  <dataValidations count="1">
    <dataValidation type="list" allowBlank="1" showInputMessage="1" showErrorMessage="1" sqref="B5" xr:uid="{476A1158-7416-4D1C-BF38-85132F718C7F}">
      <formula1>$XEZ$6:$XEZ$295</formula1>
    </dataValidation>
  </dataValidation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XER363"/>
  <sheetViews>
    <sheetView zoomScale="85" zoomScaleNormal="85" workbookViewId="0">
      <pane xSplit="1" ySplit="4" topLeftCell="B5" activePane="bottomRight" state="frozen"/>
      <selection pane="topRight" activeCell="B1" sqref="B1"/>
      <selection pane="bottomLeft" activeCell="A4" sqref="A4"/>
      <selection pane="bottomRight" activeCell="A7" sqref="A7"/>
    </sheetView>
  </sheetViews>
  <sheetFormatPr defaultRowHeight="14.5" x14ac:dyDescent="0.35"/>
  <cols>
    <col min="1" max="1" width="31.54296875" bestFit="1" customWidth="1"/>
    <col min="2" max="2" width="20.1796875" bestFit="1" customWidth="1"/>
    <col min="3" max="3" width="23.26953125" bestFit="1" customWidth="1"/>
    <col min="4" max="4" width="26.453125" bestFit="1" customWidth="1"/>
    <col min="5" max="5" width="23" bestFit="1" customWidth="1"/>
    <col min="6" max="6" width="26.453125" bestFit="1" customWidth="1"/>
    <col min="7" max="7" width="23.26953125" bestFit="1" customWidth="1"/>
    <col min="8" max="8" width="20.453125" bestFit="1" customWidth="1"/>
    <col min="9" max="9" width="27.7265625" bestFit="1" customWidth="1"/>
    <col min="10" max="10" width="20.26953125" bestFit="1" customWidth="1"/>
    <col min="11" max="11" width="23.7265625" bestFit="1" customWidth="1"/>
    <col min="12" max="12" width="20.81640625" bestFit="1" customWidth="1"/>
    <col min="13" max="13" width="27.453125" bestFit="1" customWidth="1"/>
    <col min="14" max="14" width="37.1796875" bestFit="1" customWidth="1"/>
    <col min="15" max="15" width="18.1796875" bestFit="1" customWidth="1"/>
    <col min="16" max="16" width="11.54296875" bestFit="1" customWidth="1"/>
    <col min="17" max="17" width="22" bestFit="1" customWidth="1"/>
    <col min="18" max="18" width="9.7265625" bestFit="1" customWidth="1"/>
    <col min="21" max="21" width="18.81640625" bestFit="1" customWidth="1"/>
    <col min="22" max="22" width="16.453125" bestFit="1" customWidth="1"/>
    <col min="23" max="23" width="13.7265625" bestFit="1" customWidth="1"/>
    <col min="24" max="24" width="18.26953125" bestFit="1" customWidth="1"/>
    <col min="25" max="25" width="15.26953125" bestFit="1" customWidth="1"/>
    <col min="26" max="26" width="20.1796875" bestFit="1" customWidth="1"/>
    <col min="27" max="27" width="15.453125" bestFit="1" customWidth="1"/>
    <col min="28" max="28" width="15.7265625" bestFit="1" customWidth="1"/>
    <col min="29" max="29" width="10.453125" bestFit="1" customWidth="1"/>
    <col min="30" max="30" width="20.26953125" bestFit="1" customWidth="1"/>
    <col min="31" max="31" width="14.1796875" bestFit="1" customWidth="1"/>
    <col min="32" max="32" width="20.1796875" bestFit="1" customWidth="1"/>
    <col min="33" max="33" width="20.7265625" bestFit="1" customWidth="1"/>
    <col min="34" max="34" width="19.453125" bestFit="1" customWidth="1"/>
    <col min="35" max="35" width="10" bestFit="1" customWidth="1"/>
    <col min="36" max="43" width="15.1796875" customWidth="1"/>
    <col min="44" max="44" width="14.81640625" bestFit="1" customWidth="1"/>
    <col min="45" max="45" width="24.7265625" bestFit="1" customWidth="1"/>
    <col min="49" max="49" width="14" bestFit="1" customWidth="1"/>
    <col min="50" max="50" width="11.54296875" bestFit="1" customWidth="1"/>
    <col min="51" max="51" width="10.54296875" bestFit="1" customWidth="1"/>
  </cols>
  <sheetData>
    <row r="1" spans="1:16372" s="29" customFormat="1" x14ac:dyDescent="0.35">
      <c r="A1" s="1" t="s">
        <v>483</v>
      </c>
      <c r="B1" s="29">
        <v>2</v>
      </c>
      <c r="C1" s="29">
        <f>B1+1</f>
        <v>3</v>
      </c>
      <c r="D1" s="29">
        <f t="shared" ref="D1:BY1" si="0">C1+1</f>
        <v>4</v>
      </c>
      <c r="E1" s="29">
        <f t="shared" si="0"/>
        <v>5</v>
      </c>
      <c r="F1" s="29">
        <f t="shared" si="0"/>
        <v>6</v>
      </c>
      <c r="G1" s="29">
        <f t="shared" si="0"/>
        <v>7</v>
      </c>
      <c r="H1" s="29">
        <f t="shared" si="0"/>
        <v>8</v>
      </c>
      <c r="I1" s="29">
        <f t="shared" si="0"/>
        <v>9</v>
      </c>
      <c r="J1" s="29">
        <f t="shared" si="0"/>
        <v>10</v>
      </c>
      <c r="K1" s="29">
        <f t="shared" si="0"/>
        <v>11</v>
      </c>
      <c r="L1" s="29">
        <f t="shared" si="0"/>
        <v>12</v>
      </c>
      <c r="M1" s="29">
        <f t="shared" si="0"/>
        <v>13</v>
      </c>
      <c r="N1" s="29">
        <f t="shared" si="0"/>
        <v>14</v>
      </c>
      <c r="O1" s="29">
        <f t="shared" si="0"/>
        <v>15</v>
      </c>
      <c r="P1" s="29">
        <f t="shared" si="0"/>
        <v>16</v>
      </c>
      <c r="Q1" s="29">
        <f t="shared" si="0"/>
        <v>17</v>
      </c>
      <c r="R1" s="29">
        <f t="shared" si="0"/>
        <v>18</v>
      </c>
      <c r="S1" s="29">
        <f t="shared" si="0"/>
        <v>19</v>
      </c>
      <c r="T1" s="29">
        <f t="shared" si="0"/>
        <v>20</v>
      </c>
      <c r="U1" s="29">
        <f t="shared" si="0"/>
        <v>21</v>
      </c>
      <c r="V1" s="29">
        <f t="shared" si="0"/>
        <v>22</v>
      </c>
      <c r="W1" s="29">
        <f t="shared" si="0"/>
        <v>23</v>
      </c>
      <c r="X1" s="29">
        <f t="shared" si="0"/>
        <v>24</v>
      </c>
      <c r="Y1" s="29">
        <f t="shared" si="0"/>
        <v>25</v>
      </c>
      <c r="Z1" s="29">
        <f t="shared" si="0"/>
        <v>26</v>
      </c>
      <c r="AA1" s="29">
        <f t="shared" si="0"/>
        <v>27</v>
      </c>
      <c r="AB1" s="29">
        <f t="shared" si="0"/>
        <v>28</v>
      </c>
      <c r="AC1" s="29">
        <f t="shared" si="0"/>
        <v>29</v>
      </c>
      <c r="AD1" s="29">
        <f t="shared" si="0"/>
        <v>30</v>
      </c>
      <c r="AE1" s="29">
        <f t="shared" si="0"/>
        <v>31</v>
      </c>
      <c r="AF1" s="29">
        <f t="shared" si="0"/>
        <v>32</v>
      </c>
      <c r="AG1" s="29">
        <f t="shared" si="0"/>
        <v>33</v>
      </c>
      <c r="AR1" s="29">
        <f>AG1+1</f>
        <v>34</v>
      </c>
      <c r="AS1" s="29">
        <f t="shared" si="0"/>
        <v>35</v>
      </c>
      <c r="AT1" s="29">
        <f t="shared" si="0"/>
        <v>36</v>
      </c>
      <c r="AU1" s="29">
        <f t="shared" si="0"/>
        <v>37</v>
      </c>
      <c r="AV1" s="29">
        <f t="shared" si="0"/>
        <v>38</v>
      </c>
      <c r="AW1" s="29">
        <f t="shared" si="0"/>
        <v>39</v>
      </c>
      <c r="AX1" s="29">
        <f t="shared" si="0"/>
        <v>40</v>
      </c>
      <c r="AY1" s="29">
        <f t="shared" si="0"/>
        <v>41</v>
      </c>
      <c r="AZ1" s="29">
        <f t="shared" si="0"/>
        <v>42</v>
      </c>
      <c r="BA1" s="29">
        <f t="shared" si="0"/>
        <v>43</v>
      </c>
      <c r="BB1" s="29">
        <f t="shared" si="0"/>
        <v>44</v>
      </c>
      <c r="BC1" s="29">
        <f t="shared" si="0"/>
        <v>45</v>
      </c>
      <c r="BD1" s="29">
        <f t="shared" si="0"/>
        <v>46</v>
      </c>
      <c r="BE1" s="29">
        <f t="shared" si="0"/>
        <v>47</v>
      </c>
      <c r="BF1" s="29">
        <f t="shared" si="0"/>
        <v>48</v>
      </c>
      <c r="BG1" s="29">
        <f t="shared" si="0"/>
        <v>49</v>
      </c>
      <c r="BH1" s="29">
        <f t="shared" si="0"/>
        <v>50</v>
      </c>
      <c r="BI1" s="29">
        <f t="shared" si="0"/>
        <v>51</v>
      </c>
      <c r="BJ1" s="29">
        <f t="shared" si="0"/>
        <v>52</v>
      </c>
      <c r="BK1" s="29">
        <f t="shared" si="0"/>
        <v>53</v>
      </c>
      <c r="BL1" s="29">
        <f t="shared" si="0"/>
        <v>54</v>
      </c>
      <c r="BM1" s="29">
        <f t="shared" si="0"/>
        <v>55</v>
      </c>
      <c r="BN1" s="29">
        <f t="shared" si="0"/>
        <v>56</v>
      </c>
      <c r="BO1" s="29">
        <f t="shared" si="0"/>
        <v>57</v>
      </c>
      <c r="BP1" s="29">
        <f t="shared" si="0"/>
        <v>58</v>
      </c>
      <c r="BQ1" s="29">
        <f t="shared" si="0"/>
        <v>59</v>
      </c>
      <c r="BR1" s="29">
        <f t="shared" si="0"/>
        <v>60</v>
      </c>
      <c r="BS1" s="29">
        <f t="shared" si="0"/>
        <v>61</v>
      </c>
      <c r="BT1" s="29">
        <f t="shared" si="0"/>
        <v>62</v>
      </c>
      <c r="BU1" s="29">
        <f t="shared" si="0"/>
        <v>63</v>
      </c>
      <c r="BV1" s="29">
        <f t="shared" si="0"/>
        <v>64</v>
      </c>
      <c r="BW1" s="29">
        <f t="shared" si="0"/>
        <v>65</v>
      </c>
      <c r="BX1" s="29">
        <f t="shared" si="0"/>
        <v>66</v>
      </c>
      <c r="BY1" s="29">
        <f t="shared" si="0"/>
        <v>67</v>
      </c>
      <c r="BZ1" s="29">
        <f t="shared" ref="BZ1:EK1" si="1">BY1+1</f>
        <v>68</v>
      </c>
      <c r="CA1" s="29">
        <f t="shared" si="1"/>
        <v>69</v>
      </c>
      <c r="CB1" s="29">
        <f t="shared" si="1"/>
        <v>70</v>
      </c>
      <c r="CC1" s="29">
        <f t="shared" si="1"/>
        <v>71</v>
      </c>
      <c r="CD1" s="29">
        <f t="shared" si="1"/>
        <v>72</v>
      </c>
      <c r="CE1" s="29">
        <f t="shared" si="1"/>
        <v>73</v>
      </c>
      <c r="CF1" s="29">
        <f t="shared" si="1"/>
        <v>74</v>
      </c>
      <c r="CG1" s="29">
        <f t="shared" si="1"/>
        <v>75</v>
      </c>
      <c r="CH1" s="29">
        <f t="shared" si="1"/>
        <v>76</v>
      </c>
      <c r="CI1" s="29">
        <f t="shared" si="1"/>
        <v>77</v>
      </c>
      <c r="CJ1" s="29">
        <f t="shared" si="1"/>
        <v>78</v>
      </c>
      <c r="CK1" s="29">
        <f t="shared" si="1"/>
        <v>79</v>
      </c>
      <c r="CL1" s="29">
        <f t="shared" si="1"/>
        <v>80</v>
      </c>
      <c r="CM1" s="29">
        <f t="shared" si="1"/>
        <v>81</v>
      </c>
      <c r="CN1" s="29">
        <f t="shared" si="1"/>
        <v>82</v>
      </c>
      <c r="CO1" s="29">
        <f t="shared" si="1"/>
        <v>83</v>
      </c>
      <c r="CP1" s="29">
        <f t="shared" si="1"/>
        <v>84</v>
      </c>
      <c r="CQ1" s="29">
        <f t="shared" si="1"/>
        <v>85</v>
      </c>
      <c r="CR1" s="29">
        <f t="shared" si="1"/>
        <v>86</v>
      </c>
      <c r="CS1" s="29">
        <f t="shared" si="1"/>
        <v>87</v>
      </c>
      <c r="CT1" s="29">
        <f t="shared" si="1"/>
        <v>88</v>
      </c>
      <c r="CU1" s="29">
        <f t="shared" si="1"/>
        <v>89</v>
      </c>
      <c r="CV1" s="29">
        <f t="shared" si="1"/>
        <v>90</v>
      </c>
      <c r="CW1" s="29">
        <f t="shared" si="1"/>
        <v>91</v>
      </c>
      <c r="CX1" s="29">
        <f t="shared" si="1"/>
        <v>92</v>
      </c>
      <c r="CY1" s="29">
        <f t="shared" si="1"/>
        <v>93</v>
      </c>
      <c r="CZ1" s="29">
        <f t="shared" si="1"/>
        <v>94</v>
      </c>
      <c r="DA1" s="29">
        <f t="shared" si="1"/>
        <v>95</v>
      </c>
      <c r="DB1" s="29">
        <f t="shared" si="1"/>
        <v>96</v>
      </c>
      <c r="DC1" s="29">
        <f t="shared" si="1"/>
        <v>97</v>
      </c>
      <c r="DD1" s="29">
        <f t="shared" si="1"/>
        <v>98</v>
      </c>
      <c r="DE1" s="29">
        <f t="shared" si="1"/>
        <v>99</v>
      </c>
      <c r="DF1" s="29">
        <f t="shared" si="1"/>
        <v>100</v>
      </c>
      <c r="DG1" s="29">
        <f t="shared" si="1"/>
        <v>101</v>
      </c>
      <c r="DH1" s="29">
        <f t="shared" si="1"/>
        <v>102</v>
      </c>
      <c r="DI1" s="29">
        <f t="shared" si="1"/>
        <v>103</v>
      </c>
      <c r="DJ1" s="29">
        <f t="shared" si="1"/>
        <v>104</v>
      </c>
      <c r="DK1" s="29">
        <f t="shared" si="1"/>
        <v>105</v>
      </c>
      <c r="DL1" s="29">
        <f t="shared" si="1"/>
        <v>106</v>
      </c>
      <c r="DM1" s="29">
        <f t="shared" si="1"/>
        <v>107</v>
      </c>
      <c r="DN1" s="29">
        <f t="shared" si="1"/>
        <v>108</v>
      </c>
      <c r="DO1" s="29">
        <f t="shared" si="1"/>
        <v>109</v>
      </c>
      <c r="DP1" s="29">
        <f t="shared" si="1"/>
        <v>110</v>
      </c>
      <c r="DQ1" s="29">
        <f t="shared" si="1"/>
        <v>111</v>
      </c>
      <c r="DR1" s="29">
        <f t="shared" si="1"/>
        <v>112</v>
      </c>
      <c r="DS1" s="29">
        <f t="shared" si="1"/>
        <v>113</v>
      </c>
      <c r="DT1" s="29">
        <f t="shared" si="1"/>
        <v>114</v>
      </c>
      <c r="DU1" s="29">
        <f t="shared" si="1"/>
        <v>115</v>
      </c>
      <c r="DV1" s="29">
        <f t="shared" si="1"/>
        <v>116</v>
      </c>
      <c r="DW1" s="29">
        <f t="shared" si="1"/>
        <v>117</v>
      </c>
      <c r="DX1" s="29">
        <f t="shared" si="1"/>
        <v>118</v>
      </c>
      <c r="DY1" s="29">
        <f t="shared" si="1"/>
        <v>119</v>
      </c>
      <c r="DZ1" s="29">
        <f t="shared" si="1"/>
        <v>120</v>
      </c>
      <c r="EA1" s="29">
        <f t="shared" si="1"/>
        <v>121</v>
      </c>
      <c r="EB1" s="29">
        <f t="shared" si="1"/>
        <v>122</v>
      </c>
      <c r="EC1" s="29">
        <f t="shared" si="1"/>
        <v>123</v>
      </c>
      <c r="ED1" s="29">
        <f t="shared" si="1"/>
        <v>124</v>
      </c>
      <c r="EE1" s="29">
        <f t="shared" si="1"/>
        <v>125</v>
      </c>
      <c r="EF1" s="29">
        <f t="shared" si="1"/>
        <v>126</v>
      </c>
      <c r="EG1" s="29">
        <f t="shared" si="1"/>
        <v>127</v>
      </c>
      <c r="EH1" s="29">
        <f t="shared" si="1"/>
        <v>128</v>
      </c>
      <c r="EI1" s="29">
        <f t="shared" si="1"/>
        <v>129</v>
      </c>
      <c r="EJ1" s="29">
        <f t="shared" si="1"/>
        <v>130</v>
      </c>
      <c r="EK1" s="29">
        <f t="shared" si="1"/>
        <v>131</v>
      </c>
      <c r="EL1" s="29">
        <f t="shared" ref="EL1:GW1" si="2">EK1+1</f>
        <v>132</v>
      </c>
      <c r="EM1" s="29">
        <f t="shared" si="2"/>
        <v>133</v>
      </c>
      <c r="EN1" s="29">
        <f t="shared" si="2"/>
        <v>134</v>
      </c>
      <c r="EO1" s="29">
        <f t="shared" si="2"/>
        <v>135</v>
      </c>
      <c r="EP1" s="29">
        <f t="shared" si="2"/>
        <v>136</v>
      </c>
      <c r="EQ1" s="29">
        <f t="shared" si="2"/>
        <v>137</v>
      </c>
      <c r="ER1" s="29">
        <f t="shared" si="2"/>
        <v>138</v>
      </c>
      <c r="ES1" s="29">
        <f t="shared" si="2"/>
        <v>139</v>
      </c>
      <c r="ET1" s="29">
        <f t="shared" si="2"/>
        <v>140</v>
      </c>
      <c r="EU1" s="29">
        <f t="shared" si="2"/>
        <v>141</v>
      </c>
      <c r="EV1" s="29">
        <f t="shared" si="2"/>
        <v>142</v>
      </c>
      <c r="EW1" s="29">
        <f t="shared" si="2"/>
        <v>143</v>
      </c>
      <c r="EX1" s="29">
        <f t="shared" si="2"/>
        <v>144</v>
      </c>
      <c r="EY1" s="29">
        <f t="shared" si="2"/>
        <v>145</v>
      </c>
      <c r="EZ1" s="29">
        <f t="shared" si="2"/>
        <v>146</v>
      </c>
      <c r="FA1" s="29">
        <f t="shared" si="2"/>
        <v>147</v>
      </c>
      <c r="FB1" s="29">
        <f t="shared" si="2"/>
        <v>148</v>
      </c>
      <c r="FC1" s="29">
        <f t="shared" si="2"/>
        <v>149</v>
      </c>
      <c r="FD1" s="29">
        <f t="shared" si="2"/>
        <v>150</v>
      </c>
      <c r="FE1" s="29">
        <f t="shared" si="2"/>
        <v>151</v>
      </c>
      <c r="FF1" s="29">
        <f t="shared" si="2"/>
        <v>152</v>
      </c>
      <c r="FG1" s="29">
        <f t="shared" si="2"/>
        <v>153</v>
      </c>
      <c r="FH1" s="29">
        <f t="shared" si="2"/>
        <v>154</v>
      </c>
      <c r="FI1" s="29">
        <f t="shared" si="2"/>
        <v>155</v>
      </c>
      <c r="FJ1" s="29">
        <f t="shared" si="2"/>
        <v>156</v>
      </c>
      <c r="FK1" s="29">
        <f t="shared" si="2"/>
        <v>157</v>
      </c>
      <c r="FL1" s="29">
        <f t="shared" si="2"/>
        <v>158</v>
      </c>
      <c r="FM1" s="29">
        <f t="shared" si="2"/>
        <v>159</v>
      </c>
      <c r="FN1" s="29">
        <f t="shared" si="2"/>
        <v>160</v>
      </c>
      <c r="FO1" s="29">
        <f t="shared" si="2"/>
        <v>161</v>
      </c>
      <c r="FP1" s="29">
        <f t="shared" si="2"/>
        <v>162</v>
      </c>
      <c r="FQ1" s="29">
        <f t="shared" si="2"/>
        <v>163</v>
      </c>
      <c r="FR1" s="29">
        <f t="shared" si="2"/>
        <v>164</v>
      </c>
      <c r="FS1" s="29">
        <f t="shared" si="2"/>
        <v>165</v>
      </c>
      <c r="FT1" s="29">
        <f t="shared" si="2"/>
        <v>166</v>
      </c>
      <c r="FU1" s="29">
        <f t="shared" si="2"/>
        <v>167</v>
      </c>
      <c r="FV1" s="29">
        <f t="shared" si="2"/>
        <v>168</v>
      </c>
      <c r="FW1" s="29">
        <f t="shared" si="2"/>
        <v>169</v>
      </c>
      <c r="FX1" s="29">
        <f t="shared" si="2"/>
        <v>170</v>
      </c>
      <c r="FY1" s="29">
        <f t="shared" si="2"/>
        <v>171</v>
      </c>
      <c r="FZ1" s="29">
        <f t="shared" si="2"/>
        <v>172</v>
      </c>
      <c r="GA1" s="29">
        <f t="shared" si="2"/>
        <v>173</v>
      </c>
      <c r="GB1" s="29">
        <f t="shared" si="2"/>
        <v>174</v>
      </c>
      <c r="GC1" s="29">
        <f t="shared" si="2"/>
        <v>175</v>
      </c>
      <c r="GD1" s="29">
        <f t="shared" si="2"/>
        <v>176</v>
      </c>
      <c r="GE1" s="29">
        <f t="shared" si="2"/>
        <v>177</v>
      </c>
      <c r="GF1" s="29">
        <f t="shared" si="2"/>
        <v>178</v>
      </c>
      <c r="GG1" s="29">
        <f t="shared" si="2"/>
        <v>179</v>
      </c>
      <c r="GH1" s="29">
        <f t="shared" si="2"/>
        <v>180</v>
      </c>
      <c r="GI1" s="29">
        <f t="shared" si="2"/>
        <v>181</v>
      </c>
      <c r="GJ1" s="29">
        <f t="shared" si="2"/>
        <v>182</v>
      </c>
      <c r="GK1" s="29">
        <f t="shared" si="2"/>
        <v>183</v>
      </c>
      <c r="GL1" s="29">
        <f t="shared" si="2"/>
        <v>184</v>
      </c>
      <c r="GM1" s="29">
        <f t="shared" si="2"/>
        <v>185</v>
      </c>
      <c r="GN1" s="29">
        <f t="shared" si="2"/>
        <v>186</v>
      </c>
      <c r="GO1" s="29">
        <f t="shared" si="2"/>
        <v>187</v>
      </c>
      <c r="GP1" s="29">
        <f t="shared" si="2"/>
        <v>188</v>
      </c>
      <c r="GQ1" s="29">
        <f t="shared" si="2"/>
        <v>189</v>
      </c>
      <c r="GR1" s="29">
        <f t="shared" si="2"/>
        <v>190</v>
      </c>
      <c r="GS1" s="29">
        <f t="shared" si="2"/>
        <v>191</v>
      </c>
      <c r="GT1" s="29">
        <f t="shared" si="2"/>
        <v>192</v>
      </c>
      <c r="GU1" s="29">
        <f t="shared" si="2"/>
        <v>193</v>
      </c>
      <c r="GV1" s="29">
        <f t="shared" si="2"/>
        <v>194</v>
      </c>
      <c r="GW1" s="29">
        <f t="shared" si="2"/>
        <v>195</v>
      </c>
      <c r="GX1" s="29">
        <f t="shared" ref="GX1:JI1" si="3">GW1+1</f>
        <v>196</v>
      </c>
      <c r="GY1" s="29">
        <f t="shared" si="3"/>
        <v>197</v>
      </c>
      <c r="GZ1" s="29">
        <f t="shared" si="3"/>
        <v>198</v>
      </c>
      <c r="HA1" s="29">
        <f t="shared" si="3"/>
        <v>199</v>
      </c>
      <c r="HB1" s="29">
        <f t="shared" si="3"/>
        <v>200</v>
      </c>
      <c r="HC1" s="29">
        <f t="shared" si="3"/>
        <v>201</v>
      </c>
      <c r="HD1" s="29">
        <f t="shared" si="3"/>
        <v>202</v>
      </c>
      <c r="HE1" s="29">
        <f t="shared" si="3"/>
        <v>203</v>
      </c>
      <c r="HF1" s="29">
        <f t="shared" si="3"/>
        <v>204</v>
      </c>
      <c r="HG1" s="29">
        <f t="shared" si="3"/>
        <v>205</v>
      </c>
      <c r="HH1" s="29">
        <f t="shared" si="3"/>
        <v>206</v>
      </c>
      <c r="HI1" s="29">
        <f t="shared" si="3"/>
        <v>207</v>
      </c>
      <c r="HJ1" s="29">
        <f t="shared" si="3"/>
        <v>208</v>
      </c>
      <c r="HK1" s="29">
        <f t="shared" si="3"/>
        <v>209</v>
      </c>
      <c r="HL1" s="29">
        <f t="shared" si="3"/>
        <v>210</v>
      </c>
      <c r="HM1" s="29">
        <f t="shared" si="3"/>
        <v>211</v>
      </c>
      <c r="HN1" s="29">
        <f t="shared" si="3"/>
        <v>212</v>
      </c>
      <c r="HO1" s="29">
        <f t="shared" si="3"/>
        <v>213</v>
      </c>
      <c r="HP1" s="29">
        <f t="shared" si="3"/>
        <v>214</v>
      </c>
      <c r="HQ1" s="29">
        <f t="shared" si="3"/>
        <v>215</v>
      </c>
      <c r="HR1" s="29">
        <f t="shared" si="3"/>
        <v>216</v>
      </c>
      <c r="HS1" s="29">
        <f t="shared" si="3"/>
        <v>217</v>
      </c>
      <c r="HT1" s="29">
        <f t="shared" si="3"/>
        <v>218</v>
      </c>
      <c r="HU1" s="29">
        <f t="shared" si="3"/>
        <v>219</v>
      </c>
      <c r="HV1" s="29">
        <f t="shared" si="3"/>
        <v>220</v>
      </c>
      <c r="HW1" s="29">
        <f t="shared" si="3"/>
        <v>221</v>
      </c>
      <c r="HX1" s="29">
        <f t="shared" si="3"/>
        <v>222</v>
      </c>
      <c r="HY1" s="29">
        <f t="shared" si="3"/>
        <v>223</v>
      </c>
      <c r="HZ1" s="29">
        <f t="shared" si="3"/>
        <v>224</v>
      </c>
      <c r="IA1" s="29">
        <f t="shared" si="3"/>
        <v>225</v>
      </c>
      <c r="IB1" s="29">
        <f t="shared" si="3"/>
        <v>226</v>
      </c>
      <c r="IC1" s="29">
        <f t="shared" si="3"/>
        <v>227</v>
      </c>
      <c r="ID1" s="29">
        <f t="shared" si="3"/>
        <v>228</v>
      </c>
      <c r="IE1" s="29">
        <f t="shared" si="3"/>
        <v>229</v>
      </c>
      <c r="IF1" s="29">
        <f t="shared" si="3"/>
        <v>230</v>
      </c>
      <c r="IG1" s="29">
        <f t="shared" si="3"/>
        <v>231</v>
      </c>
      <c r="IH1" s="29">
        <f t="shared" si="3"/>
        <v>232</v>
      </c>
      <c r="II1" s="29">
        <f t="shared" si="3"/>
        <v>233</v>
      </c>
      <c r="IJ1" s="29">
        <f t="shared" si="3"/>
        <v>234</v>
      </c>
      <c r="IK1" s="29">
        <f t="shared" si="3"/>
        <v>235</v>
      </c>
      <c r="IL1" s="29">
        <f t="shared" si="3"/>
        <v>236</v>
      </c>
      <c r="IM1" s="29">
        <f t="shared" si="3"/>
        <v>237</v>
      </c>
      <c r="IN1" s="29">
        <f t="shared" si="3"/>
        <v>238</v>
      </c>
      <c r="IO1" s="29">
        <f t="shared" si="3"/>
        <v>239</v>
      </c>
      <c r="IP1" s="29">
        <f t="shared" si="3"/>
        <v>240</v>
      </c>
      <c r="IQ1" s="29">
        <f t="shared" si="3"/>
        <v>241</v>
      </c>
      <c r="IR1" s="29">
        <f t="shared" si="3"/>
        <v>242</v>
      </c>
      <c r="IS1" s="29">
        <f t="shared" si="3"/>
        <v>243</v>
      </c>
      <c r="IT1" s="29">
        <f t="shared" si="3"/>
        <v>244</v>
      </c>
      <c r="IU1" s="29">
        <f t="shared" si="3"/>
        <v>245</v>
      </c>
      <c r="IV1" s="29">
        <f t="shared" si="3"/>
        <v>246</v>
      </c>
      <c r="IW1" s="29">
        <f t="shared" si="3"/>
        <v>247</v>
      </c>
      <c r="IX1" s="29">
        <f t="shared" si="3"/>
        <v>248</v>
      </c>
      <c r="IY1" s="29">
        <f t="shared" si="3"/>
        <v>249</v>
      </c>
      <c r="IZ1" s="29">
        <f t="shared" si="3"/>
        <v>250</v>
      </c>
      <c r="JA1" s="29">
        <f t="shared" si="3"/>
        <v>251</v>
      </c>
      <c r="JB1" s="29">
        <f t="shared" si="3"/>
        <v>252</v>
      </c>
      <c r="JC1" s="29">
        <f t="shared" si="3"/>
        <v>253</v>
      </c>
      <c r="JD1" s="29">
        <f t="shared" si="3"/>
        <v>254</v>
      </c>
      <c r="JE1" s="29">
        <f t="shared" si="3"/>
        <v>255</v>
      </c>
      <c r="JF1" s="29">
        <f t="shared" si="3"/>
        <v>256</v>
      </c>
      <c r="JG1" s="29">
        <f t="shared" si="3"/>
        <v>257</v>
      </c>
      <c r="JH1" s="29">
        <f t="shared" si="3"/>
        <v>258</v>
      </c>
      <c r="JI1" s="29">
        <f t="shared" si="3"/>
        <v>259</v>
      </c>
      <c r="JJ1" s="29">
        <f t="shared" ref="JJ1:LU1" si="4">JI1+1</f>
        <v>260</v>
      </c>
      <c r="JK1" s="29">
        <f t="shared" si="4"/>
        <v>261</v>
      </c>
      <c r="JL1" s="29">
        <f t="shared" si="4"/>
        <v>262</v>
      </c>
      <c r="JM1" s="29">
        <f t="shared" si="4"/>
        <v>263</v>
      </c>
      <c r="JN1" s="29">
        <f t="shared" si="4"/>
        <v>264</v>
      </c>
      <c r="JO1" s="29">
        <f t="shared" si="4"/>
        <v>265</v>
      </c>
      <c r="JP1" s="29">
        <f t="shared" si="4"/>
        <v>266</v>
      </c>
      <c r="JQ1" s="29">
        <f t="shared" si="4"/>
        <v>267</v>
      </c>
      <c r="JR1" s="29">
        <f t="shared" si="4"/>
        <v>268</v>
      </c>
      <c r="JS1" s="29">
        <f t="shared" si="4"/>
        <v>269</v>
      </c>
      <c r="JT1" s="29">
        <f t="shared" si="4"/>
        <v>270</v>
      </c>
      <c r="JU1" s="29">
        <f t="shared" si="4"/>
        <v>271</v>
      </c>
      <c r="JV1" s="29">
        <f t="shared" si="4"/>
        <v>272</v>
      </c>
      <c r="JW1" s="29">
        <f t="shared" si="4"/>
        <v>273</v>
      </c>
      <c r="JX1" s="29">
        <f t="shared" si="4"/>
        <v>274</v>
      </c>
      <c r="JY1" s="29">
        <f t="shared" si="4"/>
        <v>275</v>
      </c>
      <c r="JZ1" s="29">
        <f t="shared" si="4"/>
        <v>276</v>
      </c>
      <c r="KA1" s="29">
        <f t="shared" si="4"/>
        <v>277</v>
      </c>
      <c r="KB1" s="29">
        <f t="shared" si="4"/>
        <v>278</v>
      </c>
      <c r="KC1" s="29">
        <f t="shared" si="4"/>
        <v>279</v>
      </c>
      <c r="KD1" s="29">
        <f t="shared" si="4"/>
        <v>280</v>
      </c>
      <c r="KE1" s="29">
        <f t="shared" si="4"/>
        <v>281</v>
      </c>
      <c r="KF1" s="29">
        <f t="shared" si="4"/>
        <v>282</v>
      </c>
      <c r="KG1" s="29">
        <f t="shared" si="4"/>
        <v>283</v>
      </c>
      <c r="KH1" s="29">
        <f t="shared" si="4"/>
        <v>284</v>
      </c>
      <c r="KI1" s="29">
        <f t="shared" si="4"/>
        <v>285</v>
      </c>
      <c r="KJ1" s="29">
        <f t="shared" si="4"/>
        <v>286</v>
      </c>
      <c r="KK1" s="29">
        <f t="shared" si="4"/>
        <v>287</v>
      </c>
      <c r="KL1" s="29">
        <f t="shared" si="4"/>
        <v>288</v>
      </c>
      <c r="KM1" s="29">
        <f t="shared" si="4"/>
        <v>289</v>
      </c>
      <c r="KN1" s="29">
        <f t="shared" si="4"/>
        <v>290</v>
      </c>
      <c r="KO1" s="29">
        <f t="shared" si="4"/>
        <v>291</v>
      </c>
      <c r="KP1" s="29">
        <f t="shared" si="4"/>
        <v>292</v>
      </c>
      <c r="KQ1" s="29">
        <f t="shared" si="4"/>
        <v>293</v>
      </c>
      <c r="KR1" s="29">
        <f t="shared" si="4"/>
        <v>294</v>
      </c>
      <c r="KS1" s="29">
        <f t="shared" si="4"/>
        <v>295</v>
      </c>
      <c r="KT1" s="29">
        <f t="shared" si="4"/>
        <v>296</v>
      </c>
      <c r="KU1" s="29">
        <f t="shared" si="4"/>
        <v>297</v>
      </c>
      <c r="KV1" s="29">
        <f t="shared" si="4"/>
        <v>298</v>
      </c>
      <c r="KW1" s="29">
        <f t="shared" si="4"/>
        <v>299</v>
      </c>
      <c r="KX1" s="29">
        <f t="shared" si="4"/>
        <v>300</v>
      </c>
      <c r="KY1" s="29">
        <f t="shared" si="4"/>
        <v>301</v>
      </c>
      <c r="KZ1" s="29">
        <f t="shared" si="4"/>
        <v>302</v>
      </c>
      <c r="LA1" s="29">
        <f t="shared" si="4"/>
        <v>303</v>
      </c>
      <c r="LB1" s="29">
        <f t="shared" si="4"/>
        <v>304</v>
      </c>
      <c r="LC1" s="29">
        <f t="shared" si="4"/>
        <v>305</v>
      </c>
      <c r="LD1" s="29">
        <f t="shared" si="4"/>
        <v>306</v>
      </c>
      <c r="LE1" s="29">
        <f t="shared" si="4"/>
        <v>307</v>
      </c>
      <c r="LF1" s="29">
        <f t="shared" si="4"/>
        <v>308</v>
      </c>
      <c r="LG1" s="29">
        <f t="shared" si="4"/>
        <v>309</v>
      </c>
      <c r="LH1" s="29">
        <f t="shared" si="4"/>
        <v>310</v>
      </c>
      <c r="LI1" s="29">
        <f t="shared" si="4"/>
        <v>311</v>
      </c>
      <c r="LJ1" s="29">
        <f t="shared" si="4"/>
        <v>312</v>
      </c>
      <c r="LK1" s="29">
        <f t="shared" si="4"/>
        <v>313</v>
      </c>
      <c r="LL1" s="29">
        <f t="shared" si="4"/>
        <v>314</v>
      </c>
      <c r="LM1" s="29">
        <f t="shared" si="4"/>
        <v>315</v>
      </c>
      <c r="LN1" s="29">
        <f t="shared" si="4"/>
        <v>316</v>
      </c>
      <c r="LO1" s="29">
        <f t="shared" si="4"/>
        <v>317</v>
      </c>
      <c r="LP1" s="29">
        <f t="shared" si="4"/>
        <v>318</v>
      </c>
      <c r="LQ1" s="29">
        <f t="shared" si="4"/>
        <v>319</v>
      </c>
      <c r="LR1" s="29">
        <f t="shared" si="4"/>
        <v>320</v>
      </c>
      <c r="LS1" s="29">
        <f t="shared" si="4"/>
        <v>321</v>
      </c>
      <c r="LT1" s="29">
        <f t="shared" si="4"/>
        <v>322</v>
      </c>
      <c r="LU1" s="29">
        <f t="shared" si="4"/>
        <v>323</v>
      </c>
      <c r="LV1" s="29">
        <f t="shared" ref="LV1:OG1" si="5">LU1+1</f>
        <v>324</v>
      </c>
      <c r="LW1" s="29">
        <f t="shared" si="5"/>
        <v>325</v>
      </c>
      <c r="LX1" s="29">
        <f t="shared" si="5"/>
        <v>326</v>
      </c>
      <c r="LY1" s="29">
        <f t="shared" si="5"/>
        <v>327</v>
      </c>
      <c r="LZ1" s="29">
        <f t="shared" si="5"/>
        <v>328</v>
      </c>
      <c r="MA1" s="29">
        <f t="shared" si="5"/>
        <v>329</v>
      </c>
      <c r="MB1" s="29">
        <f t="shared" si="5"/>
        <v>330</v>
      </c>
      <c r="MC1" s="29">
        <f t="shared" si="5"/>
        <v>331</v>
      </c>
      <c r="MD1" s="29">
        <f t="shared" si="5"/>
        <v>332</v>
      </c>
      <c r="ME1" s="29">
        <f t="shared" si="5"/>
        <v>333</v>
      </c>
      <c r="MF1" s="29">
        <f t="shared" si="5"/>
        <v>334</v>
      </c>
      <c r="MG1" s="29">
        <f t="shared" si="5"/>
        <v>335</v>
      </c>
      <c r="MH1" s="29">
        <f t="shared" si="5"/>
        <v>336</v>
      </c>
      <c r="MI1" s="29">
        <f t="shared" si="5"/>
        <v>337</v>
      </c>
      <c r="MJ1" s="29">
        <f t="shared" si="5"/>
        <v>338</v>
      </c>
      <c r="MK1" s="29">
        <f t="shared" si="5"/>
        <v>339</v>
      </c>
      <c r="ML1" s="29">
        <f t="shared" si="5"/>
        <v>340</v>
      </c>
      <c r="MM1" s="29">
        <f t="shared" si="5"/>
        <v>341</v>
      </c>
      <c r="MN1" s="29">
        <f t="shared" si="5"/>
        <v>342</v>
      </c>
      <c r="MO1" s="29">
        <f t="shared" si="5"/>
        <v>343</v>
      </c>
      <c r="MP1" s="29">
        <f t="shared" si="5"/>
        <v>344</v>
      </c>
      <c r="MQ1" s="29">
        <f t="shared" si="5"/>
        <v>345</v>
      </c>
      <c r="MR1" s="29">
        <f t="shared" si="5"/>
        <v>346</v>
      </c>
      <c r="MS1" s="29">
        <f t="shared" si="5"/>
        <v>347</v>
      </c>
      <c r="MT1" s="29">
        <f t="shared" si="5"/>
        <v>348</v>
      </c>
      <c r="MU1" s="29">
        <f t="shared" si="5"/>
        <v>349</v>
      </c>
      <c r="MV1" s="29">
        <f t="shared" si="5"/>
        <v>350</v>
      </c>
      <c r="MW1" s="29">
        <f t="shared" si="5"/>
        <v>351</v>
      </c>
      <c r="MX1" s="29">
        <f t="shared" si="5"/>
        <v>352</v>
      </c>
      <c r="MY1" s="29">
        <f t="shared" si="5"/>
        <v>353</v>
      </c>
      <c r="MZ1" s="29">
        <f t="shared" si="5"/>
        <v>354</v>
      </c>
      <c r="NA1" s="29">
        <f t="shared" si="5"/>
        <v>355</v>
      </c>
      <c r="NB1" s="29">
        <f t="shared" si="5"/>
        <v>356</v>
      </c>
      <c r="NC1" s="29">
        <f t="shared" si="5"/>
        <v>357</v>
      </c>
      <c r="ND1" s="29">
        <f t="shared" si="5"/>
        <v>358</v>
      </c>
      <c r="NE1" s="29">
        <f t="shared" si="5"/>
        <v>359</v>
      </c>
      <c r="NF1" s="29">
        <f t="shared" si="5"/>
        <v>360</v>
      </c>
      <c r="NG1" s="29">
        <f t="shared" si="5"/>
        <v>361</v>
      </c>
      <c r="NH1" s="29">
        <f t="shared" si="5"/>
        <v>362</v>
      </c>
      <c r="NI1" s="29">
        <f t="shared" si="5"/>
        <v>363</v>
      </c>
      <c r="NJ1" s="29">
        <f t="shared" si="5"/>
        <v>364</v>
      </c>
      <c r="NK1" s="29">
        <f t="shared" si="5"/>
        <v>365</v>
      </c>
      <c r="NL1" s="29">
        <f t="shared" si="5"/>
        <v>366</v>
      </c>
      <c r="NM1" s="29">
        <f t="shared" si="5"/>
        <v>367</v>
      </c>
      <c r="NN1" s="29">
        <f t="shared" si="5"/>
        <v>368</v>
      </c>
      <c r="NO1" s="29">
        <f t="shared" si="5"/>
        <v>369</v>
      </c>
      <c r="NP1" s="29">
        <f t="shared" si="5"/>
        <v>370</v>
      </c>
      <c r="NQ1" s="29">
        <f t="shared" si="5"/>
        <v>371</v>
      </c>
      <c r="NR1" s="29">
        <f t="shared" si="5"/>
        <v>372</v>
      </c>
      <c r="NS1" s="29">
        <f t="shared" si="5"/>
        <v>373</v>
      </c>
      <c r="NT1" s="29">
        <f t="shared" si="5"/>
        <v>374</v>
      </c>
      <c r="NU1" s="29">
        <f t="shared" si="5"/>
        <v>375</v>
      </c>
      <c r="NV1" s="29">
        <f t="shared" si="5"/>
        <v>376</v>
      </c>
      <c r="NW1" s="29">
        <f t="shared" si="5"/>
        <v>377</v>
      </c>
      <c r="NX1" s="29">
        <f t="shared" si="5"/>
        <v>378</v>
      </c>
      <c r="NY1" s="29">
        <f t="shared" si="5"/>
        <v>379</v>
      </c>
      <c r="NZ1" s="29">
        <f t="shared" si="5"/>
        <v>380</v>
      </c>
      <c r="OA1" s="29">
        <f t="shared" si="5"/>
        <v>381</v>
      </c>
      <c r="OB1" s="29">
        <f t="shared" si="5"/>
        <v>382</v>
      </c>
      <c r="OC1" s="29">
        <f t="shared" si="5"/>
        <v>383</v>
      </c>
      <c r="OD1" s="29">
        <f t="shared" si="5"/>
        <v>384</v>
      </c>
      <c r="OE1" s="29">
        <f t="shared" si="5"/>
        <v>385</v>
      </c>
      <c r="OF1" s="29">
        <f t="shared" si="5"/>
        <v>386</v>
      </c>
      <c r="OG1" s="29">
        <f t="shared" si="5"/>
        <v>387</v>
      </c>
      <c r="OH1" s="29">
        <f t="shared" ref="OH1:QS1" si="6">OG1+1</f>
        <v>388</v>
      </c>
      <c r="OI1" s="29">
        <f t="shared" si="6"/>
        <v>389</v>
      </c>
      <c r="OJ1" s="29">
        <f t="shared" si="6"/>
        <v>390</v>
      </c>
      <c r="OK1" s="29">
        <f t="shared" si="6"/>
        <v>391</v>
      </c>
      <c r="OL1" s="29">
        <f t="shared" si="6"/>
        <v>392</v>
      </c>
      <c r="OM1" s="29">
        <f t="shared" si="6"/>
        <v>393</v>
      </c>
      <c r="ON1" s="29">
        <f t="shared" si="6"/>
        <v>394</v>
      </c>
      <c r="OO1" s="29">
        <f t="shared" si="6"/>
        <v>395</v>
      </c>
      <c r="OP1" s="29">
        <f t="shared" si="6"/>
        <v>396</v>
      </c>
      <c r="OQ1" s="29">
        <f t="shared" si="6"/>
        <v>397</v>
      </c>
      <c r="OR1" s="29">
        <f t="shared" si="6"/>
        <v>398</v>
      </c>
      <c r="OS1" s="29">
        <f t="shared" si="6"/>
        <v>399</v>
      </c>
      <c r="OT1" s="29">
        <f t="shared" si="6"/>
        <v>400</v>
      </c>
      <c r="OU1" s="29">
        <f t="shared" si="6"/>
        <v>401</v>
      </c>
      <c r="OV1" s="29">
        <f t="shared" si="6"/>
        <v>402</v>
      </c>
      <c r="OW1" s="29">
        <f t="shared" si="6"/>
        <v>403</v>
      </c>
      <c r="OX1" s="29">
        <f t="shared" si="6"/>
        <v>404</v>
      </c>
      <c r="OY1" s="29">
        <f t="shared" si="6"/>
        <v>405</v>
      </c>
      <c r="OZ1" s="29">
        <f t="shared" si="6"/>
        <v>406</v>
      </c>
      <c r="PA1" s="29">
        <f t="shared" si="6"/>
        <v>407</v>
      </c>
      <c r="PB1" s="29">
        <f t="shared" si="6"/>
        <v>408</v>
      </c>
      <c r="PC1" s="29">
        <f t="shared" si="6"/>
        <v>409</v>
      </c>
      <c r="PD1" s="29">
        <f t="shared" si="6"/>
        <v>410</v>
      </c>
      <c r="PE1" s="29">
        <f t="shared" si="6"/>
        <v>411</v>
      </c>
      <c r="PF1" s="29">
        <f t="shared" si="6"/>
        <v>412</v>
      </c>
      <c r="PG1" s="29">
        <f t="shared" si="6"/>
        <v>413</v>
      </c>
      <c r="PH1" s="29">
        <f t="shared" si="6"/>
        <v>414</v>
      </c>
      <c r="PI1" s="29">
        <f t="shared" si="6"/>
        <v>415</v>
      </c>
      <c r="PJ1" s="29">
        <f t="shared" si="6"/>
        <v>416</v>
      </c>
      <c r="PK1" s="29">
        <f t="shared" si="6"/>
        <v>417</v>
      </c>
      <c r="PL1" s="29">
        <f t="shared" si="6"/>
        <v>418</v>
      </c>
      <c r="PM1" s="29">
        <f t="shared" si="6"/>
        <v>419</v>
      </c>
      <c r="PN1" s="29">
        <f t="shared" si="6"/>
        <v>420</v>
      </c>
      <c r="PO1" s="29">
        <f t="shared" si="6"/>
        <v>421</v>
      </c>
      <c r="PP1" s="29">
        <f t="shared" si="6"/>
        <v>422</v>
      </c>
      <c r="PQ1" s="29">
        <f t="shared" si="6"/>
        <v>423</v>
      </c>
      <c r="PR1" s="29">
        <f t="shared" si="6"/>
        <v>424</v>
      </c>
      <c r="PS1" s="29">
        <f t="shared" si="6"/>
        <v>425</v>
      </c>
      <c r="PT1" s="29">
        <f t="shared" si="6"/>
        <v>426</v>
      </c>
      <c r="PU1" s="29">
        <f t="shared" si="6"/>
        <v>427</v>
      </c>
      <c r="PV1" s="29">
        <f t="shared" si="6"/>
        <v>428</v>
      </c>
      <c r="PW1" s="29">
        <f t="shared" si="6"/>
        <v>429</v>
      </c>
      <c r="PX1" s="29">
        <f t="shared" si="6"/>
        <v>430</v>
      </c>
      <c r="PY1" s="29">
        <f t="shared" si="6"/>
        <v>431</v>
      </c>
      <c r="PZ1" s="29">
        <f t="shared" si="6"/>
        <v>432</v>
      </c>
      <c r="QA1" s="29">
        <f t="shared" si="6"/>
        <v>433</v>
      </c>
      <c r="QB1" s="29">
        <f t="shared" si="6"/>
        <v>434</v>
      </c>
      <c r="QC1" s="29">
        <f t="shared" si="6"/>
        <v>435</v>
      </c>
      <c r="QD1" s="29">
        <f t="shared" si="6"/>
        <v>436</v>
      </c>
      <c r="QE1" s="29">
        <f t="shared" si="6"/>
        <v>437</v>
      </c>
      <c r="QF1" s="29">
        <f t="shared" si="6"/>
        <v>438</v>
      </c>
      <c r="QG1" s="29">
        <f t="shared" si="6"/>
        <v>439</v>
      </c>
      <c r="QH1" s="29">
        <f t="shared" si="6"/>
        <v>440</v>
      </c>
      <c r="QI1" s="29">
        <f t="shared" si="6"/>
        <v>441</v>
      </c>
      <c r="QJ1" s="29">
        <f t="shared" si="6"/>
        <v>442</v>
      </c>
      <c r="QK1" s="29">
        <f t="shared" si="6"/>
        <v>443</v>
      </c>
      <c r="QL1" s="29">
        <f t="shared" si="6"/>
        <v>444</v>
      </c>
      <c r="QM1" s="29">
        <f t="shared" si="6"/>
        <v>445</v>
      </c>
      <c r="QN1" s="29">
        <f t="shared" si="6"/>
        <v>446</v>
      </c>
      <c r="QO1" s="29">
        <f t="shared" si="6"/>
        <v>447</v>
      </c>
      <c r="QP1" s="29">
        <f t="shared" si="6"/>
        <v>448</v>
      </c>
      <c r="QQ1" s="29">
        <f t="shared" si="6"/>
        <v>449</v>
      </c>
      <c r="QR1" s="29">
        <f t="shared" si="6"/>
        <v>450</v>
      </c>
      <c r="QS1" s="29">
        <f t="shared" si="6"/>
        <v>451</v>
      </c>
      <c r="QT1" s="29">
        <f t="shared" ref="QT1:TE1" si="7">QS1+1</f>
        <v>452</v>
      </c>
      <c r="QU1" s="29">
        <f t="shared" si="7"/>
        <v>453</v>
      </c>
      <c r="QV1" s="29">
        <f t="shared" si="7"/>
        <v>454</v>
      </c>
      <c r="QW1" s="29">
        <f t="shared" si="7"/>
        <v>455</v>
      </c>
      <c r="QX1" s="29">
        <f t="shared" si="7"/>
        <v>456</v>
      </c>
      <c r="QY1" s="29">
        <f t="shared" si="7"/>
        <v>457</v>
      </c>
      <c r="QZ1" s="29">
        <f t="shared" si="7"/>
        <v>458</v>
      </c>
      <c r="RA1" s="29">
        <f t="shared" si="7"/>
        <v>459</v>
      </c>
      <c r="RB1" s="29">
        <f t="shared" si="7"/>
        <v>460</v>
      </c>
      <c r="RC1" s="29">
        <f t="shared" si="7"/>
        <v>461</v>
      </c>
      <c r="RD1" s="29">
        <f t="shared" si="7"/>
        <v>462</v>
      </c>
      <c r="RE1" s="29">
        <f t="shared" si="7"/>
        <v>463</v>
      </c>
      <c r="RF1" s="29">
        <f t="shared" si="7"/>
        <v>464</v>
      </c>
      <c r="RG1" s="29">
        <f t="shared" si="7"/>
        <v>465</v>
      </c>
      <c r="RH1" s="29">
        <f t="shared" si="7"/>
        <v>466</v>
      </c>
      <c r="RI1" s="29">
        <f t="shared" si="7"/>
        <v>467</v>
      </c>
      <c r="RJ1" s="29">
        <f t="shared" si="7"/>
        <v>468</v>
      </c>
      <c r="RK1" s="29">
        <f t="shared" si="7"/>
        <v>469</v>
      </c>
      <c r="RL1" s="29">
        <f t="shared" si="7"/>
        <v>470</v>
      </c>
      <c r="RM1" s="29">
        <f t="shared" si="7"/>
        <v>471</v>
      </c>
      <c r="RN1" s="29">
        <f t="shared" si="7"/>
        <v>472</v>
      </c>
      <c r="RO1" s="29">
        <f t="shared" si="7"/>
        <v>473</v>
      </c>
      <c r="RP1" s="29">
        <f t="shared" si="7"/>
        <v>474</v>
      </c>
      <c r="RQ1" s="29">
        <f t="shared" si="7"/>
        <v>475</v>
      </c>
      <c r="RR1" s="29">
        <f t="shared" si="7"/>
        <v>476</v>
      </c>
      <c r="RS1" s="29">
        <f t="shared" si="7"/>
        <v>477</v>
      </c>
      <c r="RT1" s="29">
        <f t="shared" si="7"/>
        <v>478</v>
      </c>
      <c r="RU1" s="29">
        <f t="shared" si="7"/>
        <v>479</v>
      </c>
      <c r="RV1" s="29">
        <f t="shared" si="7"/>
        <v>480</v>
      </c>
      <c r="RW1" s="29">
        <f t="shared" si="7"/>
        <v>481</v>
      </c>
      <c r="RX1" s="29">
        <f t="shared" si="7"/>
        <v>482</v>
      </c>
      <c r="RY1" s="29">
        <f t="shared" si="7"/>
        <v>483</v>
      </c>
      <c r="RZ1" s="29">
        <f t="shared" si="7"/>
        <v>484</v>
      </c>
      <c r="SA1" s="29">
        <f t="shared" si="7"/>
        <v>485</v>
      </c>
      <c r="SB1" s="29">
        <f t="shared" si="7"/>
        <v>486</v>
      </c>
      <c r="SC1" s="29">
        <f t="shared" si="7"/>
        <v>487</v>
      </c>
      <c r="SD1" s="29">
        <f t="shared" si="7"/>
        <v>488</v>
      </c>
      <c r="SE1" s="29">
        <f t="shared" si="7"/>
        <v>489</v>
      </c>
      <c r="SF1" s="29">
        <f t="shared" si="7"/>
        <v>490</v>
      </c>
      <c r="SG1" s="29">
        <f t="shared" si="7"/>
        <v>491</v>
      </c>
      <c r="SH1" s="29">
        <f t="shared" si="7"/>
        <v>492</v>
      </c>
      <c r="SI1" s="29">
        <f t="shared" si="7"/>
        <v>493</v>
      </c>
      <c r="SJ1" s="29">
        <f t="shared" si="7"/>
        <v>494</v>
      </c>
      <c r="SK1" s="29">
        <f t="shared" si="7"/>
        <v>495</v>
      </c>
      <c r="SL1" s="29">
        <f t="shared" si="7"/>
        <v>496</v>
      </c>
      <c r="SM1" s="29">
        <f t="shared" si="7"/>
        <v>497</v>
      </c>
      <c r="SN1" s="29">
        <f t="shared" si="7"/>
        <v>498</v>
      </c>
      <c r="SO1" s="29">
        <f t="shared" si="7"/>
        <v>499</v>
      </c>
      <c r="SP1" s="29">
        <f t="shared" si="7"/>
        <v>500</v>
      </c>
      <c r="SQ1" s="29">
        <f t="shared" si="7"/>
        <v>501</v>
      </c>
      <c r="SR1" s="29">
        <f t="shared" si="7"/>
        <v>502</v>
      </c>
      <c r="SS1" s="29">
        <f t="shared" si="7"/>
        <v>503</v>
      </c>
      <c r="ST1" s="29">
        <f t="shared" si="7"/>
        <v>504</v>
      </c>
      <c r="SU1" s="29">
        <f t="shared" si="7"/>
        <v>505</v>
      </c>
      <c r="SV1" s="29">
        <f t="shared" si="7"/>
        <v>506</v>
      </c>
      <c r="SW1" s="29">
        <f t="shared" si="7"/>
        <v>507</v>
      </c>
      <c r="SX1" s="29">
        <f t="shared" si="7"/>
        <v>508</v>
      </c>
      <c r="SY1" s="29">
        <f t="shared" si="7"/>
        <v>509</v>
      </c>
      <c r="SZ1" s="29">
        <f t="shared" si="7"/>
        <v>510</v>
      </c>
      <c r="TA1" s="29">
        <f t="shared" si="7"/>
        <v>511</v>
      </c>
      <c r="TB1" s="29">
        <f t="shared" si="7"/>
        <v>512</v>
      </c>
      <c r="TC1" s="29">
        <f t="shared" si="7"/>
        <v>513</v>
      </c>
      <c r="TD1" s="29">
        <f t="shared" si="7"/>
        <v>514</v>
      </c>
      <c r="TE1" s="29">
        <f t="shared" si="7"/>
        <v>515</v>
      </c>
      <c r="TF1" s="29">
        <f t="shared" ref="TF1:VQ1" si="8">TE1+1</f>
        <v>516</v>
      </c>
      <c r="TG1" s="29">
        <f t="shared" si="8"/>
        <v>517</v>
      </c>
      <c r="TH1" s="29">
        <f t="shared" si="8"/>
        <v>518</v>
      </c>
      <c r="TI1" s="29">
        <f t="shared" si="8"/>
        <v>519</v>
      </c>
      <c r="TJ1" s="29">
        <f t="shared" si="8"/>
        <v>520</v>
      </c>
      <c r="TK1" s="29">
        <f t="shared" si="8"/>
        <v>521</v>
      </c>
      <c r="TL1" s="29">
        <f t="shared" si="8"/>
        <v>522</v>
      </c>
      <c r="TM1" s="29">
        <f t="shared" si="8"/>
        <v>523</v>
      </c>
      <c r="TN1" s="29">
        <f t="shared" si="8"/>
        <v>524</v>
      </c>
      <c r="TO1" s="29">
        <f t="shared" si="8"/>
        <v>525</v>
      </c>
      <c r="TP1" s="29">
        <f t="shared" si="8"/>
        <v>526</v>
      </c>
      <c r="TQ1" s="29">
        <f t="shared" si="8"/>
        <v>527</v>
      </c>
      <c r="TR1" s="29">
        <f t="shared" si="8"/>
        <v>528</v>
      </c>
      <c r="TS1" s="29">
        <f t="shared" si="8"/>
        <v>529</v>
      </c>
      <c r="TT1" s="29">
        <f t="shared" si="8"/>
        <v>530</v>
      </c>
      <c r="TU1" s="29">
        <f t="shared" si="8"/>
        <v>531</v>
      </c>
      <c r="TV1" s="29">
        <f t="shared" si="8"/>
        <v>532</v>
      </c>
      <c r="TW1" s="29">
        <f t="shared" si="8"/>
        <v>533</v>
      </c>
      <c r="TX1" s="29">
        <f t="shared" si="8"/>
        <v>534</v>
      </c>
      <c r="TY1" s="29">
        <f t="shared" si="8"/>
        <v>535</v>
      </c>
      <c r="TZ1" s="29">
        <f t="shared" si="8"/>
        <v>536</v>
      </c>
      <c r="UA1" s="29">
        <f t="shared" si="8"/>
        <v>537</v>
      </c>
      <c r="UB1" s="29">
        <f t="shared" si="8"/>
        <v>538</v>
      </c>
      <c r="UC1" s="29">
        <f t="shared" si="8"/>
        <v>539</v>
      </c>
      <c r="UD1" s="29">
        <f t="shared" si="8"/>
        <v>540</v>
      </c>
      <c r="UE1" s="29">
        <f t="shared" si="8"/>
        <v>541</v>
      </c>
      <c r="UF1" s="29">
        <f t="shared" si="8"/>
        <v>542</v>
      </c>
      <c r="UG1" s="29">
        <f t="shared" si="8"/>
        <v>543</v>
      </c>
      <c r="UH1" s="29">
        <f t="shared" si="8"/>
        <v>544</v>
      </c>
      <c r="UI1" s="29">
        <f t="shared" si="8"/>
        <v>545</v>
      </c>
      <c r="UJ1" s="29">
        <f t="shared" si="8"/>
        <v>546</v>
      </c>
      <c r="UK1" s="29">
        <f t="shared" si="8"/>
        <v>547</v>
      </c>
      <c r="UL1" s="29">
        <f t="shared" si="8"/>
        <v>548</v>
      </c>
      <c r="UM1" s="29">
        <f t="shared" si="8"/>
        <v>549</v>
      </c>
      <c r="UN1" s="29">
        <f t="shared" si="8"/>
        <v>550</v>
      </c>
      <c r="UO1" s="29">
        <f t="shared" si="8"/>
        <v>551</v>
      </c>
      <c r="UP1" s="29">
        <f t="shared" si="8"/>
        <v>552</v>
      </c>
      <c r="UQ1" s="29">
        <f t="shared" si="8"/>
        <v>553</v>
      </c>
      <c r="UR1" s="29">
        <f t="shared" si="8"/>
        <v>554</v>
      </c>
      <c r="US1" s="29">
        <f t="shared" si="8"/>
        <v>555</v>
      </c>
      <c r="UT1" s="29">
        <f t="shared" si="8"/>
        <v>556</v>
      </c>
      <c r="UU1" s="29">
        <f t="shared" si="8"/>
        <v>557</v>
      </c>
      <c r="UV1" s="29">
        <f t="shared" si="8"/>
        <v>558</v>
      </c>
      <c r="UW1" s="29">
        <f t="shared" si="8"/>
        <v>559</v>
      </c>
      <c r="UX1" s="29">
        <f t="shared" si="8"/>
        <v>560</v>
      </c>
      <c r="UY1" s="29">
        <f t="shared" si="8"/>
        <v>561</v>
      </c>
      <c r="UZ1" s="29">
        <f t="shared" si="8"/>
        <v>562</v>
      </c>
      <c r="VA1" s="29">
        <f t="shared" si="8"/>
        <v>563</v>
      </c>
      <c r="VB1" s="29">
        <f t="shared" si="8"/>
        <v>564</v>
      </c>
      <c r="VC1" s="29">
        <f t="shared" si="8"/>
        <v>565</v>
      </c>
      <c r="VD1" s="29">
        <f t="shared" si="8"/>
        <v>566</v>
      </c>
      <c r="VE1" s="29">
        <f t="shared" si="8"/>
        <v>567</v>
      </c>
      <c r="VF1" s="29">
        <f t="shared" si="8"/>
        <v>568</v>
      </c>
      <c r="VG1" s="29">
        <f t="shared" si="8"/>
        <v>569</v>
      </c>
      <c r="VH1" s="29">
        <f t="shared" si="8"/>
        <v>570</v>
      </c>
      <c r="VI1" s="29">
        <f t="shared" si="8"/>
        <v>571</v>
      </c>
      <c r="VJ1" s="29">
        <f t="shared" si="8"/>
        <v>572</v>
      </c>
      <c r="VK1" s="29">
        <f t="shared" si="8"/>
        <v>573</v>
      </c>
      <c r="VL1" s="29">
        <f t="shared" si="8"/>
        <v>574</v>
      </c>
      <c r="VM1" s="29">
        <f t="shared" si="8"/>
        <v>575</v>
      </c>
      <c r="VN1" s="29">
        <f t="shared" si="8"/>
        <v>576</v>
      </c>
      <c r="VO1" s="29">
        <f t="shared" si="8"/>
        <v>577</v>
      </c>
      <c r="VP1" s="29">
        <f t="shared" si="8"/>
        <v>578</v>
      </c>
      <c r="VQ1" s="29">
        <f t="shared" si="8"/>
        <v>579</v>
      </c>
      <c r="VR1" s="29">
        <f t="shared" ref="VR1:YC1" si="9">VQ1+1</f>
        <v>580</v>
      </c>
      <c r="VS1" s="29">
        <f t="shared" si="9"/>
        <v>581</v>
      </c>
      <c r="VT1" s="29">
        <f t="shared" si="9"/>
        <v>582</v>
      </c>
      <c r="VU1" s="29">
        <f t="shared" si="9"/>
        <v>583</v>
      </c>
      <c r="VV1" s="29">
        <f t="shared" si="9"/>
        <v>584</v>
      </c>
      <c r="VW1" s="29">
        <f t="shared" si="9"/>
        <v>585</v>
      </c>
      <c r="VX1" s="29">
        <f t="shared" si="9"/>
        <v>586</v>
      </c>
      <c r="VY1" s="29">
        <f t="shared" si="9"/>
        <v>587</v>
      </c>
      <c r="VZ1" s="29">
        <f t="shared" si="9"/>
        <v>588</v>
      </c>
      <c r="WA1" s="29">
        <f t="shared" si="9"/>
        <v>589</v>
      </c>
      <c r="WB1" s="29">
        <f t="shared" si="9"/>
        <v>590</v>
      </c>
      <c r="WC1" s="29">
        <f t="shared" si="9"/>
        <v>591</v>
      </c>
      <c r="WD1" s="29">
        <f t="shared" si="9"/>
        <v>592</v>
      </c>
      <c r="WE1" s="29">
        <f t="shared" si="9"/>
        <v>593</v>
      </c>
      <c r="WF1" s="29">
        <f t="shared" si="9"/>
        <v>594</v>
      </c>
      <c r="WG1" s="29">
        <f t="shared" si="9"/>
        <v>595</v>
      </c>
      <c r="WH1" s="29">
        <f t="shared" si="9"/>
        <v>596</v>
      </c>
      <c r="WI1" s="29">
        <f t="shared" si="9"/>
        <v>597</v>
      </c>
      <c r="WJ1" s="29">
        <f t="shared" si="9"/>
        <v>598</v>
      </c>
      <c r="WK1" s="29">
        <f t="shared" si="9"/>
        <v>599</v>
      </c>
      <c r="WL1" s="29">
        <f t="shared" si="9"/>
        <v>600</v>
      </c>
      <c r="WM1" s="29">
        <f t="shared" si="9"/>
        <v>601</v>
      </c>
      <c r="WN1" s="29">
        <f t="shared" si="9"/>
        <v>602</v>
      </c>
      <c r="WO1" s="29">
        <f t="shared" si="9"/>
        <v>603</v>
      </c>
      <c r="WP1" s="29">
        <f t="shared" si="9"/>
        <v>604</v>
      </c>
      <c r="WQ1" s="29">
        <f t="shared" si="9"/>
        <v>605</v>
      </c>
      <c r="WR1" s="29">
        <f t="shared" si="9"/>
        <v>606</v>
      </c>
      <c r="WS1" s="29">
        <f t="shared" si="9"/>
        <v>607</v>
      </c>
      <c r="WT1" s="29">
        <f t="shared" si="9"/>
        <v>608</v>
      </c>
      <c r="WU1" s="29">
        <f t="shared" si="9"/>
        <v>609</v>
      </c>
      <c r="WV1" s="29">
        <f t="shared" si="9"/>
        <v>610</v>
      </c>
      <c r="WW1" s="29">
        <f t="shared" si="9"/>
        <v>611</v>
      </c>
      <c r="WX1" s="29">
        <f t="shared" si="9"/>
        <v>612</v>
      </c>
      <c r="WY1" s="29">
        <f t="shared" si="9"/>
        <v>613</v>
      </c>
      <c r="WZ1" s="29">
        <f t="shared" si="9"/>
        <v>614</v>
      </c>
      <c r="XA1" s="29">
        <f t="shared" si="9"/>
        <v>615</v>
      </c>
      <c r="XB1" s="29">
        <f t="shared" si="9"/>
        <v>616</v>
      </c>
      <c r="XC1" s="29">
        <f t="shared" si="9"/>
        <v>617</v>
      </c>
      <c r="XD1" s="29">
        <f t="shared" si="9"/>
        <v>618</v>
      </c>
      <c r="XE1" s="29">
        <f t="shared" si="9"/>
        <v>619</v>
      </c>
      <c r="XF1" s="29">
        <f t="shared" si="9"/>
        <v>620</v>
      </c>
      <c r="XG1" s="29">
        <f t="shared" si="9"/>
        <v>621</v>
      </c>
      <c r="XH1" s="29">
        <f t="shared" si="9"/>
        <v>622</v>
      </c>
      <c r="XI1" s="29">
        <f t="shared" si="9"/>
        <v>623</v>
      </c>
      <c r="XJ1" s="29">
        <f t="shared" si="9"/>
        <v>624</v>
      </c>
      <c r="XK1" s="29">
        <f t="shared" si="9"/>
        <v>625</v>
      </c>
      <c r="XL1" s="29">
        <f t="shared" si="9"/>
        <v>626</v>
      </c>
      <c r="XM1" s="29">
        <f t="shared" si="9"/>
        <v>627</v>
      </c>
      <c r="XN1" s="29">
        <f t="shared" si="9"/>
        <v>628</v>
      </c>
      <c r="XO1" s="29">
        <f t="shared" si="9"/>
        <v>629</v>
      </c>
      <c r="XP1" s="29">
        <f t="shared" si="9"/>
        <v>630</v>
      </c>
      <c r="XQ1" s="29">
        <f t="shared" si="9"/>
        <v>631</v>
      </c>
      <c r="XR1" s="29">
        <f t="shared" si="9"/>
        <v>632</v>
      </c>
      <c r="XS1" s="29">
        <f t="shared" si="9"/>
        <v>633</v>
      </c>
      <c r="XT1" s="29">
        <f t="shared" si="9"/>
        <v>634</v>
      </c>
      <c r="XU1" s="29">
        <f t="shared" si="9"/>
        <v>635</v>
      </c>
      <c r="XV1" s="29">
        <f t="shared" si="9"/>
        <v>636</v>
      </c>
      <c r="XW1" s="29">
        <f t="shared" si="9"/>
        <v>637</v>
      </c>
      <c r="XX1" s="29">
        <f t="shared" si="9"/>
        <v>638</v>
      </c>
      <c r="XY1" s="29">
        <f t="shared" si="9"/>
        <v>639</v>
      </c>
      <c r="XZ1" s="29">
        <f t="shared" si="9"/>
        <v>640</v>
      </c>
      <c r="YA1" s="29">
        <f t="shared" si="9"/>
        <v>641</v>
      </c>
      <c r="YB1" s="29">
        <f t="shared" si="9"/>
        <v>642</v>
      </c>
      <c r="YC1" s="29">
        <f t="shared" si="9"/>
        <v>643</v>
      </c>
      <c r="YD1" s="29">
        <f t="shared" ref="YD1:AAO1" si="10">YC1+1</f>
        <v>644</v>
      </c>
      <c r="YE1" s="29">
        <f t="shared" si="10"/>
        <v>645</v>
      </c>
      <c r="YF1" s="29">
        <f t="shared" si="10"/>
        <v>646</v>
      </c>
      <c r="YG1" s="29">
        <f t="shared" si="10"/>
        <v>647</v>
      </c>
      <c r="YH1" s="29">
        <f t="shared" si="10"/>
        <v>648</v>
      </c>
      <c r="YI1" s="29">
        <f t="shared" si="10"/>
        <v>649</v>
      </c>
      <c r="YJ1" s="29">
        <f t="shared" si="10"/>
        <v>650</v>
      </c>
      <c r="YK1" s="29">
        <f t="shared" si="10"/>
        <v>651</v>
      </c>
      <c r="YL1" s="29">
        <f t="shared" si="10"/>
        <v>652</v>
      </c>
      <c r="YM1" s="29">
        <f t="shared" si="10"/>
        <v>653</v>
      </c>
      <c r="YN1" s="29">
        <f t="shared" si="10"/>
        <v>654</v>
      </c>
      <c r="YO1" s="29">
        <f t="shared" si="10"/>
        <v>655</v>
      </c>
      <c r="YP1" s="29">
        <f t="shared" si="10"/>
        <v>656</v>
      </c>
      <c r="YQ1" s="29">
        <f t="shared" si="10"/>
        <v>657</v>
      </c>
      <c r="YR1" s="29">
        <f t="shared" si="10"/>
        <v>658</v>
      </c>
      <c r="YS1" s="29">
        <f t="shared" si="10"/>
        <v>659</v>
      </c>
      <c r="YT1" s="29">
        <f t="shared" si="10"/>
        <v>660</v>
      </c>
      <c r="YU1" s="29">
        <f t="shared" si="10"/>
        <v>661</v>
      </c>
      <c r="YV1" s="29">
        <f t="shared" si="10"/>
        <v>662</v>
      </c>
      <c r="YW1" s="29">
        <f t="shared" si="10"/>
        <v>663</v>
      </c>
      <c r="YX1" s="29">
        <f t="shared" si="10"/>
        <v>664</v>
      </c>
      <c r="YY1" s="29">
        <f t="shared" si="10"/>
        <v>665</v>
      </c>
      <c r="YZ1" s="29">
        <f t="shared" si="10"/>
        <v>666</v>
      </c>
      <c r="ZA1" s="29">
        <f t="shared" si="10"/>
        <v>667</v>
      </c>
      <c r="ZB1" s="29">
        <f t="shared" si="10"/>
        <v>668</v>
      </c>
      <c r="ZC1" s="29">
        <f t="shared" si="10"/>
        <v>669</v>
      </c>
      <c r="ZD1" s="29">
        <f t="shared" si="10"/>
        <v>670</v>
      </c>
      <c r="ZE1" s="29">
        <f t="shared" si="10"/>
        <v>671</v>
      </c>
      <c r="ZF1" s="29">
        <f t="shared" si="10"/>
        <v>672</v>
      </c>
      <c r="ZG1" s="29">
        <f t="shared" si="10"/>
        <v>673</v>
      </c>
      <c r="ZH1" s="29">
        <f t="shared" si="10"/>
        <v>674</v>
      </c>
      <c r="ZI1" s="29">
        <f t="shared" si="10"/>
        <v>675</v>
      </c>
      <c r="ZJ1" s="29">
        <f t="shared" si="10"/>
        <v>676</v>
      </c>
      <c r="ZK1" s="29">
        <f t="shared" si="10"/>
        <v>677</v>
      </c>
      <c r="ZL1" s="29">
        <f t="shared" si="10"/>
        <v>678</v>
      </c>
      <c r="ZM1" s="29">
        <f t="shared" si="10"/>
        <v>679</v>
      </c>
      <c r="ZN1" s="29">
        <f t="shared" si="10"/>
        <v>680</v>
      </c>
      <c r="ZO1" s="29">
        <f t="shared" si="10"/>
        <v>681</v>
      </c>
      <c r="ZP1" s="29">
        <f t="shared" si="10"/>
        <v>682</v>
      </c>
      <c r="ZQ1" s="29">
        <f t="shared" si="10"/>
        <v>683</v>
      </c>
      <c r="ZR1" s="29">
        <f t="shared" si="10"/>
        <v>684</v>
      </c>
      <c r="ZS1" s="29">
        <f t="shared" si="10"/>
        <v>685</v>
      </c>
      <c r="ZT1" s="29">
        <f t="shared" si="10"/>
        <v>686</v>
      </c>
      <c r="ZU1" s="29">
        <f t="shared" si="10"/>
        <v>687</v>
      </c>
      <c r="ZV1" s="29">
        <f t="shared" si="10"/>
        <v>688</v>
      </c>
      <c r="ZW1" s="29">
        <f t="shared" si="10"/>
        <v>689</v>
      </c>
      <c r="ZX1" s="29">
        <f t="shared" si="10"/>
        <v>690</v>
      </c>
      <c r="ZY1" s="29">
        <f t="shared" si="10"/>
        <v>691</v>
      </c>
      <c r="ZZ1" s="29">
        <f t="shared" si="10"/>
        <v>692</v>
      </c>
      <c r="AAA1" s="29">
        <f t="shared" si="10"/>
        <v>693</v>
      </c>
      <c r="AAB1" s="29">
        <f t="shared" si="10"/>
        <v>694</v>
      </c>
      <c r="AAC1" s="29">
        <f t="shared" si="10"/>
        <v>695</v>
      </c>
      <c r="AAD1" s="29">
        <f t="shared" si="10"/>
        <v>696</v>
      </c>
      <c r="AAE1" s="29">
        <f t="shared" si="10"/>
        <v>697</v>
      </c>
      <c r="AAF1" s="29">
        <f t="shared" si="10"/>
        <v>698</v>
      </c>
      <c r="AAG1" s="29">
        <f t="shared" si="10"/>
        <v>699</v>
      </c>
      <c r="AAH1" s="29">
        <f t="shared" si="10"/>
        <v>700</v>
      </c>
      <c r="AAI1" s="29">
        <f t="shared" si="10"/>
        <v>701</v>
      </c>
      <c r="AAJ1" s="29">
        <f t="shared" si="10"/>
        <v>702</v>
      </c>
      <c r="AAK1" s="29">
        <f t="shared" si="10"/>
        <v>703</v>
      </c>
      <c r="AAL1" s="29">
        <f t="shared" si="10"/>
        <v>704</v>
      </c>
      <c r="AAM1" s="29">
        <f t="shared" si="10"/>
        <v>705</v>
      </c>
      <c r="AAN1" s="29">
        <f t="shared" si="10"/>
        <v>706</v>
      </c>
      <c r="AAO1" s="29">
        <f t="shared" si="10"/>
        <v>707</v>
      </c>
      <c r="AAP1" s="29">
        <f t="shared" ref="AAP1:ADA1" si="11">AAO1+1</f>
        <v>708</v>
      </c>
      <c r="AAQ1" s="29">
        <f t="shared" si="11"/>
        <v>709</v>
      </c>
      <c r="AAR1" s="29">
        <f t="shared" si="11"/>
        <v>710</v>
      </c>
      <c r="AAS1" s="29">
        <f t="shared" si="11"/>
        <v>711</v>
      </c>
      <c r="AAT1" s="29">
        <f t="shared" si="11"/>
        <v>712</v>
      </c>
      <c r="AAU1" s="29">
        <f t="shared" si="11"/>
        <v>713</v>
      </c>
      <c r="AAV1" s="29">
        <f t="shared" si="11"/>
        <v>714</v>
      </c>
      <c r="AAW1" s="29">
        <f t="shared" si="11"/>
        <v>715</v>
      </c>
      <c r="AAX1" s="29">
        <f t="shared" si="11"/>
        <v>716</v>
      </c>
      <c r="AAY1" s="29">
        <f t="shared" si="11"/>
        <v>717</v>
      </c>
      <c r="AAZ1" s="29">
        <f t="shared" si="11"/>
        <v>718</v>
      </c>
      <c r="ABA1" s="29">
        <f t="shared" si="11"/>
        <v>719</v>
      </c>
      <c r="ABB1" s="29">
        <f t="shared" si="11"/>
        <v>720</v>
      </c>
      <c r="ABC1" s="29">
        <f t="shared" si="11"/>
        <v>721</v>
      </c>
      <c r="ABD1" s="29">
        <f t="shared" si="11"/>
        <v>722</v>
      </c>
      <c r="ABE1" s="29">
        <f t="shared" si="11"/>
        <v>723</v>
      </c>
      <c r="ABF1" s="29">
        <f t="shared" si="11"/>
        <v>724</v>
      </c>
      <c r="ABG1" s="29">
        <f t="shared" si="11"/>
        <v>725</v>
      </c>
      <c r="ABH1" s="29">
        <f t="shared" si="11"/>
        <v>726</v>
      </c>
      <c r="ABI1" s="29">
        <f t="shared" si="11"/>
        <v>727</v>
      </c>
      <c r="ABJ1" s="29">
        <f t="shared" si="11"/>
        <v>728</v>
      </c>
      <c r="ABK1" s="29">
        <f t="shared" si="11"/>
        <v>729</v>
      </c>
      <c r="ABL1" s="29">
        <f t="shared" si="11"/>
        <v>730</v>
      </c>
      <c r="ABM1" s="29">
        <f t="shared" si="11"/>
        <v>731</v>
      </c>
      <c r="ABN1" s="29">
        <f t="shared" si="11"/>
        <v>732</v>
      </c>
      <c r="ABO1" s="29">
        <f t="shared" si="11"/>
        <v>733</v>
      </c>
      <c r="ABP1" s="29">
        <f t="shared" si="11"/>
        <v>734</v>
      </c>
      <c r="ABQ1" s="29">
        <f t="shared" si="11"/>
        <v>735</v>
      </c>
      <c r="ABR1" s="29">
        <f t="shared" si="11"/>
        <v>736</v>
      </c>
      <c r="ABS1" s="29">
        <f t="shared" si="11"/>
        <v>737</v>
      </c>
      <c r="ABT1" s="29">
        <f t="shared" si="11"/>
        <v>738</v>
      </c>
      <c r="ABU1" s="29">
        <f t="shared" si="11"/>
        <v>739</v>
      </c>
      <c r="ABV1" s="29">
        <f t="shared" si="11"/>
        <v>740</v>
      </c>
      <c r="ABW1" s="29">
        <f t="shared" si="11"/>
        <v>741</v>
      </c>
      <c r="ABX1" s="29">
        <f t="shared" si="11"/>
        <v>742</v>
      </c>
      <c r="ABY1" s="29">
        <f t="shared" si="11"/>
        <v>743</v>
      </c>
      <c r="ABZ1" s="29">
        <f t="shared" si="11"/>
        <v>744</v>
      </c>
      <c r="ACA1" s="29">
        <f t="shared" si="11"/>
        <v>745</v>
      </c>
      <c r="ACB1" s="29">
        <f t="shared" si="11"/>
        <v>746</v>
      </c>
      <c r="ACC1" s="29">
        <f t="shared" si="11"/>
        <v>747</v>
      </c>
      <c r="ACD1" s="29">
        <f t="shared" si="11"/>
        <v>748</v>
      </c>
      <c r="ACE1" s="29">
        <f t="shared" si="11"/>
        <v>749</v>
      </c>
      <c r="ACF1" s="29">
        <f t="shared" si="11"/>
        <v>750</v>
      </c>
      <c r="ACG1" s="29">
        <f t="shared" si="11"/>
        <v>751</v>
      </c>
      <c r="ACH1" s="29">
        <f t="shared" si="11"/>
        <v>752</v>
      </c>
      <c r="ACI1" s="29">
        <f t="shared" si="11"/>
        <v>753</v>
      </c>
      <c r="ACJ1" s="29">
        <f t="shared" si="11"/>
        <v>754</v>
      </c>
      <c r="ACK1" s="29">
        <f t="shared" si="11"/>
        <v>755</v>
      </c>
      <c r="ACL1" s="29">
        <f t="shared" si="11"/>
        <v>756</v>
      </c>
      <c r="ACM1" s="29">
        <f t="shared" si="11"/>
        <v>757</v>
      </c>
      <c r="ACN1" s="29">
        <f t="shared" si="11"/>
        <v>758</v>
      </c>
      <c r="ACO1" s="29">
        <f t="shared" si="11"/>
        <v>759</v>
      </c>
      <c r="ACP1" s="29">
        <f t="shared" si="11"/>
        <v>760</v>
      </c>
      <c r="ACQ1" s="29">
        <f t="shared" si="11"/>
        <v>761</v>
      </c>
      <c r="ACR1" s="29">
        <f t="shared" si="11"/>
        <v>762</v>
      </c>
      <c r="ACS1" s="29">
        <f t="shared" si="11"/>
        <v>763</v>
      </c>
      <c r="ACT1" s="29">
        <f t="shared" si="11"/>
        <v>764</v>
      </c>
      <c r="ACU1" s="29">
        <f t="shared" si="11"/>
        <v>765</v>
      </c>
      <c r="ACV1" s="29">
        <f t="shared" si="11"/>
        <v>766</v>
      </c>
      <c r="ACW1" s="29">
        <f t="shared" si="11"/>
        <v>767</v>
      </c>
      <c r="ACX1" s="29">
        <f t="shared" si="11"/>
        <v>768</v>
      </c>
      <c r="ACY1" s="29">
        <f t="shared" si="11"/>
        <v>769</v>
      </c>
      <c r="ACZ1" s="29">
        <f t="shared" si="11"/>
        <v>770</v>
      </c>
      <c r="ADA1" s="29">
        <f t="shared" si="11"/>
        <v>771</v>
      </c>
      <c r="ADB1" s="29">
        <f t="shared" ref="ADB1:AFM1" si="12">ADA1+1</f>
        <v>772</v>
      </c>
      <c r="ADC1" s="29">
        <f t="shared" si="12"/>
        <v>773</v>
      </c>
      <c r="ADD1" s="29">
        <f t="shared" si="12"/>
        <v>774</v>
      </c>
      <c r="ADE1" s="29">
        <f t="shared" si="12"/>
        <v>775</v>
      </c>
      <c r="ADF1" s="29">
        <f t="shared" si="12"/>
        <v>776</v>
      </c>
      <c r="ADG1" s="29">
        <f t="shared" si="12"/>
        <v>777</v>
      </c>
      <c r="ADH1" s="29">
        <f t="shared" si="12"/>
        <v>778</v>
      </c>
      <c r="ADI1" s="29">
        <f t="shared" si="12"/>
        <v>779</v>
      </c>
      <c r="ADJ1" s="29">
        <f t="shared" si="12"/>
        <v>780</v>
      </c>
      <c r="ADK1" s="29">
        <f t="shared" si="12"/>
        <v>781</v>
      </c>
      <c r="ADL1" s="29">
        <f t="shared" si="12"/>
        <v>782</v>
      </c>
      <c r="ADM1" s="29">
        <f t="shared" si="12"/>
        <v>783</v>
      </c>
      <c r="ADN1" s="29">
        <f t="shared" si="12"/>
        <v>784</v>
      </c>
      <c r="ADO1" s="29">
        <f t="shared" si="12"/>
        <v>785</v>
      </c>
      <c r="ADP1" s="29">
        <f t="shared" si="12"/>
        <v>786</v>
      </c>
      <c r="ADQ1" s="29">
        <f t="shared" si="12"/>
        <v>787</v>
      </c>
      <c r="ADR1" s="29">
        <f t="shared" si="12"/>
        <v>788</v>
      </c>
      <c r="ADS1" s="29">
        <f t="shared" si="12"/>
        <v>789</v>
      </c>
      <c r="ADT1" s="29">
        <f t="shared" si="12"/>
        <v>790</v>
      </c>
      <c r="ADU1" s="29">
        <f t="shared" si="12"/>
        <v>791</v>
      </c>
      <c r="ADV1" s="29">
        <f t="shared" si="12"/>
        <v>792</v>
      </c>
      <c r="ADW1" s="29">
        <f t="shared" si="12"/>
        <v>793</v>
      </c>
      <c r="ADX1" s="29">
        <f t="shared" si="12"/>
        <v>794</v>
      </c>
      <c r="ADY1" s="29">
        <f t="shared" si="12"/>
        <v>795</v>
      </c>
      <c r="ADZ1" s="29">
        <f t="shared" si="12"/>
        <v>796</v>
      </c>
      <c r="AEA1" s="29">
        <f t="shared" si="12"/>
        <v>797</v>
      </c>
      <c r="AEB1" s="29">
        <f t="shared" si="12"/>
        <v>798</v>
      </c>
      <c r="AEC1" s="29">
        <f t="shared" si="12"/>
        <v>799</v>
      </c>
      <c r="AED1" s="29">
        <f t="shared" si="12"/>
        <v>800</v>
      </c>
      <c r="AEE1" s="29">
        <f t="shared" si="12"/>
        <v>801</v>
      </c>
      <c r="AEF1" s="29">
        <f t="shared" si="12"/>
        <v>802</v>
      </c>
      <c r="AEG1" s="29">
        <f t="shared" si="12"/>
        <v>803</v>
      </c>
      <c r="AEH1" s="29">
        <f t="shared" si="12"/>
        <v>804</v>
      </c>
      <c r="AEI1" s="29">
        <f t="shared" si="12"/>
        <v>805</v>
      </c>
      <c r="AEJ1" s="29">
        <f t="shared" si="12"/>
        <v>806</v>
      </c>
      <c r="AEK1" s="29">
        <f t="shared" si="12"/>
        <v>807</v>
      </c>
      <c r="AEL1" s="29">
        <f t="shared" si="12"/>
        <v>808</v>
      </c>
      <c r="AEM1" s="29">
        <f t="shared" si="12"/>
        <v>809</v>
      </c>
      <c r="AEN1" s="29">
        <f t="shared" si="12"/>
        <v>810</v>
      </c>
      <c r="AEO1" s="29">
        <f t="shared" si="12"/>
        <v>811</v>
      </c>
      <c r="AEP1" s="29">
        <f t="shared" si="12"/>
        <v>812</v>
      </c>
      <c r="AEQ1" s="29">
        <f t="shared" si="12"/>
        <v>813</v>
      </c>
      <c r="AER1" s="29">
        <f t="shared" si="12"/>
        <v>814</v>
      </c>
      <c r="AES1" s="29">
        <f t="shared" si="12"/>
        <v>815</v>
      </c>
      <c r="AET1" s="29">
        <f t="shared" si="12"/>
        <v>816</v>
      </c>
      <c r="AEU1" s="29">
        <f t="shared" si="12"/>
        <v>817</v>
      </c>
      <c r="AEV1" s="29">
        <f t="shared" si="12"/>
        <v>818</v>
      </c>
      <c r="AEW1" s="29">
        <f t="shared" si="12"/>
        <v>819</v>
      </c>
      <c r="AEX1" s="29">
        <f t="shared" si="12"/>
        <v>820</v>
      </c>
      <c r="AEY1" s="29">
        <f t="shared" si="12"/>
        <v>821</v>
      </c>
      <c r="AEZ1" s="29">
        <f t="shared" si="12"/>
        <v>822</v>
      </c>
      <c r="AFA1" s="29">
        <f t="shared" si="12"/>
        <v>823</v>
      </c>
      <c r="AFB1" s="29">
        <f t="shared" si="12"/>
        <v>824</v>
      </c>
      <c r="AFC1" s="29">
        <f t="shared" si="12"/>
        <v>825</v>
      </c>
      <c r="AFD1" s="29">
        <f t="shared" si="12"/>
        <v>826</v>
      </c>
      <c r="AFE1" s="29">
        <f t="shared" si="12"/>
        <v>827</v>
      </c>
      <c r="AFF1" s="29">
        <f t="shared" si="12"/>
        <v>828</v>
      </c>
      <c r="AFG1" s="29">
        <f t="shared" si="12"/>
        <v>829</v>
      </c>
      <c r="AFH1" s="29">
        <f t="shared" si="12"/>
        <v>830</v>
      </c>
      <c r="AFI1" s="29">
        <f t="shared" si="12"/>
        <v>831</v>
      </c>
      <c r="AFJ1" s="29">
        <f t="shared" si="12"/>
        <v>832</v>
      </c>
      <c r="AFK1" s="29">
        <f t="shared" si="12"/>
        <v>833</v>
      </c>
      <c r="AFL1" s="29">
        <f t="shared" si="12"/>
        <v>834</v>
      </c>
      <c r="AFM1" s="29">
        <f t="shared" si="12"/>
        <v>835</v>
      </c>
      <c r="AFN1" s="29">
        <f t="shared" ref="AFN1:AHY1" si="13">AFM1+1</f>
        <v>836</v>
      </c>
      <c r="AFO1" s="29">
        <f t="shared" si="13"/>
        <v>837</v>
      </c>
      <c r="AFP1" s="29">
        <f t="shared" si="13"/>
        <v>838</v>
      </c>
      <c r="AFQ1" s="29">
        <f t="shared" si="13"/>
        <v>839</v>
      </c>
      <c r="AFR1" s="29">
        <f t="shared" si="13"/>
        <v>840</v>
      </c>
      <c r="AFS1" s="29">
        <f t="shared" si="13"/>
        <v>841</v>
      </c>
      <c r="AFT1" s="29">
        <f t="shared" si="13"/>
        <v>842</v>
      </c>
      <c r="AFU1" s="29">
        <f t="shared" si="13"/>
        <v>843</v>
      </c>
      <c r="AFV1" s="29">
        <f t="shared" si="13"/>
        <v>844</v>
      </c>
      <c r="AFW1" s="29">
        <f t="shared" si="13"/>
        <v>845</v>
      </c>
      <c r="AFX1" s="29">
        <f t="shared" si="13"/>
        <v>846</v>
      </c>
      <c r="AFY1" s="29">
        <f t="shared" si="13"/>
        <v>847</v>
      </c>
      <c r="AFZ1" s="29">
        <f t="shared" si="13"/>
        <v>848</v>
      </c>
      <c r="AGA1" s="29">
        <f t="shared" si="13"/>
        <v>849</v>
      </c>
      <c r="AGB1" s="29">
        <f t="shared" si="13"/>
        <v>850</v>
      </c>
      <c r="AGC1" s="29">
        <f t="shared" si="13"/>
        <v>851</v>
      </c>
      <c r="AGD1" s="29">
        <f t="shared" si="13"/>
        <v>852</v>
      </c>
      <c r="AGE1" s="29">
        <f t="shared" si="13"/>
        <v>853</v>
      </c>
      <c r="AGF1" s="29">
        <f t="shared" si="13"/>
        <v>854</v>
      </c>
      <c r="AGG1" s="29">
        <f t="shared" si="13"/>
        <v>855</v>
      </c>
      <c r="AGH1" s="29">
        <f t="shared" si="13"/>
        <v>856</v>
      </c>
      <c r="AGI1" s="29">
        <f t="shared" si="13"/>
        <v>857</v>
      </c>
      <c r="AGJ1" s="29">
        <f t="shared" si="13"/>
        <v>858</v>
      </c>
      <c r="AGK1" s="29">
        <f t="shared" si="13"/>
        <v>859</v>
      </c>
      <c r="AGL1" s="29">
        <f t="shared" si="13"/>
        <v>860</v>
      </c>
      <c r="AGM1" s="29">
        <f t="shared" si="13"/>
        <v>861</v>
      </c>
      <c r="AGN1" s="29">
        <f t="shared" si="13"/>
        <v>862</v>
      </c>
      <c r="AGO1" s="29">
        <f t="shared" si="13"/>
        <v>863</v>
      </c>
      <c r="AGP1" s="29">
        <f t="shared" si="13"/>
        <v>864</v>
      </c>
      <c r="AGQ1" s="29">
        <f t="shared" si="13"/>
        <v>865</v>
      </c>
      <c r="AGR1" s="29">
        <f t="shared" si="13"/>
        <v>866</v>
      </c>
      <c r="AGS1" s="29">
        <f t="shared" si="13"/>
        <v>867</v>
      </c>
      <c r="AGT1" s="29">
        <f t="shared" si="13"/>
        <v>868</v>
      </c>
      <c r="AGU1" s="29">
        <f t="shared" si="13"/>
        <v>869</v>
      </c>
      <c r="AGV1" s="29">
        <f t="shared" si="13"/>
        <v>870</v>
      </c>
      <c r="AGW1" s="29">
        <f t="shared" si="13"/>
        <v>871</v>
      </c>
      <c r="AGX1" s="29">
        <f t="shared" si="13"/>
        <v>872</v>
      </c>
      <c r="AGY1" s="29">
        <f t="shared" si="13"/>
        <v>873</v>
      </c>
      <c r="AGZ1" s="29">
        <f t="shared" si="13"/>
        <v>874</v>
      </c>
      <c r="AHA1" s="29">
        <f t="shared" si="13"/>
        <v>875</v>
      </c>
      <c r="AHB1" s="29">
        <f t="shared" si="13"/>
        <v>876</v>
      </c>
      <c r="AHC1" s="29">
        <f t="shared" si="13"/>
        <v>877</v>
      </c>
      <c r="AHD1" s="29">
        <f t="shared" si="13"/>
        <v>878</v>
      </c>
      <c r="AHE1" s="29">
        <f t="shared" si="13"/>
        <v>879</v>
      </c>
      <c r="AHF1" s="29">
        <f t="shared" si="13"/>
        <v>880</v>
      </c>
      <c r="AHG1" s="29">
        <f t="shared" si="13"/>
        <v>881</v>
      </c>
      <c r="AHH1" s="29">
        <f t="shared" si="13"/>
        <v>882</v>
      </c>
      <c r="AHI1" s="29">
        <f t="shared" si="13"/>
        <v>883</v>
      </c>
      <c r="AHJ1" s="29">
        <f t="shared" si="13"/>
        <v>884</v>
      </c>
      <c r="AHK1" s="29">
        <f t="shared" si="13"/>
        <v>885</v>
      </c>
      <c r="AHL1" s="29">
        <f t="shared" si="13"/>
        <v>886</v>
      </c>
      <c r="AHM1" s="29">
        <f t="shared" si="13"/>
        <v>887</v>
      </c>
      <c r="AHN1" s="29">
        <f t="shared" si="13"/>
        <v>888</v>
      </c>
      <c r="AHO1" s="29">
        <f t="shared" si="13"/>
        <v>889</v>
      </c>
      <c r="AHP1" s="29">
        <f t="shared" si="13"/>
        <v>890</v>
      </c>
      <c r="AHQ1" s="29">
        <f t="shared" si="13"/>
        <v>891</v>
      </c>
      <c r="AHR1" s="29">
        <f t="shared" si="13"/>
        <v>892</v>
      </c>
      <c r="AHS1" s="29">
        <f t="shared" si="13"/>
        <v>893</v>
      </c>
      <c r="AHT1" s="29">
        <f t="shared" si="13"/>
        <v>894</v>
      </c>
      <c r="AHU1" s="29">
        <f t="shared" si="13"/>
        <v>895</v>
      </c>
      <c r="AHV1" s="29">
        <f t="shared" si="13"/>
        <v>896</v>
      </c>
      <c r="AHW1" s="29">
        <f t="shared" si="13"/>
        <v>897</v>
      </c>
      <c r="AHX1" s="29">
        <f t="shared" si="13"/>
        <v>898</v>
      </c>
      <c r="AHY1" s="29">
        <f t="shared" si="13"/>
        <v>899</v>
      </c>
      <c r="AHZ1" s="29">
        <f t="shared" ref="AHZ1:AKK1" si="14">AHY1+1</f>
        <v>900</v>
      </c>
      <c r="AIA1" s="29">
        <f t="shared" si="14"/>
        <v>901</v>
      </c>
      <c r="AIB1" s="29">
        <f t="shared" si="14"/>
        <v>902</v>
      </c>
      <c r="AIC1" s="29">
        <f t="shared" si="14"/>
        <v>903</v>
      </c>
      <c r="AID1" s="29">
        <f t="shared" si="14"/>
        <v>904</v>
      </c>
      <c r="AIE1" s="29">
        <f t="shared" si="14"/>
        <v>905</v>
      </c>
      <c r="AIF1" s="29">
        <f t="shared" si="14"/>
        <v>906</v>
      </c>
      <c r="AIG1" s="29">
        <f t="shared" si="14"/>
        <v>907</v>
      </c>
      <c r="AIH1" s="29">
        <f t="shared" si="14"/>
        <v>908</v>
      </c>
      <c r="AII1" s="29">
        <f t="shared" si="14"/>
        <v>909</v>
      </c>
      <c r="AIJ1" s="29">
        <f t="shared" si="14"/>
        <v>910</v>
      </c>
      <c r="AIK1" s="29">
        <f t="shared" si="14"/>
        <v>911</v>
      </c>
      <c r="AIL1" s="29">
        <f t="shared" si="14"/>
        <v>912</v>
      </c>
      <c r="AIM1" s="29">
        <f t="shared" si="14"/>
        <v>913</v>
      </c>
      <c r="AIN1" s="29">
        <f t="shared" si="14"/>
        <v>914</v>
      </c>
      <c r="AIO1" s="29">
        <f t="shared" si="14"/>
        <v>915</v>
      </c>
      <c r="AIP1" s="29">
        <f t="shared" si="14"/>
        <v>916</v>
      </c>
      <c r="AIQ1" s="29">
        <f t="shared" si="14"/>
        <v>917</v>
      </c>
      <c r="AIR1" s="29">
        <f t="shared" si="14"/>
        <v>918</v>
      </c>
      <c r="AIS1" s="29">
        <f t="shared" si="14"/>
        <v>919</v>
      </c>
      <c r="AIT1" s="29">
        <f t="shared" si="14"/>
        <v>920</v>
      </c>
      <c r="AIU1" s="29">
        <f t="shared" si="14"/>
        <v>921</v>
      </c>
      <c r="AIV1" s="29">
        <f t="shared" si="14"/>
        <v>922</v>
      </c>
      <c r="AIW1" s="29">
        <f t="shared" si="14"/>
        <v>923</v>
      </c>
      <c r="AIX1" s="29">
        <f t="shared" si="14"/>
        <v>924</v>
      </c>
      <c r="AIY1" s="29">
        <f t="shared" si="14"/>
        <v>925</v>
      </c>
      <c r="AIZ1" s="29">
        <f t="shared" si="14"/>
        <v>926</v>
      </c>
      <c r="AJA1" s="29">
        <f t="shared" si="14"/>
        <v>927</v>
      </c>
      <c r="AJB1" s="29">
        <f t="shared" si="14"/>
        <v>928</v>
      </c>
      <c r="AJC1" s="29">
        <f t="shared" si="14"/>
        <v>929</v>
      </c>
      <c r="AJD1" s="29">
        <f t="shared" si="14"/>
        <v>930</v>
      </c>
      <c r="AJE1" s="29">
        <f t="shared" si="14"/>
        <v>931</v>
      </c>
      <c r="AJF1" s="29">
        <f t="shared" si="14"/>
        <v>932</v>
      </c>
      <c r="AJG1" s="29">
        <f t="shared" si="14"/>
        <v>933</v>
      </c>
      <c r="AJH1" s="29">
        <f t="shared" si="14"/>
        <v>934</v>
      </c>
      <c r="AJI1" s="29">
        <f t="shared" si="14"/>
        <v>935</v>
      </c>
      <c r="AJJ1" s="29">
        <f t="shared" si="14"/>
        <v>936</v>
      </c>
      <c r="AJK1" s="29">
        <f t="shared" si="14"/>
        <v>937</v>
      </c>
      <c r="AJL1" s="29">
        <f t="shared" si="14"/>
        <v>938</v>
      </c>
      <c r="AJM1" s="29">
        <f t="shared" si="14"/>
        <v>939</v>
      </c>
      <c r="AJN1" s="29">
        <f t="shared" si="14"/>
        <v>940</v>
      </c>
      <c r="AJO1" s="29">
        <f t="shared" si="14"/>
        <v>941</v>
      </c>
      <c r="AJP1" s="29">
        <f t="shared" si="14"/>
        <v>942</v>
      </c>
      <c r="AJQ1" s="29">
        <f t="shared" si="14"/>
        <v>943</v>
      </c>
      <c r="AJR1" s="29">
        <f t="shared" si="14"/>
        <v>944</v>
      </c>
      <c r="AJS1" s="29">
        <f t="shared" si="14"/>
        <v>945</v>
      </c>
      <c r="AJT1" s="29">
        <f t="shared" si="14"/>
        <v>946</v>
      </c>
      <c r="AJU1" s="29">
        <f t="shared" si="14"/>
        <v>947</v>
      </c>
      <c r="AJV1" s="29">
        <f t="shared" si="14"/>
        <v>948</v>
      </c>
      <c r="AJW1" s="29">
        <f t="shared" si="14"/>
        <v>949</v>
      </c>
      <c r="AJX1" s="29">
        <f t="shared" si="14"/>
        <v>950</v>
      </c>
      <c r="AJY1" s="29">
        <f t="shared" si="14"/>
        <v>951</v>
      </c>
      <c r="AJZ1" s="29">
        <f t="shared" si="14"/>
        <v>952</v>
      </c>
      <c r="AKA1" s="29">
        <f t="shared" si="14"/>
        <v>953</v>
      </c>
      <c r="AKB1" s="29">
        <f t="shared" si="14"/>
        <v>954</v>
      </c>
      <c r="AKC1" s="29">
        <f t="shared" si="14"/>
        <v>955</v>
      </c>
      <c r="AKD1" s="29">
        <f t="shared" si="14"/>
        <v>956</v>
      </c>
      <c r="AKE1" s="29">
        <f t="shared" si="14"/>
        <v>957</v>
      </c>
      <c r="AKF1" s="29">
        <f t="shared" si="14"/>
        <v>958</v>
      </c>
      <c r="AKG1" s="29">
        <f t="shared" si="14"/>
        <v>959</v>
      </c>
      <c r="AKH1" s="29">
        <f t="shared" si="14"/>
        <v>960</v>
      </c>
      <c r="AKI1" s="29">
        <f t="shared" si="14"/>
        <v>961</v>
      </c>
      <c r="AKJ1" s="29">
        <f t="shared" si="14"/>
        <v>962</v>
      </c>
      <c r="AKK1" s="29">
        <f t="shared" si="14"/>
        <v>963</v>
      </c>
      <c r="AKL1" s="29">
        <f t="shared" ref="AKL1:AMW1" si="15">AKK1+1</f>
        <v>964</v>
      </c>
      <c r="AKM1" s="29">
        <f t="shared" si="15"/>
        <v>965</v>
      </c>
      <c r="AKN1" s="29">
        <f t="shared" si="15"/>
        <v>966</v>
      </c>
      <c r="AKO1" s="29">
        <f t="shared" si="15"/>
        <v>967</v>
      </c>
      <c r="AKP1" s="29">
        <f t="shared" si="15"/>
        <v>968</v>
      </c>
      <c r="AKQ1" s="29">
        <f t="shared" si="15"/>
        <v>969</v>
      </c>
      <c r="AKR1" s="29">
        <f t="shared" si="15"/>
        <v>970</v>
      </c>
      <c r="AKS1" s="29">
        <f t="shared" si="15"/>
        <v>971</v>
      </c>
      <c r="AKT1" s="29">
        <f t="shared" si="15"/>
        <v>972</v>
      </c>
      <c r="AKU1" s="29">
        <f t="shared" si="15"/>
        <v>973</v>
      </c>
      <c r="AKV1" s="29">
        <f t="shared" si="15"/>
        <v>974</v>
      </c>
      <c r="AKW1" s="29">
        <f t="shared" si="15"/>
        <v>975</v>
      </c>
      <c r="AKX1" s="29">
        <f t="shared" si="15"/>
        <v>976</v>
      </c>
      <c r="AKY1" s="29">
        <f t="shared" si="15"/>
        <v>977</v>
      </c>
      <c r="AKZ1" s="29">
        <f t="shared" si="15"/>
        <v>978</v>
      </c>
      <c r="ALA1" s="29">
        <f t="shared" si="15"/>
        <v>979</v>
      </c>
      <c r="ALB1" s="29">
        <f t="shared" si="15"/>
        <v>980</v>
      </c>
      <c r="ALC1" s="29">
        <f t="shared" si="15"/>
        <v>981</v>
      </c>
      <c r="ALD1" s="29">
        <f t="shared" si="15"/>
        <v>982</v>
      </c>
      <c r="ALE1" s="29">
        <f t="shared" si="15"/>
        <v>983</v>
      </c>
      <c r="ALF1" s="29">
        <f t="shared" si="15"/>
        <v>984</v>
      </c>
      <c r="ALG1" s="29">
        <f t="shared" si="15"/>
        <v>985</v>
      </c>
      <c r="ALH1" s="29">
        <f t="shared" si="15"/>
        <v>986</v>
      </c>
      <c r="ALI1" s="29">
        <f t="shared" si="15"/>
        <v>987</v>
      </c>
      <c r="ALJ1" s="29">
        <f t="shared" si="15"/>
        <v>988</v>
      </c>
      <c r="ALK1" s="29">
        <f t="shared" si="15"/>
        <v>989</v>
      </c>
      <c r="ALL1" s="29">
        <f t="shared" si="15"/>
        <v>990</v>
      </c>
      <c r="ALM1" s="29">
        <f t="shared" si="15"/>
        <v>991</v>
      </c>
      <c r="ALN1" s="29">
        <f t="shared" si="15"/>
        <v>992</v>
      </c>
      <c r="ALO1" s="29">
        <f t="shared" si="15"/>
        <v>993</v>
      </c>
      <c r="ALP1" s="29">
        <f t="shared" si="15"/>
        <v>994</v>
      </c>
      <c r="ALQ1" s="29">
        <f t="shared" si="15"/>
        <v>995</v>
      </c>
      <c r="ALR1" s="29">
        <f t="shared" si="15"/>
        <v>996</v>
      </c>
      <c r="ALS1" s="29">
        <f t="shared" si="15"/>
        <v>997</v>
      </c>
      <c r="ALT1" s="29">
        <f t="shared" si="15"/>
        <v>998</v>
      </c>
      <c r="ALU1" s="29">
        <f t="shared" si="15"/>
        <v>999</v>
      </c>
      <c r="ALV1" s="29">
        <f t="shared" si="15"/>
        <v>1000</v>
      </c>
      <c r="ALW1" s="29">
        <f t="shared" si="15"/>
        <v>1001</v>
      </c>
      <c r="ALX1" s="29">
        <f t="shared" si="15"/>
        <v>1002</v>
      </c>
      <c r="ALY1" s="29">
        <f t="shared" si="15"/>
        <v>1003</v>
      </c>
      <c r="ALZ1" s="29">
        <f t="shared" si="15"/>
        <v>1004</v>
      </c>
      <c r="AMA1" s="29">
        <f t="shared" si="15"/>
        <v>1005</v>
      </c>
      <c r="AMB1" s="29">
        <f t="shared" si="15"/>
        <v>1006</v>
      </c>
      <c r="AMC1" s="29">
        <f t="shared" si="15"/>
        <v>1007</v>
      </c>
      <c r="AMD1" s="29">
        <f t="shared" si="15"/>
        <v>1008</v>
      </c>
      <c r="AME1" s="29">
        <f t="shared" si="15"/>
        <v>1009</v>
      </c>
      <c r="AMF1" s="29">
        <f t="shared" si="15"/>
        <v>1010</v>
      </c>
      <c r="AMG1" s="29">
        <f t="shared" si="15"/>
        <v>1011</v>
      </c>
      <c r="AMH1" s="29">
        <f t="shared" si="15"/>
        <v>1012</v>
      </c>
      <c r="AMI1" s="29">
        <f t="shared" si="15"/>
        <v>1013</v>
      </c>
      <c r="AMJ1" s="29">
        <f t="shared" si="15"/>
        <v>1014</v>
      </c>
      <c r="AMK1" s="29">
        <f t="shared" si="15"/>
        <v>1015</v>
      </c>
      <c r="AML1" s="29">
        <f t="shared" si="15"/>
        <v>1016</v>
      </c>
      <c r="AMM1" s="29">
        <f t="shared" si="15"/>
        <v>1017</v>
      </c>
      <c r="AMN1" s="29">
        <f t="shared" si="15"/>
        <v>1018</v>
      </c>
      <c r="AMO1" s="29">
        <f t="shared" si="15"/>
        <v>1019</v>
      </c>
      <c r="AMP1" s="29">
        <f t="shared" si="15"/>
        <v>1020</v>
      </c>
      <c r="AMQ1" s="29">
        <f t="shared" si="15"/>
        <v>1021</v>
      </c>
      <c r="AMR1" s="29">
        <f t="shared" si="15"/>
        <v>1022</v>
      </c>
      <c r="AMS1" s="29">
        <f t="shared" si="15"/>
        <v>1023</v>
      </c>
      <c r="AMT1" s="29">
        <f t="shared" si="15"/>
        <v>1024</v>
      </c>
      <c r="AMU1" s="29">
        <f t="shared" si="15"/>
        <v>1025</v>
      </c>
      <c r="AMV1" s="29">
        <f t="shared" si="15"/>
        <v>1026</v>
      </c>
      <c r="AMW1" s="29">
        <f t="shared" si="15"/>
        <v>1027</v>
      </c>
      <c r="AMX1" s="29">
        <f t="shared" ref="AMX1:API1" si="16">AMW1+1</f>
        <v>1028</v>
      </c>
      <c r="AMY1" s="29">
        <f t="shared" si="16"/>
        <v>1029</v>
      </c>
      <c r="AMZ1" s="29">
        <f t="shared" si="16"/>
        <v>1030</v>
      </c>
      <c r="ANA1" s="29">
        <f t="shared" si="16"/>
        <v>1031</v>
      </c>
      <c r="ANB1" s="29">
        <f t="shared" si="16"/>
        <v>1032</v>
      </c>
      <c r="ANC1" s="29">
        <f t="shared" si="16"/>
        <v>1033</v>
      </c>
      <c r="AND1" s="29">
        <f t="shared" si="16"/>
        <v>1034</v>
      </c>
      <c r="ANE1" s="29">
        <f t="shared" si="16"/>
        <v>1035</v>
      </c>
      <c r="ANF1" s="29">
        <f t="shared" si="16"/>
        <v>1036</v>
      </c>
      <c r="ANG1" s="29">
        <f t="shared" si="16"/>
        <v>1037</v>
      </c>
      <c r="ANH1" s="29">
        <f t="shared" si="16"/>
        <v>1038</v>
      </c>
      <c r="ANI1" s="29">
        <f t="shared" si="16"/>
        <v>1039</v>
      </c>
      <c r="ANJ1" s="29">
        <f t="shared" si="16"/>
        <v>1040</v>
      </c>
      <c r="ANK1" s="29">
        <f t="shared" si="16"/>
        <v>1041</v>
      </c>
      <c r="ANL1" s="29">
        <f t="shared" si="16"/>
        <v>1042</v>
      </c>
      <c r="ANM1" s="29">
        <f t="shared" si="16"/>
        <v>1043</v>
      </c>
      <c r="ANN1" s="29">
        <f t="shared" si="16"/>
        <v>1044</v>
      </c>
      <c r="ANO1" s="29">
        <f t="shared" si="16"/>
        <v>1045</v>
      </c>
      <c r="ANP1" s="29">
        <f t="shared" si="16"/>
        <v>1046</v>
      </c>
      <c r="ANQ1" s="29">
        <f t="shared" si="16"/>
        <v>1047</v>
      </c>
      <c r="ANR1" s="29">
        <f t="shared" si="16"/>
        <v>1048</v>
      </c>
      <c r="ANS1" s="29">
        <f t="shared" si="16"/>
        <v>1049</v>
      </c>
      <c r="ANT1" s="29">
        <f t="shared" si="16"/>
        <v>1050</v>
      </c>
      <c r="ANU1" s="29">
        <f t="shared" si="16"/>
        <v>1051</v>
      </c>
      <c r="ANV1" s="29">
        <f t="shared" si="16"/>
        <v>1052</v>
      </c>
      <c r="ANW1" s="29">
        <f t="shared" si="16"/>
        <v>1053</v>
      </c>
      <c r="ANX1" s="29">
        <f t="shared" si="16"/>
        <v>1054</v>
      </c>
      <c r="ANY1" s="29">
        <f t="shared" si="16"/>
        <v>1055</v>
      </c>
      <c r="ANZ1" s="29">
        <f t="shared" si="16"/>
        <v>1056</v>
      </c>
      <c r="AOA1" s="29">
        <f t="shared" si="16"/>
        <v>1057</v>
      </c>
      <c r="AOB1" s="29">
        <f t="shared" si="16"/>
        <v>1058</v>
      </c>
      <c r="AOC1" s="29">
        <f t="shared" si="16"/>
        <v>1059</v>
      </c>
      <c r="AOD1" s="29">
        <f t="shared" si="16"/>
        <v>1060</v>
      </c>
      <c r="AOE1" s="29">
        <f t="shared" si="16"/>
        <v>1061</v>
      </c>
      <c r="AOF1" s="29">
        <f t="shared" si="16"/>
        <v>1062</v>
      </c>
      <c r="AOG1" s="29">
        <f t="shared" si="16"/>
        <v>1063</v>
      </c>
      <c r="AOH1" s="29">
        <f t="shared" si="16"/>
        <v>1064</v>
      </c>
      <c r="AOI1" s="29">
        <f t="shared" si="16"/>
        <v>1065</v>
      </c>
      <c r="AOJ1" s="29">
        <f t="shared" si="16"/>
        <v>1066</v>
      </c>
      <c r="AOK1" s="29">
        <f t="shared" si="16"/>
        <v>1067</v>
      </c>
      <c r="AOL1" s="29">
        <f t="shared" si="16"/>
        <v>1068</v>
      </c>
      <c r="AOM1" s="29">
        <f t="shared" si="16"/>
        <v>1069</v>
      </c>
      <c r="AON1" s="29">
        <f t="shared" si="16"/>
        <v>1070</v>
      </c>
      <c r="AOO1" s="29">
        <f t="shared" si="16"/>
        <v>1071</v>
      </c>
      <c r="AOP1" s="29">
        <f t="shared" si="16"/>
        <v>1072</v>
      </c>
      <c r="AOQ1" s="29">
        <f t="shared" si="16"/>
        <v>1073</v>
      </c>
      <c r="AOR1" s="29">
        <f t="shared" si="16"/>
        <v>1074</v>
      </c>
      <c r="AOS1" s="29">
        <f t="shared" si="16"/>
        <v>1075</v>
      </c>
      <c r="AOT1" s="29">
        <f t="shared" si="16"/>
        <v>1076</v>
      </c>
      <c r="AOU1" s="29">
        <f t="shared" si="16"/>
        <v>1077</v>
      </c>
      <c r="AOV1" s="29">
        <f t="shared" si="16"/>
        <v>1078</v>
      </c>
      <c r="AOW1" s="29">
        <f t="shared" si="16"/>
        <v>1079</v>
      </c>
      <c r="AOX1" s="29">
        <f t="shared" si="16"/>
        <v>1080</v>
      </c>
      <c r="AOY1" s="29">
        <f t="shared" si="16"/>
        <v>1081</v>
      </c>
      <c r="AOZ1" s="29">
        <f t="shared" si="16"/>
        <v>1082</v>
      </c>
      <c r="APA1" s="29">
        <f t="shared" si="16"/>
        <v>1083</v>
      </c>
      <c r="APB1" s="29">
        <f t="shared" si="16"/>
        <v>1084</v>
      </c>
      <c r="APC1" s="29">
        <f t="shared" si="16"/>
        <v>1085</v>
      </c>
      <c r="APD1" s="29">
        <f t="shared" si="16"/>
        <v>1086</v>
      </c>
      <c r="APE1" s="29">
        <f t="shared" si="16"/>
        <v>1087</v>
      </c>
      <c r="APF1" s="29">
        <f t="shared" si="16"/>
        <v>1088</v>
      </c>
      <c r="APG1" s="29">
        <f t="shared" si="16"/>
        <v>1089</v>
      </c>
      <c r="APH1" s="29">
        <f t="shared" si="16"/>
        <v>1090</v>
      </c>
      <c r="API1" s="29">
        <f t="shared" si="16"/>
        <v>1091</v>
      </c>
      <c r="APJ1" s="29">
        <f t="shared" ref="APJ1:ARU1" si="17">API1+1</f>
        <v>1092</v>
      </c>
      <c r="APK1" s="29">
        <f t="shared" si="17"/>
        <v>1093</v>
      </c>
      <c r="APL1" s="29">
        <f t="shared" si="17"/>
        <v>1094</v>
      </c>
      <c r="APM1" s="29">
        <f t="shared" si="17"/>
        <v>1095</v>
      </c>
      <c r="APN1" s="29">
        <f t="shared" si="17"/>
        <v>1096</v>
      </c>
      <c r="APO1" s="29">
        <f t="shared" si="17"/>
        <v>1097</v>
      </c>
      <c r="APP1" s="29">
        <f t="shared" si="17"/>
        <v>1098</v>
      </c>
      <c r="APQ1" s="29">
        <f t="shared" si="17"/>
        <v>1099</v>
      </c>
      <c r="APR1" s="29">
        <f t="shared" si="17"/>
        <v>1100</v>
      </c>
      <c r="APS1" s="29">
        <f t="shared" si="17"/>
        <v>1101</v>
      </c>
      <c r="APT1" s="29">
        <f t="shared" si="17"/>
        <v>1102</v>
      </c>
      <c r="APU1" s="29">
        <f t="shared" si="17"/>
        <v>1103</v>
      </c>
      <c r="APV1" s="29">
        <f t="shared" si="17"/>
        <v>1104</v>
      </c>
      <c r="APW1" s="29">
        <f t="shared" si="17"/>
        <v>1105</v>
      </c>
      <c r="APX1" s="29">
        <f t="shared" si="17"/>
        <v>1106</v>
      </c>
      <c r="APY1" s="29">
        <f t="shared" si="17"/>
        <v>1107</v>
      </c>
      <c r="APZ1" s="29">
        <f t="shared" si="17"/>
        <v>1108</v>
      </c>
      <c r="AQA1" s="29">
        <f t="shared" si="17"/>
        <v>1109</v>
      </c>
      <c r="AQB1" s="29">
        <f t="shared" si="17"/>
        <v>1110</v>
      </c>
      <c r="AQC1" s="29">
        <f t="shared" si="17"/>
        <v>1111</v>
      </c>
      <c r="AQD1" s="29">
        <f t="shared" si="17"/>
        <v>1112</v>
      </c>
      <c r="AQE1" s="29">
        <f t="shared" si="17"/>
        <v>1113</v>
      </c>
      <c r="AQF1" s="29">
        <f t="shared" si="17"/>
        <v>1114</v>
      </c>
      <c r="AQG1" s="29">
        <f t="shared" si="17"/>
        <v>1115</v>
      </c>
      <c r="AQH1" s="29">
        <f t="shared" si="17"/>
        <v>1116</v>
      </c>
      <c r="AQI1" s="29">
        <f t="shared" si="17"/>
        <v>1117</v>
      </c>
      <c r="AQJ1" s="29">
        <f t="shared" si="17"/>
        <v>1118</v>
      </c>
      <c r="AQK1" s="29">
        <f t="shared" si="17"/>
        <v>1119</v>
      </c>
      <c r="AQL1" s="29">
        <f t="shared" si="17"/>
        <v>1120</v>
      </c>
      <c r="AQM1" s="29">
        <f t="shared" si="17"/>
        <v>1121</v>
      </c>
      <c r="AQN1" s="29">
        <f t="shared" si="17"/>
        <v>1122</v>
      </c>
      <c r="AQO1" s="29">
        <f t="shared" si="17"/>
        <v>1123</v>
      </c>
      <c r="AQP1" s="29">
        <f t="shared" si="17"/>
        <v>1124</v>
      </c>
      <c r="AQQ1" s="29">
        <f t="shared" si="17"/>
        <v>1125</v>
      </c>
      <c r="AQR1" s="29">
        <f t="shared" si="17"/>
        <v>1126</v>
      </c>
      <c r="AQS1" s="29">
        <f t="shared" si="17"/>
        <v>1127</v>
      </c>
      <c r="AQT1" s="29">
        <f t="shared" si="17"/>
        <v>1128</v>
      </c>
      <c r="AQU1" s="29">
        <f t="shared" si="17"/>
        <v>1129</v>
      </c>
      <c r="AQV1" s="29">
        <f t="shared" si="17"/>
        <v>1130</v>
      </c>
      <c r="AQW1" s="29">
        <f t="shared" si="17"/>
        <v>1131</v>
      </c>
      <c r="AQX1" s="29">
        <f t="shared" si="17"/>
        <v>1132</v>
      </c>
      <c r="AQY1" s="29">
        <f t="shared" si="17"/>
        <v>1133</v>
      </c>
      <c r="AQZ1" s="29">
        <f t="shared" si="17"/>
        <v>1134</v>
      </c>
      <c r="ARA1" s="29">
        <f t="shared" si="17"/>
        <v>1135</v>
      </c>
      <c r="ARB1" s="29">
        <f t="shared" si="17"/>
        <v>1136</v>
      </c>
      <c r="ARC1" s="29">
        <f t="shared" si="17"/>
        <v>1137</v>
      </c>
      <c r="ARD1" s="29">
        <f t="shared" si="17"/>
        <v>1138</v>
      </c>
      <c r="ARE1" s="29">
        <f t="shared" si="17"/>
        <v>1139</v>
      </c>
      <c r="ARF1" s="29">
        <f t="shared" si="17"/>
        <v>1140</v>
      </c>
      <c r="ARG1" s="29">
        <f t="shared" si="17"/>
        <v>1141</v>
      </c>
      <c r="ARH1" s="29">
        <f t="shared" si="17"/>
        <v>1142</v>
      </c>
      <c r="ARI1" s="29">
        <f t="shared" si="17"/>
        <v>1143</v>
      </c>
      <c r="ARJ1" s="29">
        <f t="shared" si="17"/>
        <v>1144</v>
      </c>
      <c r="ARK1" s="29">
        <f t="shared" si="17"/>
        <v>1145</v>
      </c>
      <c r="ARL1" s="29">
        <f t="shared" si="17"/>
        <v>1146</v>
      </c>
      <c r="ARM1" s="29">
        <f t="shared" si="17"/>
        <v>1147</v>
      </c>
      <c r="ARN1" s="29">
        <f t="shared" si="17"/>
        <v>1148</v>
      </c>
      <c r="ARO1" s="29">
        <f t="shared" si="17"/>
        <v>1149</v>
      </c>
      <c r="ARP1" s="29">
        <f t="shared" si="17"/>
        <v>1150</v>
      </c>
      <c r="ARQ1" s="29">
        <f t="shared" si="17"/>
        <v>1151</v>
      </c>
      <c r="ARR1" s="29">
        <f t="shared" si="17"/>
        <v>1152</v>
      </c>
      <c r="ARS1" s="29">
        <f t="shared" si="17"/>
        <v>1153</v>
      </c>
      <c r="ART1" s="29">
        <f t="shared" si="17"/>
        <v>1154</v>
      </c>
      <c r="ARU1" s="29">
        <f t="shared" si="17"/>
        <v>1155</v>
      </c>
      <c r="ARV1" s="29">
        <f t="shared" ref="ARV1:AUG1" si="18">ARU1+1</f>
        <v>1156</v>
      </c>
      <c r="ARW1" s="29">
        <f t="shared" si="18"/>
        <v>1157</v>
      </c>
      <c r="ARX1" s="29">
        <f t="shared" si="18"/>
        <v>1158</v>
      </c>
      <c r="ARY1" s="29">
        <f t="shared" si="18"/>
        <v>1159</v>
      </c>
      <c r="ARZ1" s="29">
        <f t="shared" si="18"/>
        <v>1160</v>
      </c>
      <c r="ASA1" s="29">
        <f t="shared" si="18"/>
        <v>1161</v>
      </c>
      <c r="ASB1" s="29">
        <f t="shared" si="18"/>
        <v>1162</v>
      </c>
      <c r="ASC1" s="29">
        <f t="shared" si="18"/>
        <v>1163</v>
      </c>
      <c r="ASD1" s="29">
        <f t="shared" si="18"/>
        <v>1164</v>
      </c>
      <c r="ASE1" s="29">
        <f t="shared" si="18"/>
        <v>1165</v>
      </c>
      <c r="ASF1" s="29">
        <f t="shared" si="18"/>
        <v>1166</v>
      </c>
      <c r="ASG1" s="29">
        <f t="shared" si="18"/>
        <v>1167</v>
      </c>
      <c r="ASH1" s="29">
        <f t="shared" si="18"/>
        <v>1168</v>
      </c>
      <c r="ASI1" s="29">
        <f t="shared" si="18"/>
        <v>1169</v>
      </c>
      <c r="ASJ1" s="29">
        <f t="shared" si="18"/>
        <v>1170</v>
      </c>
      <c r="ASK1" s="29">
        <f t="shared" si="18"/>
        <v>1171</v>
      </c>
      <c r="ASL1" s="29">
        <f t="shared" si="18"/>
        <v>1172</v>
      </c>
      <c r="ASM1" s="29">
        <f t="shared" si="18"/>
        <v>1173</v>
      </c>
      <c r="ASN1" s="29">
        <f t="shared" si="18"/>
        <v>1174</v>
      </c>
      <c r="ASO1" s="29">
        <f t="shared" si="18"/>
        <v>1175</v>
      </c>
      <c r="ASP1" s="29">
        <f t="shared" si="18"/>
        <v>1176</v>
      </c>
      <c r="ASQ1" s="29">
        <f t="shared" si="18"/>
        <v>1177</v>
      </c>
      <c r="ASR1" s="29">
        <f t="shared" si="18"/>
        <v>1178</v>
      </c>
      <c r="ASS1" s="29">
        <f t="shared" si="18"/>
        <v>1179</v>
      </c>
      <c r="AST1" s="29">
        <f t="shared" si="18"/>
        <v>1180</v>
      </c>
      <c r="ASU1" s="29">
        <f t="shared" si="18"/>
        <v>1181</v>
      </c>
      <c r="ASV1" s="29">
        <f t="shared" si="18"/>
        <v>1182</v>
      </c>
      <c r="ASW1" s="29">
        <f t="shared" si="18"/>
        <v>1183</v>
      </c>
      <c r="ASX1" s="29">
        <f t="shared" si="18"/>
        <v>1184</v>
      </c>
      <c r="ASY1" s="29">
        <f t="shared" si="18"/>
        <v>1185</v>
      </c>
      <c r="ASZ1" s="29">
        <f t="shared" si="18"/>
        <v>1186</v>
      </c>
      <c r="ATA1" s="29">
        <f t="shared" si="18"/>
        <v>1187</v>
      </c>
      <c r="ATB1" s="29">
        <f t="shared" si="18"/>
        <v>1188</v>
      </c>
      <c r="ATC1" s="29">
        <f t="shared" si="18"/>
        <v>1189</v>
      </c>
      <c r="ATD1" s="29">
        <f t="shared" si="18"/>
        <v>1190</v>
      </c>
      <c r="ATE1" s="29">
        <f t="shared" si="18"/>
        <v>1191</v>
      </c>
      <c r="ATF1" s="29">
        <f t="shared" si="18"/>
        <v>1192</v>
      </c>
      <c r="ATG1" s="29">
        <f t="shared" si="18"/>
        <v>1193</v>
      </c>
      <c r="ATH1" s="29">
        <f t="shared" si="18"/>
        <v>1194</v>
      </c>
      <c r="ATI1" s="29">
        <f t="shared" si="18"/>
        <v>1195</v>
      </c>
      <c r="ATJ1" s="29">
        <f t="shared" si="18"/>
        <v>1196</v>
      </c>
      <c r="ATK1" s="29">
        <f t="shared" si="18"/>
        <v>1197</v>
      </c>
      <c r="ATL1" s="29">
        <f t="shared" si="18"/>
        <v>1198</v>
      </c>
      <c r="ATM1" s="29">
        <f t="shared" si="18"/>
        <v>1199</v>
      </c>
      <c r="ATN1" s="29">
        <f t="shared" si="18"/>
        <v>1200</v>
      </c>
      <c r="ATO1" s="29">
        <f t="shared" si="18"/>
        <v>1201</v>
      </c>
      <c r="ATP1" s="29">
        <f t="shared" si="18"/>
        <v>1202</v>
      </c>
      <c r="ATQ1" s="29">
        <f t="shared" si="18"/>
        <v>1203</v>
      </c>
      <c r="ATR1" s="29">
        <f t="shared" si="18"/>
        <v>1204</v>
      </c>
      <c r="ATS1" s="29">
        <f t="shared" si="18"/>
        <v>1205</v>
      </c>
      <c r="ATT1" s="29">
        <f t="shared" si="18"/>
        <v>1206</v>
      </c>
      <c r="ATU1" s="29">
        <f t="shared" si="18"/>
        <v>1207</v>
      </c>
      <c r="ATV1" s="29">
        <f t="shared" si="18"/>
        <v>1208</v>
      </c>
      <c r="ATW1" s="29">
        <f t="shared" si="18"/>
        <v>1209</v>
      </c>
      <c r="ATX1" s="29">
        <f t="shared" si="18"/>
        <v>1210</v>
      </c>
      <c r="ATY1" s="29">
        <f t="shared" si="18"/>
        <v>1211</v>
      </c>
      <c r="ATZ1" s="29">
        <f t="shared" si="18"/>
        <v>1212</v>
      </c>
      <c r="AUA1" s="29">
        <f t="shared" si="18"/>
        <v>1213</v>
      </c>
      <c r="AUB1" s="29">
        <f t="shared" si="18"/>
        <v>1214</v>
      </c>
      <c r="AUC1" s="29">
        <f t="shared" si="18"/>
        <v>1215</v>
      </c>
      <c r="AUD1" s="29">
        <f t="shared" si="18"/>
        <v>1216</v>
      </c>
      <c r="AUE1" s="29">
        <f t="shared" si="18"/>
        <v>1217</v>
      </c>
      <c r="AUF1" s="29">
        <f t="shared" si="18"/>
        <v>1218</v>
      </c>
      <c r="AUG1" s="29">
        <f t="shared" si="18"/>
        <v>1219</v>
      </c>
      <c r="AUH1" s="29">
        <f t="shared" ref="AUH1:AWS1" si="19">AUG1+1</f>
        <v>1220</v>
      </c>
      <c r="AUI1" s="29">
        <f t="shared" si="19"/>
        <v>1221</v>
      </c>
      <c r="AUJ1" s="29">
        <f t="shared" si="19"/>
        <v>1222</v>
      </c>
      <c r="AUK1" s="29">
        <f t="shared" si="19"/>
        <v>1223</v>
      </c>
      <c r="AUL1" s="29">
        <f t="shared" si="19"/>
        <v>1224</v>
      </c>
      <c r="AUM1" s="29">
        <f t="shared" si="19"/>
        <v>1225</v>
      </c>
      <c r="AUN1" s="29">
        <f t="shared" si="19"/>
        <v>1226</v>
      </c>
      <c r="AUO1" s="29">
        <f t="shared" si="19"/>
        <v>1227</v>
      </c>
      <c r="AUP1" s="29">
        <f t="shared" si="19"/>
        <v>1228</v>
      </c>
      <c r="AUQ1" s="29">
        <f t="shared" si="19"/>
        <v>1229</v>
      </c>
      <c r="AUR1" s="29">
        <f t="shared" si="19"/>
        <v>1230</v>
      </c>
      <c r="AUS1" s="29">
        <f t="shared" si="19"/>
        <v>1231</v>
      </c>
      <c r="AUT1" s="29">
        <f t="shared" si="19"/>
        <v>1232</v>
      </c>
      <c r="AUU1" s="29">
        <f t="shared" si="19"/>
        <v>1233</v>
      </c>
      <c r="AUV1" s="29">
        <f t="shared" si="19"/>
        <v>1234</v>
      </c>
      <c r="AUW1" s="29">
        <f t="shared" si="19"/>
        <v>1235</v>
      </c>
      <c r="AUX1" s="29">
        <f t="shared" si="19"/>
        <v>1236</v>
      </c>
      <c r="AUY1" s="29">
        <f t="shared" si="19"/>
        <v>1237</v>
      </c>
      <c r="AUZ1" s="29">
        <f t="shared" si="19"/>
        <v>1238</v>
      </c>
      <c r="AVA1" s="29">
        <f t="shared" si="19"/>
        <v>1239</v>
      </c>
      <c r="AVB1" s="29">
        <f t="shared" si="19"/>
        <v>1240</v>
      </c>
      <c r="AVC1" s="29">
        <f t="shared" si="19"/>
        <v>1241</v>
      </c>
      <c r="AVD1" s="29">
        <f t="shared" si="19"/>
        <v>1242</v>
      </c>
      <c r="AVE1" s="29">
        <f t="shared" si="19"/>
        <v>1243</v>
      </c>
      <c r="AVF1" s="29">
        <f t="shared" si="19"/>
        <v>1244</v>
      </c>
      <c r="AVG1" s="29">
        <f t="shared" si="19"/>
        <v>1245</v>
      </c>
      <c r="AVH1" s="29">
        <f t="shared" si="19"/>
        <v>1246</v>
      </c>
      <c r="AVI1" s="29">
        <f t="shared" si="19"/>
        <v>1247</v>
      </c>
      <c r="AVJ1" s="29">
        <f t="shared" si="19"/>
        <v>1248</v>
      </c>
      <c r="AVK1" s="29">
        <f t="shared" si="19"/>
        <v>1249</v>
      </c>
      <c r="AVL1" s="29">
        <f t="shared" si="19"/>
        <v>1250</v>
      </c>
      <c r="AVM1" s="29">
        <f t="shared" si="19"/>
        <v>1251</v>
      </c>
      <c r="AVN1" s="29">
        <f t="shared" si="19"/>
        <v>1252</v>
      </c>
      <c r="AVO1" s="29">
        <f t="shared" si="19"/>
        <v>1253</v>
      </c>
      <c r="AVP1" s="29">
        <f t="shared" si="19"/>
        <v>1254</v>
      </c>
      <c r="AVQ1" s="29">
        <f t="shared" si="19"/>
        <v>1255</v>
      </c>
      <c r="AVR1" s="29">
        <f t="shared" si="19"/>
        <v>1256</v>
      </c>
      <c r="AVS1" s="29">
        <f t="shared" si="19"/>
        <v>1257</v>
      </c>
      <c r="AVT1" s="29">
        <f t="shared" si="19"/>
        <v>1258</v>
      </c>
      <c r="AVU1" s="29">
        <f t="shared" si="19"/>
        <v>1259</v>
      </c>
      <c r="AVV1" s="29">
        <f t="shared" si="19"/>
        <v>1260</v>
      </c>
      <c r="AVW1" s="29">
        <f t="shared" si="19"/>
        <v>1261</v>
      </c>
      <c r="AVX1" s="29">
        <f t="shared" si="19"/>
        <v>1262</v>
      </c>
      <c r="AVY1" s="29">
        <f t="shared" si="19"/>
        <v>1263</v>
      </c>
      <c r="AVZ1" s="29">
        <f t="shared" si="19"/>
        <v>1264</v>
      </c>
      <c r="AWA1" s="29">
        <f t="shared" si="19"/>
        <v>1265</v>
      </c>
      <c r="AWB1" s="29">
        <f t="shared" si="19"/>
        <v>1266</v>
      </c>
      <c r="AWC1" s="29">
        <f t="shared" si="19"/>
        <v>1267</v>
      </c>
      <c r="AWD1" s="29">
        <f t="shared" si="19"/>
        <v>1268</v>
      </c>
      <c r="AWE1" s="29">
        <f t="shared" si="19"/>
        <v>1269</v>
      </c>
      <c r="AWF1" s="29">
        <f t="shared" si="19"/>
        <v>1270</v>
      </c>
      <c r="AWG1" s="29">
        <f t="shared" si="19"/>
        <v>1271</v>
      </c>
      <c r="AWH1" s="29">
        <f t="shared" si="19"/>
        <v>1272</v>
      </c>
      <c r="AWI1" s="29">
        <f t="shared" si="19"/>
        <v>1273</v>
      </c>
      <c r="AWJ1" s="29">
        <f t="shared" si="19"/>
        <v>1274</v>
      </c>
      <c r="AWK1" s="29">
        <f t="shared" si="19"/>
        <v>1275</v>
      </c>
      <c r="AWL1" s="29">
        <f t="shared" si="19"/>
        <v>1276</v>
      </c>
      <c r="AWM1" s="29">
        <f t="shared" si="19"/>
        <v>1277</v>
      </c>
      <c r="AWN1" s="29">
        <f t="shared" si="19"/>
        <v>1278</v>
      </c>
      <c r="AWO1" s="29">
        <f t="shared" si="19"/>
        <v>1279</v>
      </c>
      <c r="AWP1" s="29">
        <f t="shared" si="19"/>
        <v>1280</v>
      </c>
      <c r="AWQ1" s="29">
        <f t="shared" si="19"/>
        <v>1281</v>
      </c>
      <c r="AWR1" s="29">
        <f t="shared" si="19"/>
        <v>1282</v>
      </c>
      <c r="AWS1" s="29">
        <f t="shared" si="19"/>
        <v>1283</v>
      </c>
      <c r="AWT1" s="29">
        <f t="shared" ref="AWT1:AZE1" si="20">AWS1+1</f>
        <v>1284</v>
      </c>
      <c r="AWU1" s="29">
        <f t="shared" si="20"/>
        <v>1285</v>
      </c>
      <c r="AWV1" s="29">
        <f t="shared" si="20"/>
        <v>1286</v>
      </c>
      <c r="AWW1" s="29">
        <f t="shared" si="20"/>
        <v>1287</v>
      </c>
      <c r="AWX1" s="29">
        <f t="shared" si="20"/>
        <v>1288</v>
      </c>
      <c r="AWY1" s="29">
        <f t="shared" si="20"/>
        <v>1289</v>
      </c>
      <c r="AWZ1" s="29">
        <f t="shared" si="20"/>
        <v>1290</v>
      </c>
      <c r="AXA1" s="29">
        <f t="shared" si="20"/>
        <v>1291</v>
      </c>
      <c r="AXB1" s="29">
        <f t="shared" si="20"/>
        <v>1292</v>
      </c>
      <c r="AXC1" s="29">
        <f t="shared" si="20"/>
        <v>1293</v>
      </c>
      <c r="AXD1" s="29">
        <f t="shared" si="20"/>
        <v>1294</v>
      </c>
      <c r="AXE1" s="29">
        <f t="shared" si="20"/>
        <v>1295</v>
      </c>
      <c r="AXF1" s="29">
        <f t="shared" si="20"/>
        <v>1296</v>
      </c>
      <c r="AXG1" s="29">
        <f t="shared" si="20"/>
        <v>1297</v>
      </c>
      <c r="AXH1" s="29">
        <f t="shared" si="20"/>
        <v>1298</v>
      </c>
      <c r="AXI1" s="29">
        <f t="shared" si="20"/>
        <v>1299</v>
      </c>
      <c r="AXJ1" s="29">
        <f t="shared" si="20"/>
        <v>1300</v>
      </c>
      <c r="AXK1" s="29">
        <f t="shared" si="20"/>
        <v>1301</v>
      </c>
      <c r="AXL1" s="29">
        <f t="shared" si="20"/>
        <v>1302</v>
      </c>
      <c r="AXM1" s="29">
        <f t="shared" si="20"/>
        <v>1303</v>
      </c>
      <c r="AXN1" s="29">
        <f t="shared" si="20"/>
        <v>1304</v>
      </c>
      <c r="AXO1" s="29">
        <f t="shared" si="20"/>
        <v>1305</v>
      </c>
      <c r="AXP1" s="29">
        <f t="shared" si="20"/>
        <v>1306</v>
      </c>
      <c r="AXQ1" s="29">
        <f t="shared" si="20"/>
        <v>1307</v>
      </c>
      <c r="AXR1" s="29">
        <f t="shared" si="20"/>
        <v>1308</v>
      </c>
      <c r="AXS1" s="29">
        <f t="shared" si="20"/>
        <v>1309</v>
      </c>
      <c r="AXT1" s="29">
        <f t="shared" si="20"/>
        <v>1310</v>
      </c>
      <c r="AXU1" s="29">
        <f t="shared" si="20"/>
        <v>1311</v>
      </c>
      <c r="AXV1" s="29">
        <f t="shared" si="20"/>
        <v>1312</v>
      </c>
      <c r="AXW1" s="29">
        <f t="shared" si="20"/>
        <v>1313</v>
      </c>
      <c r="AXX1" s="29">
        <f t="shared" si="20"/>
        <v>1314</v>
      </c>
      <c r="AXY1" s="29">
        <f t="shared" si="20"/>
        <v>1315</v>
      </c>
      <c r="AXZ1" s="29">
        <f t="shared" si="20"/>
        <v>1316</v>
      </c>
      <c r="AYA1" s="29">
        <f t="shared" si="20"/>
        <v>1317</v>
      </c>
      <c r="AYB1" s="29">
        <f t="shared" si="20"/>
        <v>1318</v>
      </c>
      <c r="AYC1" s="29">
        <f t="shared" si="20"/>
        <v>1319</v>
      </c>
      <c r="AYD1" s="29">
        <f t="shared" si="20"/>
        <v>1320</v>
      </c>
      <c r="AYE1" s="29">
        <f t="shared" si="20"/>
        <v>1321</v>
      </c>
      <c r="AYF1" s="29">
        <f t="shared" si="20"/>
        <v>1322</v>
      </c>
      <c r="AYG1" s="29">
        <f t="shared" si="20"/>
        <v>1323</v>
      </c>
      <c r="AYH1" s="29">
        <f t="shared" si="20"/>
        <v>1324</v>
      </c>
      <c r="AYI1" s="29">
        <f t="shared" si="20"/>
        <v>1325</v>
      </c>
      <c r="AYJ1" s="29">
        <f t="shared" si="20"/>
        <v>1326</v>
      </c>
      <c r="AYK1" s="29">
        <f t="shared" si="20"/>
        <v>1327</v>
      </c>
      <c r="AYL1" s="29">
        <f t="shared" si="20"/>
        <v>1328</v>
      </c>
      <c r="AYM1" s="29">
        <f t="shared" si="20"/>
        <v>1329</v>
      </c>
      <c r="AYN1" s="29">
        <f t="shared" si="20"/>
        <v>1330</v>
      </c>
      <c r="AYO1" s="29">
        <f t="shared" si="20"/>
        <v>1331</v>
      </c>
      <c r="AYP1" s="29">
        <f t="shared" si="20"/>
        <v>1332</v>
      </c>
      <c r="AYQ1" s="29">
        <f t="shared" si="20"/>
        <v>1333</v>
      </c>
      <c r="AYR1" s="29">
        <f t="shared" si="20"/>
        <v>1334</v>
      </c>
      <c r="AYS1" s="29">
        <f t="shared" si="20"/>
        <v>1335</v>
      </c>
      <c r="AYT1" s="29">
        <f t="shared" si="20"/>
        <v>1336</v>
      </c>
      <c r="AYU1" s="29">
        <f t="shared" si="20"/>
        <v>1337</v>
      </c>
      <c r="AYV1" s="29">
        <f t="shared" si="20"/>
        <v>1338</v>
      </c>
      <c r="AYW1" s="29">
        <f t="shared" si="20"/>
        <v>1339</v>
      </c>
      <c r="AYX1" s="29">
        <f t="shared" si="20"/>
        <v>1340</v>
      </c>
      <c r="AYY1" s="29">
        <f t="shared" si="20"/>
        <v>1341</v>
      </c>
      <c r="AYZ1" s="29">
        <f t="shared" si="20"/>
        <v>1342</v>
      </c>
      <c r="AZA1" s="29">
        <f t="shared" si="20"/>
        <v>1343</v>
      </c>
      <c r="AZB1" s="29">
        <f t="shared" si="20"/>
        <v>1344</v>
      </c>
      <c r="AZC1" s="29">
        <f t="shared" si="20"/>
        <v>1345</v>
      </c>
      <c r="AZD1" s="29">
        <f t="shared" si="20"/>
        <v>1346</v>
      </c>
      <c r="AZE1" s="29">
        <f t="shared" si="20"/>
        <v>1347</v>
      </c>
      <c r="AZF1" s="29">
        <f t="shared" ref="AZF1:BBQ1" si="21">AZE1+1</f>
        <v>1348</v>
      </c>
      <c r="AZG1" s="29">
        <f t="shared" si="21"/>
        <v>1349</v>
      </c>
      <c r="AZH1" s="29">
        <f t="shared" si="21"/>
        <v>1350</v>
      </c>
      <c r="AZI1" s="29">
        <f t="shared" si="21"/>
        <v>1351</v>
      </c>
      <c r="AZJ1" s="29">
        <f t="shared" si="21"/>
        <v>1352</v>
      </c>
      <c r="AZK1" s="29">
        <f t="shared" si="21"/>
        <v>1353</v>
      </c>
      <c r="AZL1" s="29">
        <f t="shared" si="21"/>
        <v>1354</v>
      </c>
      <c r="AZM1" s="29">
        <f t="shared" si="21"/>
        <v>1355</v>
      </c>
      <c r="AZN1" s="29">
        <f t="shared" si="21"/>
        <v>1356</v>
      </c>
      <c r="AZO1" s="29">
        <f t="shared" si="21"/>
        <v>1357</v>
      </c>
      <c r="AZP1" s="29">
        <f t="shared" si="21"/>
        <v>1358</v>
      </c>
      <c r="AZQ1" s="29">
        <f t="shared" si="21"/>
        <v>1359</v>
      </c>
      <c r="AZR1" s="29">
        <f t="shared" si="21"/>
        <v>1360</v>
      </c>
      <c r="AZS1" s="29">
        <f t="shared" si="21"/>
        <v>1361</v>
      </c>
      <c r="AZT1" s="29">
        <f t="shared" si="21"/>
        <v>1362</v>
      </c>
      <c r="AZU1" s="29">
        <f t="shared" si="21"/>
        <v>1363</v>
      </c>
      <c r="AZV1" s="29">
        <f t="shared" si="21"/>
        <v>1364</v>
      </c>
      <c r="AZW1" s="29">
        <f t="shared" si="21"/>
        <v>1365</v>
      </c>
      <c r="AZX1" s="29">
        <f t="shared" si="21"/>
        <v>1366</v>
      </c>
      <c r="AZY1" s="29">
        <f t="shared" si="21"/>
        <v>1367</v>
      </c>
      <c r="AZZ1" s="29">
        <f t="shared" si="21"/>
        <v>1368</v>
      </c>
      <c r="BAA1" s="29">
        <f t="shared" si="21"/>
        <v>1369</v>
      </c>
      <c r="BAB1" s="29">
        <f t="shared" si="21"/>
        <v>1370</v>
      </c>
      <c r="BAC1" s="29">
        <f t="shared" si="21"/>
        <v>1371</v>
      </c>
      <c r="BAD1" s="29">
        <f t="shared" si="21"/>
        <v>1372</v>
      </c>
      <c r="BAE1" s="29">
        <f t="shared" si="21"/>
        <v>1373</v>
      </c>
      <c r="BAF1" s="29">
        <f t="shared" si="21"/>
        <v>1374</v>
      </c>
      <c r="BAG1" s="29">
        <f t="shared" si="21"/>
        <v>1375</v>
      </c>
      <c r="BAH1" s="29">
        <f t="shared" si="21"/>
        <v>1376</v>
      </c>
      <c r="BAI1" s="29">
        <f t="shared" si="21"/>
        <v>1377</v>
      </c>
      <c r="BAJ1" s="29">
        <f t="shared" si="21"/>
        <v>1378</v>
      </c>
      <c r="BAK1" s="29">
        <f t="shared" si="21"/>
        <v>1379</v>
      </c>
      <c r="BAL1" s="29">
        <f t="shared" si="21"/>
        <v>1380</v>
      </c>
      <c r="BAM1" s="29">
        <f t="shared" si="21"/>
        <v>1381</v>
      </c>
      <c r="BAN1" s="29">
        <f t="shared" si="21"/>
        <v>1382</v>
      </c>
      <c r="BAO1" s="29">
        <f t="shared" si="21"/>
        <v>1383</v>
      </c>
      <c r="BAP1" s="29">
        <f t="shared" si="21"/>
        <v>1384</v>
      </c>
      <c r="BAQ1" s="29">
        <f t="shared" si="21"/>
        <v>1385</v>
      </c>
      <c r="BAR1" s="29">
        <f t="shared" si="21"/>
        <v>1386</v>
      </c>
      <c r="BAS1" s="29">
        <f t="shared" si="21"/>
        <v>1387</v>
      </c>
      <c r="BAT1" s="29">
        <f t="shared" si="21"/>
        <v>1388</v>
      </c>
      <c r="BAU1" s="29">
        <f t="shared" si="21"/>
        <v>1389</v>
      </c>
      <c r="BAV1" s="29">
        <f t="shared" si="21"/>
        <v>1390</v>
      </c>
      <c r="BAW1" s="29">
        <f t="shared" si="21"/>
        <v>1391</v>
      </c>
      <c r="BAX1" s="29">
        <f t="shared" si="21"/>
        <v>1392</v>
      </c>
      <c r="BAY1" s="29">
        <f t="shared" si="21"/>
        <v>1393</v>
      </c>
      <c r="BAZ1" s="29">
        <f t="shared" si="21"/>
        <v>1394</v>
      </c>
      <c r="BBA1" s="29">
        <f t="shared" si="21"/>
        <v>1395</v>
      </c>
      <c r="BBB1" s="29">
        <f t="shared" si="21"/>
        <v>1396</v>
      </c>
      <c r="BBC1" s="29">
        <f t="shared" si="21"/>
        <v>1397</v>
      </c>
      <c r="BBD1" s="29">
        <f t="shared" si="21"/>
        <v>1398</v>
      </c>
      <c r="BBE1" s="29">
        <f t="shared" si="21"/>
        <v>1399</v>
      </c>
      <c r="BBF1" s="29">
        <f t="shared" si="21"/>
        <v>1400</v>
      </c>
      <c r="BBG1" s="29">
        <f t="shared" si="21"/>
        <v>1401</v>
      </c>
      <c r="BBH1" s="29">
        <f t="shared" si="21"/>
        <v>1402</v>
      </c>
      <c r="BBI1" s="29">
        <f t="shared" si="21"/>
        <v>1403</v>
      </c>
      <c r="BBJ1" s="29">
        <f t="shared" si="21"/>
        <v>1404</v>
      </c>
      <c r="BBK1" s="29">
        <f t="shared" si="21"/>
        <v>1405</v>
      </c>
      <c r="BBL1" s="29">
        <f t="shared" si="21"/>
        <v>1406</v>
      </c>
      <c r="BBM1" s="29">
        <f t="shared" si="21"/>
        <v>1407</v>
      </c>
      <c r="BBN1" s="29">
        <f t="shared" si="21"/>
        <v>1408</v>
      </c>
      <c r="BBO1" s="29">
        <f t="shared" si="21"/>
        <v>1409</v>
      </c>
      <c r="BBP1" s="29">
        <f t="shared" si="21"/>
        <v>1410</v>
      </c>
      <c r="BBQ1" s="29">
        <f t="shared" si="21"/>
        <v>1411</v>
      </c>
      <c r="BBR1" s="29">
        <f t="shared" ref="BBR1:BEC1" si="22">BBQ1+1</f>
        <v>1412</v>
      </c>
      <c r="BBS1" s="29">
        <f t="shared" si="22"/>
        <v>1413</v>
      </c>
      <c r="BBT1" s="29">
        <f t="shared" si="22"/>
        <v>1414</v>
      </c>
      <c r="BBU1" s="29">
        <f t="shared" si="22"/>
        <v>1415</v>
      </c>
      <c r="BBV1" s="29">
        <f t="shared" si="22"/>
        <v>1416</v>
      </c>
      <c r="BBW1" s="29">
        <f t="shared" si="22"/>
        <v>1417</v>
      </c>
      <c r="BBX1" s="29">
        <f t="shared" si="22"/>
        <v>1418</v>
      </c>
      <c r="BBY1" s="29">
        <f t="shared" si="22"/>
        <v>1419</v>
      </c>
      <c r="BBZ1" s="29">
        <f t="shared" si="22"/>
        <v>1420</v>
      </c>
      <c r="BCA1" s="29">
        <f t="shared" si="22"/>
        <v>1421</v>
      </c>
      <c r="BCB1" s="29">
        <f t="shared" si="22"/>
        <v>1422</v>
      </c>
      <c r="BCC1" s="29">
        <f t="shared" si="22"/>
        <v>1423</v>
      </c>
      <c r="BCD1" s="29">
        <f t="shared" si="22"/>
        <v>1424</v>
      </c>
      <c r="BCE1" s="29">
        <f t="shared" si="22"/>
        <v>1425</v>
      </c>
      <c r="BCF1" s="29">
        <f t="shared" si="22"/>
        <v>1426</v>
      </c>
      <c r="BCG1" s="29">
        <f t="shared" si="22"/>
        <v>1427</v>
      </c>
      <c r="BCH1" s="29">
        <f t="shared" si="22"/>
        <v>1428</v>
      </c>
      <c r="BCI1" s="29">
        <f t="shared" si="22"/>
        <v>1429</v>
      </c>
      <c r="BCJ1" s="29">
        <f t="shared" si="22"/>
        <v>1430</v>
      </c>
      <c r="BCK1" s="29">
        <f t="shared" si="22"/>
        <v>1431</v>
      </c>
      <c r="BCL1" s="29">
        <f t="shared" si="22"/>
        <v>1432</v>
      </c>
      <c r="BCM1" s="29">
        <f t="shared" si="22"/>
        <v>1433</v>
      </c>
      <c r="BCN1" s="29">
        <f t="shared" si="22"/>
        <v>1434</v>
      </c>
      <c r="BCO1" s="29">
        <f t="shared" si="22"/>
        <v>1435</v>
      </c>
      <c r="BCP1" s="29">
        <f t="shared" si="22"/>
        <v>1436</v>
      </c>
      <c r="BCQ1" s="29">
        <f t="shared" si="22"/>
        <v>1437</v>
      </c>
      <c r="BCR1" s="29">
        <f t="shared" si="22"/>
        <v>1438</v>
      </c>
      <c r="BCS1" s="29">
        <f t="shared" si="22"/>
        <v>1439</v>
      </c>
      <c r="BCT1" s="29">
        <f t="shared" si="22"/>
        <v>1440</v>
      </c>
      <c r="BCU1" s="29">
        <f t="shared" si="22"/>
        <v>1441</v>
      </c>
      <c r="BCV1" s="29">
        <f t="shared" si="22"/>
        <v>1442</v>
      </c>
      <c r="BCW1" s="29">
        <f t="shared" si="22"/>
        <v>1443</v>
      </c>
      <c r="BCX1" s="29">
        <f t="shared" si="22"/>
        <v>1444</v>
      </c>
      <c r="BCY1" s="29">
        <f t="shared" si="22"/>
        <v>1445</v>
      </c>
      <c r="BCZ1" s="29">
        <f t="shared" si="22"/>
        <v>1446</v>
      </c>
      <c r="BDA1" s="29">
        <f t="shared" si="22"/>
        <v>1447</v>
      </c>
      <c r="BDB1" s="29">
        <f t="shared" si="22"/>
        <v>1448</v>
      </c>
      <c r="BDC1" s="29">
        <f t="shared" si="22"/>
        <v>1449</v>
      </c>
      <c r="BDD1" s="29">
        <f t="shared" si="22"/>
        <v>1450</v>
      </c>
      <c r="BDE1" s="29">
        <f t="shared" si="22"/>
        <v>1451</v>
      </c>
      <c r="BDF1" s="29">
        <f t="shared" si="22"/>
        <v>1452</v>
      </c>
      <c r="BDG1" s="29">
        <f t="shared" si="22"/>
        <v>1453</v>
      </c>
      <c r="BDH1" s="29">
        <f t="shared" si="22"/>
        <v>1454</v>
      </c>
      <c r="BDI1" s="29">
        <f t="shared" si="22"/>
        <v>1455</v>
      </c>
      <c r="BDJ1" s="29">
        <f t="shared" si="22"/>
        <v>1456</v>
      </c>
      <c r="BDK1" s="29">
        <f t="shared" si="22"/>
        <v>1457</v>
      </c>
      <c r="BDL1" s="29">
        <f t="shared" si="22"/>
        <v>1458</v>
      </c>
      <c r="BDM1" s="29">
        <f t="shared" si="22"/>
        <v>1459</v>
      </c>
      <c r="BDN1" s="29">
        <f t="shared" si="22"/>
        <v>1460</v>
      </c>
      <c r="BDO1" s="29">
        <f t="shared" si="22"/>
        <v>1461</v>
      </c>
      <c r="BDP1" s="29">
        <f t="shared" si="22"/>
        <v>1462</v>
      </c>
      <c r="BDQ1" s="29">
        <f t="shared" si="22"/>
        <v>1463</v>
      </c>
      <c r="BDR1" s="29">
        <f t="shared" si="22"/>
        <v>1464</v>
      </c>
      <c r="BDS1" s="29">
        <f t="shared" si="22"/>
        <v>1465</v>
      </c>
      <c r="BDT1" s="29">
        <f t="shared" si="22"/>
        <v>1466</v>
      </c>
      <c r="BDU1" s="29">
        <f t="shared" si="22"/>
        <v>1467</v>
      </c>
      <c r="BDV1" s="29">
        <f t="shared" si="22"/>
        <v>1468</v>
      </c>
      <c r="BDW1" s="29">
        <f t="shared" si="22"/>
        <v>1469</v>
      </c>
      <c r="BDX1" s="29">
        <f t="shared" si="22"/>
        <v>1470</v>
      </c>
      <c r="BDY1" s="29">
        <f t="shared" si="22"/>
        <v>1471</v>
      </c>
      <c r="BDZ1" s="29">
        <f t="shared" si="22"/>
        <v>1472</v>
      </c>
      <c r="BEA1" s="29">
        <f t="shared" si="22"/>
        <v>1473</v>
      </c>
      <c r="BEB1" s="29">
        <f t="shared" si="22"/>
        <v>1474</v>
      </c>
      <c r="BEC1" s="29">
        <f t="shared" si="22"/>
        <v>1475</v>
      </c>
      <c r="BED1" s="29">
        <f t="shared" ref="BED1:BGO1" si="23">BEC1+1</f>
        <v>1476</v>
      </c>
      <c r="BEE1" s="29">
        <f t="shared" si="23"/>
        <v>1477</v>
      </c>
      <c r="BEF1" s="29">
        <f t="shared" si="23"/>
        <v>1478</v>
      </c>
      <c r="BEG1" s="29">
        <f t="shared" si="23"/>
        <v>1479</v>
      </c>
      <c r="BEH1" s="29">
        <f t="shared" si="23"/>
        <v>1480</v>
      </c>
      <c r="BEI1" s="29">
        <f t="shared" si="23"/>
        <v>1481</v>
      </c>
      <c r="BEJ1" s="29">
        <f t="shared" si="23"/>
        <v>1482</v>
      </c>
      <c r="BEK1" s="29">
        <f t="shared" si="23"/>
        <v>1483</v>
      </c>
      <c r="BEL1" s="29">
        <f t="shared" si="23"/>
        <v>1484</v>
      </c>
      <c r="BEM1" s="29">
        <f t="shared" si="23"/>
        <v>1485</v>
      </c>
      <c r="BEN1" s="29">
        <f t="shared" si="23"/>
        <v>1486</v>
      </c>
      <c r="BEO1" s="29">
        <f t="shared" si="23"/>
        <v>1487</v>
      </c>
      <c r="BEP1" s="29">
        <f t="shared" si="23"/>
        <v>1488</v>
      </c>
      <c r="BEQ1" s="29">
        <f t="shared" si="23"/>
        <v>1489</v>
      </c>
      <c r="BER1" s="29">
        <f t="shared" si="23"/>
        <v>1490</v>
      </c>
      <c r="BES1" s="29">
        <f t="shared" si="23"/>
        <v>1491</v>
      </c>
      <c r="BET1" s="29">
        <f t="shared" si="23"/>
        <v>1492</v>
      </c>
      <c r="BEU1" s="29">
        <f t="shared" si="23"/>
        <v>1493</v>
      </c>
      <c r="BEV1" s="29">
        <f t="shared" si="23"/>
        <v>1494</v>
      </c>
      <c r="BEW1" s="29">
        <f t="shared" si="23"/>
        <v>1495</v>
      </c>
      <c r="BEX1" s="29">
        <f t="shared" si="23"/>
        <v>1496</v>
      </c>
      <c r="BEY1" s="29">
        <f t="shared" si="23"/>
        <v>1497</v>
      </c>
      <c r="BEZ1" s="29">
        <f t="shared" si="23"/>
        <v>1498</v>
      </c>
      <c r="BFA1" s="29">
        <f t="shared" si="23"/>
        <v>1499</v>
      </c>
      <c r="BFB1" s="29">
        <f t="shared" si="23"/>
        <v>1500</v>
      </c>
      <c r="BFC1" s="29">
        <f t="shared" si="23"/>
        <v>1501</v>
      </c>
      <c r="BFD1" s="29">
        <f t="shared" si="23"/>
        <v>1502</v>
      </c>
      <c r="BFE1" s="29">
        <f t="shared" si="23"/>
        <v>1503</v>
      </c>
      <c r="BFF1" s="29">
        <f t="shared" si="23"/>
        <v>1504</v>
      </c>
      <c r="BFG1" s="29">
        <f t="shared" si="23"/>
        <v>1505</v>
      </c>
      <c r="BFH1" s="29">
        <f t="shared" si="23"/>
        <v>1506</v>
      </c>
      <c r="BFI1" s="29">
        <f t="shared" si="23"/>
        <v>1507</v>
      </c>
      <c r="BFJ1" s="29">
        <f t="shared" si="23"/>
        <v>1508</v>
      </c>
      <c r="BFK1" s="29">
        <f t="shared" si="23"/>
        <v>1509</v>
      </c>
      <c r="BFL1" s="29">
        <f t="shared" si="23"/>
        <v>1510</v>
      </c>
      <c r="BFM1" s="29">
        <f t="shared" si="23"/>
        <v>1511</v>
      </c>
      <c r="BFN1" s="29">
        <f t="shared" si="23"/>
        <v>1512</v>
      </c>
      <c r="BFO1" s="29">
        <f t="shared" si="23"/>
        <v>1513</v>
      </c>
      <c r="BFP1" s="29">
        <f t="shared" si="23"/>
        <v>1514</v>
      </c>
      <c r="BFQ1" s="29">
        <f t="shared" si="23"/>
        <v>1515</v>
      </c>
      <c r="BFR1" s="29">
        <f t="shared" si="23"/>
        <v>1516</v>
      </c>
      <c r="BFS1" s="29">
        <f t="shared" si="23"/>
        <v>1517</v>
      </c>
      <c r="BFT1" s="29">
        <f t="shared" si="23"/>
        <v>1518</v>
      </c>
      <c r="BFU1" s="29">
        <f t="shared" si="23"/>
        <v>1519</v>
      </c>
      <c r="BFV1" s="29">
        <f t="shared" si="23"/>
        <v>1520</v>
      </c>
      <c r="BFW1" s="29">
        <f t="shared" si="23"/>
        <v>1521</v>
      </c>
      <c r="BFX1" s="29">
        <f t="shared" si="23"/>
        <v>1522</v>
      </c>
      <c r="BFY1" s="29">
        <f t="shared" si="23"/>
        <v>1523</v>
      </c>
      <c r="BFZ1" s="29">
        <f t="shared" si="23"/>
        <v>1524</v>
      </c>
      <c r="BGA1" s="29">
        <f t="shared" si="23"/>
        <v>1525</v>
      </c>
      <c r="BGB1" s="29">
        <f t="shared" si="23"/>
        <v>1526</v>
      </c>
      <c r="BGC1" s="29">
        <f t="shared" si="23"/>
        <v>1527</v>
      </c>
      <c r="BGD1" s="29">
        <f t="shared" si="23"/>
        <v>1528</v>
      </c>
      <c r="BGE1" s="29">
        <f t="shared" si="23"/>
        <v>1529</v>
      </c>
      <c r="BGF1" s="29">
        <f t="shared" si="23"/>
        <v>1530</v>
      </c>
      <c r="BGG1" s="29">
        <f t="shared" si="23"/>
        <v>1531</v>
      </c>
      <c r="BGH1" s="29">
        <f t="shared" si="23"/>
        <v>1532</v>
      </c>
      <c r="BGI1" s="29">
        <f t="shared" si="23"/>
        <v>1533</v>
      </c>
      <c r="BGJ1" s="29">
        <f t="shared" si="23"/>
        <v>1534</v>
      </c>
      <c r="BGK1" s="29">
        <f t="shared" si="23"/>
        <v>1535</v>
      </c>
      <c r="BGL1" s="29">
        <f t="shared" si="23"/>
        <v>1536</v>
      </c>
      <c r="BGM1" s="29">
        <f t="shared" si="23"/>
        <v>1537</v>
      </c>
      <c r="BGN1" s="29">
        <f t="shared" si="23"/>
        <v>1538</v>
      </c>
      <c r="BGO1" s="29">
        <f t="shared" si="23"/>
        <v>1539</v>
      </c>
      <c r="BGP1" s="29">
        <f t="shared" ref="BGP1:BJA1" si="24">BGO1+1</f>
        <v>1540</v>
      </c>
      <c r="BGQ1" s="29">
        <f t="shared" si="24"/>
        <v>1541</v>
      </c>
      <c r="BGR1" s="29">
        <f t="shared" si="24"/>
        <v>1542</v>
      </c>
      <c r="BGS1" s="29">
        <f t="shared" si="24"/>
        <v>1543</v>
      </c>
      <c r="BGT1" s="29">
        <f t="shared" si="24"/>
        <v>1544</v>
      </c>
      <c r="BGU1" s="29">
        <f t="shared" si="24"/>
        <v>1545</v>
      </c>
      <c r="BGV1" s="29">
        <f t="shared" si="24"/>
        <v>1546</v>
      </c>
      <c r="BGW1" s="29">
        <f t="shared" si="24"/>
        <v>1547</v>
      </c>
      <c r="BGX1" s="29">
        <f t="shared" si="24"/>
        <v>1548</v>
      </c>
      <c r="BGY1" s="29">
        <f t="shared" si="24"/>
        <v>1549</v>
      </c>
      <c r="BGZ1" s="29">
        <f t="shared" si="24"/>
        <v>1550</v>
      </c>
      <c r="BHA1" s="29">
        <f t="shared" si="24"/>
        <v>1551</v>
      </c>
      <c r="BHB1" s="29">
        <f t="shared" si="24"/>
        <v>1552</v>
      </c>
      <c r="BHC1" s="29">
        <f t="shared" si="24"/>
        <v>1553</v>
      </c>
      <c r="BHD1" s="29">
        <f t="shared" si="24"/>
        <v>1554</v>
      </c>
      <c r="BHE1" s="29">
        <f t="shared" si="24"/>
        <v>1555</v>
      </c>
      <c r="BHF1" s="29">
        <f t="shared" si="24"/>
        <v>1556</v>
      </c>
      <c r="BHG1" s="29">
        <f t="shared" si="24"/>
        <v>1557</v>
      </c>
      <c r="BHH1" s="29">
        <f t="shared" si="24"/>
        <v>1558</v>
      </c>
      <c r="BHI1" s="29">
        <f t="shared" si="24"/>
        <v>1559</v>
      </c>
      <c r="BHJ1" s="29">
        <f t="shared" si="24"/>
        <v>1560</v>
      </c>
      <c r="BHK1" s="29">
        <f t="shared" si="24"/>
        <v>1561</v>
      </c>
      <c r="BHL1" s="29">
        <f t="shared" si="24"/>
        <v>1562</v>
      </c>
      <c r="BHM1" s="29">
        <f t="shared" si="24"/>
        <v>1563</v>
      </c>
      <c r="BHN1" s="29">
        <f t="shared" si="24"/>
        <v>1564</v>
      </c>
      <c r="BHO1" s="29">
        <f t="shared" si="24"/>
        <v>1565</v>
      </c>
      <c r="BHP1" s="29">
        <f t="shared" si="24"/>
        <v>1566</v>
      </c>
      <c r="BHQ1" s="29">
        <f t="shared" si="24"/>
        <v>1567</v>
      </c>
      <c r="BHR1" s="29">
        <f t="shared" si="24"/>
        <v>1568</v>
      </c>
      <c r="BHS1" s="29">
        <f t="shared" si="24"/>
        <v>1569</v>
      </c>
      <c r="BHT1" s="29">
        <f t="shared" si="24"/>
        <v>1570</v>
      </c>
      <c r="BHU1" s="29">
        <f t="shared" si="24"/>
        <v>1571</v>
      </c>
      <c r="BHV1" s="29">
        <f t="shared" si="24"/>
        <v>1572</v>
      </c>
      <c r="BHW1" s="29">
        <f t="shared" si="24"/>
        <v>1573</v>
      </c>
      <c r="BHX1" s="29">
        <f t="shared" si="24"/>
        <v>1574</v>
      </c>
      <c r="BHY1" s="29">
        <f t="shared" si="24"/>
        <v>1575</v>
      </c>
      <c r="BHZ1" s="29">
        <f t="shared" si="24"/>
        <v>1576</v>
      </c>
      <c r="BIA1" s="29">
        <f t="shared" si="24"/>
        <v>1577</v>
      </c>
      <c r="BIB1" s="29">
        <f t="shared" si="24"/>
        <v>1578</v>
      </c>
      <c r="BIC1" s="29">
        <f t="shared" si="24"/>
        <v>1579</v>
      </c>
      <c r="BID1" s="29">
        <f t="shared" si="24"/>
        <v>1580</v>
      </c>
      <c r="BIE1" s="29">
        <f t="shared" si="24"/>
        <v>1581</v>
      </c>
      <c r="BIF1" s="29">
        <f t="shared" si="24"/>
        <v>1582</v>
      </c>
      <c r="BIG1" s="29">
        <f t="shared" si="24"/>
        <v>1583</v>
      </c>
      <c r="BIH1" s="29">
        <f t="shared" si="24"/>
        <v>1584</v>
      </c>
      <c r="BII1" s="29">
        <f t="shared" si="24"/>
        <v>1585</v>
      </c>
      <c r="BIJ1" s="29">
        <f t="shared" si="24"/>
        <v>1586</v>
      </c>
      <c r="BIK1" s="29">
        <f t="shared" si="24"/>
        <v>1587</v>
      </c>
      <c r="BIL1" s="29">
        <f t="shared" si="24"/>
        <v>1588</v>
      </c>
      <c r="BIM1" s="29">
        <f t="shared" si="24"/>
        <v>1589</v>
      </c>
      <c r="BIN1" s="29">
        <f t="shared" si="24"/>
        <v>1590</v>
      </c>
      <c r="BIO1" s="29">
        <f t="shared" si="24"/>
        <v>1591</v>
      </c>
      <c r="BIP1" s="29">
        <f t="shared" si="24"/>
        <v>1592</v>
      </c>
      <c r="BIQ1" s="29">
        <f t="shared" si="24"/>
        <v>1593</v>
      </c>
      <c r="BIR1" s="29">
        <f t="shared" si="24"/>
        <v>1594</v>
      </c>
      <c r="BIS1" s="29">
        <f t="shared" si="24"/>
        <v>1595</v>
      </c>
      <c r="BIT1" s="29">
        <f t="shared" si="24"/>
        <v>1596</v>
      </c>
      <c r="BIU1" s="29">
        <f t="shared" si="24"/>
        <v>1597</v>
      </c>
      <c r="BIV1" s="29">
        <f t="shared" si="24"/>
        <v>1598</v>
      </c>
      <c r="BIW1" s="29">
        <f t="shared" si="24"/>
        <v>1599</v>
      </c>
      <c r="BIX1" s="29">
        <f t="shared" si="24"/>
        <v>1600</v>
      </c>
      <c r="BIY1" s="29">
        <f t="shared" si="24"/>
        <v>1601</v>
      </c>
      <c r="BIZ1" s="29">
        <f t="shared" si="24"/>
        <v>1602</v>
      </c>
      <c r="BJA1" s="29">
        <f t="shared" si="24"/>
        <v>1603</v>
      </c>
      <c r="BJB1" s="29">
        <f t="shared" ref="BJB1:BLM1" si="25">BJA1+1</f>
        <v>1604</v>
      </c>
      <c r="BJC1" s="29">
        <f t="shared" si="25"/>
        <v>1605</v>
      </c>
      <c r="BJD1" s="29">
        <f t="shared" si="25"/>
        <v>1606</v>
      </c>
      <c r="BJE1" s="29">
        <f t="shared" si="25"/>
        <v>1607</v>
      </c>
      <c r="BJF1" s="29">
        <f t="shared" si="25"/>
        <v>1608</v>
      </c>
      <c r="BJG1" s="29">
        <f t="shared" si="25"/>
        <v>1609</v>
      </c>
      <c r="BJH1" s="29">
        <f t="shared" si="25"/>
        <v>1610</v>
      </c>
      <c r="BJI1" s="29">
        <f t="shared" si="25"/>
        <v>1611</v>
      </c>
      <c r="BJJ1" s="29">
        <f t="shared" si="25"/>
        <v>1612</v>
      </c>
      <c r="BJK1" s="29">
        <f t="shared" si="25"/>
        <v>1613</v>
      </c>
      <c r="BJL1" s="29">
        <f t="shared" si="25"/>
        <v>1614</v>
      </c>
      <c r="BJM1" s="29">
        <f t="shared" si="25"/>
        <v>1615</v>
      </c>
      <c r="BJN1" s="29">
        <f t="shared" si="25"/>
        <v>1616</v>
      </c>
      <c r="BJO1" s="29">
        <f t="shared" si="25"/>
        <v>1617</v>
      </c>
      <c r="BJP1" s="29">
        <f t="shared" si="25"/>
        <v>1618</v>
      </c>
      <c r="BJQ1" s="29">
        <f t="shared" si="25"/>
        <v>1619</v>
      </c>
      <c r="BJR1" s="29">
        <f t="shared" si="25"/>
        <v>1620</v>
      </c>
      <c r="BJS1" s="29">
        <f t="shared" si="25"/>
        <v>1621</v>
      </c>
      <c r="BJT1" s="29">
        <f t="shared" si="25"/>
        <v>1622</v>
      </c>
      <c r="BJU1" s="29">
        <f t="shared" si="25"/>
        <v>1623</v>
      </c>
      <c r="BJV1" s="29">
        <f t="shared" si="25"/>
        <v>1624</v>
      </c>
      <c r="BJW1" s="29">
        <f t="shared" si="25"/>
        <v>1625</v>
      </c>
      <c r="BJX1" s="29">
        <f t="shared" si="25"/>
        <v>1626</v>
      </c>
      <c r="BJY1" s="29">
        <f t="shared" si="25"/>
        <v>1627</v>
      </c>
      <c r="BJZ1" s="29">
        <f t="shared" si="25"/>
        <v>1628</v>
      </c>
      <c r="BKA1" s="29">
        <f t="shared" si="25"/>
        <v>1629</v>
      </c>
      <c r="BKB1" s="29">
        <f t="shared" si="25"/>
        <v>1630</v>
      </c>
      <c r="BKC1" s="29">
        <f t="shared" si="25"/>
        <v>1631</v>
      </c>
      <c r="BKD1" s="29">
        <f t="shared" si="25"/>
        <v>1632</v>
      </c>
      <c r="BKE1" s="29">
        <f t="shared" si="25"/>
        <v>1633</v>
      </c>
      <c r="BKF1" s="29">
        <f t="shared" si="25"/>
        <v>1634</v>
      </c>
      <c r="BKG1" s="29">
        <f t="shared" si="25"/>
        <v>1635</v>
      </c>
      <c r="BKH1" s="29">
        <f t="shared" si="25"/>
        <v>1636</v>
      </c>
      <c r="BKI1" s="29">
        <f t="shared" si="25"/>
        <v>1637</v>
      </c>
      <c r="BKJ1" s="29">
        <f t="shared" si="25"/>
        <v>1638</v>
      </c>
      <c r="BKK1" s="29">
        <f t="shared" si="25"/>
        <v>1639</v>
      </c>
      <c r="BKL1" s="29">
        <f t="shared" si="25"/>
        <v>1640</v>
      </c>
      <c r="BKM1" s="29">
        <f t="shared" si="25"/>
        <v>1641</v>
      </c>
      <c r="BKN1" s="29">
        <f t="shared" si="25"/>
        <v>1642</v>
      </c>
      <c r="BKO1" s="29">
        <f t="shared" si="25"/>
        <v>1643</v>
      </c>
      <c r="BKP1" s="29">
        <f t="shared" si="25"/>
        <v>1644</v>
      </c>
      <c r="BKQ1" s="29">
        <f t="shared" si="25"/>
        <v>1645</v>
      </c>
      <c r="BKR1" s="29">
        <f t="shared" si="25"/>
        <v>1646</v>
      </c>
      <c r="BKS1" s="29">
        <f t="shared" si="25"/>
        <v>1647</v>
      </c>
      <c r="BKT1" s="29">
        <f t="shared" si="25"/>
        <v>1648</v>
      </c>
      <c r="BKU1" s="29">
        <f t="shared" si="25"/>
        <v>1649</v>
      </c>
      <c r="BKV1" s="29">
        <f t="shared" si="25"/>
        <v>1650</v>
      </c>
      <c r="BKW1" s="29">
        <f t="shared" si="25"/>
        <v>1651</v>
      </c>
      <c r="BKX1" s="29">
        <f t="shared" si="25"/>
        <v>1652</v>
      </c>
      <c r="BKY1" s="29">
        <f t="shared" si="25"/>
        <v>1653</v>
      </c>
      <c r="BKZ1" s="29">
        <f t="shared" si="25"/>
        <v>1654</v>
      </c>
      <c r="BLA1" s="29">
        <f t="shared" si="25"/>
        <v>1655</v>
      </c>
      <c r="BLB1" s="29">
        <f t="shared" si="25"/>
        <v>1656</v>
      </c>
      <c r="BLC1" s="29">
        <f t="shared" si="25"/>
        <v>1657</v>
      </c>
      <c r="BLD1" s="29">
        <f t="shared" si="25"/>
        <v>1658</v>
      </c>
      <c r="BLE1" s="29">
        <f t="shared" si="25"/>
        <v>1659</v>
      </c>
      <c r="BLF1" s="29">
        <f t="shared" si="25"/>
        <v>1660</v>
      </c>
      <c r="BLG1" s="29">
        <f t="shared" si="25"/>
        <v>1661</v>
      </c>
      <c r="BLH1" s="29">
        <f t="shared" si="25"/>
        <v>1662</v>
      </c>
      <c r="BLI1" s="29">
        <f t="shared" si="25"/>
        <v>1663</v>
      </c>
      <c r="BLJ1" s="29">
        <f t="shared" si="25"/>
        <v>1664</v>
      </c>
      <c r="BLK1" s="29">
        <f t="shared" si="25"/>
        <v>1665</v>
      </c>
      <c r="BLL1" s="29">
        <f t="shared" si="25"/>
        <v>1666</v>
      </c>
      <c r="BLM1" s="29">
        <f t="shared" si="25"/>
        <v>1667</v>
      </c>
      <c r="BLN1" s="29">
        <f t="shared" ref="BLN1:BNY1" si="26">BLM1+1</f>
        <v>1668</v>
      </c>
      <c r="BLO1" s="29">
        <f t="shared" si="26"/>
        <v>1669</v>
      </c>
      <c r="BLP1" s="29">
        <f t="shared" si="26"/>
        <v>1670</v>
      </c>
      <c r="BLQ1" s="29">
        <f t="shared" si="26"/>
        <v>1671</v>
      </c>
      <c r="BLR1" s="29">
        <f t="shared" si="26"/>
        <v>1672</v>
      </c>
      <c r="BLS1" s="29">
        <f t="shared" si="26"/>
        <v>1673</v>
      </c>
      <c r="BLT1" s="29">
        <f t="shared" si="26"/>
        <v>1674</v>
      </c>
      <c r="BLU1" s="29">
        <f t="shared" si="26"/>
        <v>1675</v>
      </c>
      <c r="BLV1" s="29">
        <f t="shared" si="26"/>
        <v>1676</v>
      </c>
      <c r="BLW1" s="29">
        <f t="shared" si="26"/>
        <v>1677</v>
      </c>
      <c r="BLX1" s="29">
        <f t="shared" si="26"/>
        <v>1678</v>
      </c>
      <c r="BLY1" s="29">
        <f t="shared" si="26"/>
        <v>1679</v>
      </c>
      <c r="BLZ1" s="29">
        <f t="shared" si="26"/>
        <v>1680</v>
      </c>
      <c r="BMA1" s="29">
        <f t="shared" si="26"/>
        <v>1681</v>
      </c>
      <c r="BMB1" s="29">
        <f t="shared" si="26"/>
        <v>1682</v>
      </c>
      <c r="BMC1" s="29">
        <f t="shared" si="26"/>
        <v>1683</v>
      </c>
      <c r="BMD1" s="29">
        <f t="shared" si="26"/>
        <v>1684</v>
      </c>
      <c r="BME1" s="29">
        <f t="shared" si="26"/>
        <v>1685</v>
      </c>
      <c r="BMF1" s="29">
        <f t="shared" si="26"/>
        <v>1686</v>
      </c>
      <c r="BMG1" s="29">
        <f t="shared" si="26"/>
        <v>1687</v>
      </c>
      <c r="BMH1" s="29">
        <f t="shared" si="26"/>
        <v>1688</v>
      </c>
      <c r="BMI1" s="29">
        <f t="shared" si="26"/>
        <v>1689</v>
      </c>
      <c r="BMJ1" s="29">
        <f t="shared" si="26"/>
        <v>1690</v>
      </c>
      <c r="BMK1" s="29">
        <f t="shared" si="26"/>
        <v>1691</v>
      </c>
      <c r="BML1" s="29">
        <f t="shared" si="26"/>
        <v>1692</v>
      </c>
      <c r="BMM1" s="29">
        <f t="shared" si="26"/>
        <v>1693</v>
      </c>
      <c r="BMN1" s="29">
        <f t="shared" si="26"/>
        <v>1694</v>
      </c>
      <c r="BMO1" s="29">
        <f t="shared" si="26"/>
        <v>1695</v>
      </c>
      <c r="BMP1" s="29">
        <f t="shared" si="26"/>
        <v>1696</v>
      </c>
      <c r="BMQ1" s="29">
        <f t="shared" si="26"/>
        <v>1697</v>
      </c>
      <c r="BMR1" s="29">
        <f t="shared" si="26"/>
        <v>1698</v>
      </c>
      <c r="BMS1" s="29">
        <f t="shared" si="26"/>
        <v>1699</v>
      </c>
      <c r="BMT1" s="29">
        <f t="shared" si="26"/>
        <v>1700</v>
      </c>
      <c r="BMU1" s="29">
        <f t="shared" si="26"/>
        <v>1701</v>
      </c>
      <c r="BMV1" s="29">
        <f t="shared" si="26"/>
        <v>1702</v>
      </c>
      <c r="BMW1" s="29">
        <f t="shared" si="26"/>
        <v>1703</v>
      </c>
      <c r="BMX1" s="29">
        <f t="shared" si="26"/>
        <v>1704</v>
      </c>
      <c r="BMY1" s="29">
        <f t="shared" si="26"/>
        <v>1705</v>
      </c>
      <c r="BMZ1" s="29">
        <f t="shared" si="26"/>
        <v>1706</v>
      </c>
      <c r="BNA1" s="29">
        <f t="shared" si="26"/>
        <v>1707</v>
      </c>
      <c r="BNB1" s="29">
        <f t="shared" si="26"/>
        <v>1708</v>
      </c>
      <c r="BNC1" s="29">
        <f t="shared" si="26"/>
        <v>1709</v>
      </c>
      <c r="BND1" s="29">
        <f t="shared" si="26"/>
        <v>1710</v>
      </c>
      <c r="BNE1" s="29">
        <f t="shared" si="26"/>
        <v>1711</v>
      </c>
      <c r="BNF1" s="29">
        <f t="shared" si="26"/>
        <v>1712</v>
      </c>
      <c r="BNG1" s="29">
        <f t="shared" si="26"/>
        <v>1713</v>
      </c>
      <c r="BNH1" s="29">
        <f t="shared" si="26"/>
        <v>1714</v>
      </c>
      <c r="BNI1" s="29">
        <f t="shared" si="26"/>
        <v>1715</v>
      </c>
      <c r="BNJ1" s="29">
        <f t="shared" si="26"/>
        <v>1716</v>
      </c>
      <c r="BNK1" s="29">
        <f t="shared" si="26"/>
        <v>1717</v>
      </c>
      <c r="BNL1" s="29">
        <f t="shared" si="26"/>
        <v>1718</v>
      </c>
      <c r="BNM1" s="29">
        <f t="shared" si="26"/>
        <v>1719</v>
      </c>
      <c r="BNN1" s="29">
        <f t="shared" si="26"/>
        <v>1720</v>
      </c>
      <c r="BNO1" s="29">
        <f t="shared" si="26"/>
        <v>1721</v>
      </c>
      <c r="BNP1" s="29">
        <f t="shared" si="26"/>
        <v>1722</v>
      </c>
      <c r="BNQ1" s="29">
        <f t="shared" si="26"/>
        <v>1723</v>
      </c>
      <c r="BNR1" s="29">
        <f t="shared" si="26"/>
        <v>1724</v>
      </c>
      <c r="BNS1" s="29">
        <f t="shared" si="26"/>
        <v>1725</v>
      </c>
      <c r="BNT1" s="29">
        <f t="shared" si="26"/>
        <v>1726</v>
      </c>
      <c r="BNU1" s="29">
        <f t="shared" si="26"/>
        <v>1727</v>
      </c>
      <c r="BNV1" s="29">
        <f t="shared" si="26"/>
        <v>1728</v>
      </c>
      <c r="BNW1" s="29">
        <f t="shared" si="26"/>
        <v>1729</v>
      </c>
      <c r="BNX1" s="29">
        <f t="shared" si="26"/>
        <v>1730</v>
      </c>
      <c r="BNY1" s="29">
        <f t="shared" si="26"/>
        <v>1731</v>
      </c>
      <c r="BNZ1" s="29">
        <f t="shared" ref="BNZ1:BQK1" si="27">BNY1+1</f>
        <v>1732</v>
      </c>
      <c r="BOA1" s="29">
        <f t="shared" si="27"/>
        <v>1733</v>
      </c>
      <c r="BOB1" s="29">
        <f t="shared" si="27"/>
        <v>1734</v>
      </c>
      <c r="BOC1" s="29">
        <f t="shared" si="27"/>
        <v>1735</v>
      </c>
      <c r="BOD1" s="29">
        <f t="shared" si="27"/>
        <v>1736</v>
      </c>
      <c r="BOE1" s="29">
        <f t="shared" si="27"/>
        <v>1737</v>
      </c>
      <c r="BOF1" s="29">
        <f t="shared" si="27"/>
        <v>1738</v>
      </c>
      <c r="BOG1" s="29">
        <f t="shared" si="27"/>
        <v>1739</v>
      </c>
      <c r="BOH1" s="29">
        <f t="shared" si="27"/>
        <v>1740</v>
      </c>
      <c r="BOI1" s="29">
        <f t="shared" si="27"/>
        <v>1741</v>
      </c>
      <c r="BOJ1" s="29">
        <f t="shared" si="27"/>
        <v>1742</v>
      </c>
      <c r="BOK1" s="29">
        <f t="shared" si="27"/>
        <v>1743</v>
      </c>
      <c r="BOL1" s="29">
        <f t="shared" si="27"/>
        <v>1744</v>
      </c>
      <c r="BOM1" s="29">
        <f t="shared" si="27"/>
        <v>1745</v>
      </c>
      <c r="BON1" s="29">
        <f t="shared" si="27"/>
        <v>1746</v>
      </c>
      <c r="BOO1" s="29">
        <f t="shared" si="27"/>
        <v>1747</v>
      </c>
      <c r="BOP1" s="29">
        <f t="shared" si="27"/>
        <v>1748</v>
      </c>
      <c r="BOQ1" s="29">
        <f t="shared" si="27"/>
        <v>1749</v>
      </c>
      <c r="BOR1" s="29">
        <f t="shared" si="27"/>
        <v>1750</v>
      </c>
      <c r="BOS1" s="29">
        <f t="shared" si="27"/>
        <v>1751</v>
      </c>
      <c r="BOT1" s="29">
        <f t="shared" si="27"/>
        <v>1752</v>
      </c>
      <c r="BOU1" s="29">
        <f t="shared" si="27"/>
        <v>1753</v>
      </c>
      <c r="BOV1" s="29">
        <f t="shared" si="27"/>
        <v>1754</v>
      </c>
      <c r="BOW1" s="29">
        <f t="shared" si="27"/>
        <v>1755</v>
      </c>
      <c r="BOX1" s="29">
        <f t="shared" si="27"/>
        <v>1756</v>
      </c>
      <c r="BOY1" s="29">
        <f t="shared" si="27"/>
        <v>1757</v>
      </c>
      <c r="BOZ1" s="29">
        <f t="shared" si="27"/>
        <v>1758</v>
      </c>
      <c r="BPA1" s="29">
        <f t="shared" si="27"/>
        <v>1759</v>
      </c>
      <c r="BPB1" s="29">
        <f t="shared" si="27"/>
        <v>1760</v>
      </c>
      <c r="BPC1" s="29">
        <f t="shared" si="27"/>
        <v>1761</v>
      </c>
      <c r="BPD1" s="29">
        <f t="shared" si="27"/>
        <v>1762</v>
      </c>
      <c r="BPE1" s="29">
        <f t="shared" si="27"/>
        <v>1763</v>
      </c>
      <c r="BPF1" s="29">
        <f t="shared" si="27"/>
        <v>1764</v>
      </c>
      <c r="BPG1" s="29">
        <f t="shared" si="27"/>
        <v>1765</v>
      </c>
      <c r="BPH1" s="29">
        <f t="shared" si="27"/>
        <v>1766</v>
      </c>
      <c r="BPI1" s="29">
        <f t="shared" si="27"/>
        <v>1767</v>
      </c>
      <c r="BPJ1" s="29">
        <f t="shared" si="27"/>
        <v>1768</v>
      </c>
      <c r="BPK1" s="29">
        <f t="shared" si="27"/>
        <v>1769</v>
      </c>
      <c r="BPL1" s="29">
        <f t="shared" si="27"/>
        <v>1770</v>
      </c>
      <c r="BPM1" s="29">
        <f t="shared" si="27"/>
        <v>1771</v>
      </c>
      <c r="BPN1" s="29">
        <f t="shared" si="27"/>
        <v>1772</v>
      </c>
      <c r="BPO1" s="29">
        <f t="shared" si="27"/>
        <v>1773</v>
      </c>
      <c r="BPP1" s="29">
        <f t="shared" si="27"/>
        <v>1774</v>
      </c>
      <c r="BPQ1" s="29">
        <f t="shared" si="27"/>
        <v>1775</v>
      </c>
      <c r="BPR1" s="29">
        <f t="shared" si="27"/>
        <v>1776</v>
      </c>
      <c r="BPS1" s="29">
        <f t="shared" si="27"/>
        <v>1777</v>
      </c>
      <c r="BPT1" s="29">
        <f t="shared" si="27"/>
        <v>1778</v>
      </c>
      <c r="BPU1" s="29">
        <f t="shared" si="27"/>
        <v>1779</v>
      </c>
      <c r="BPV1" s="29">
        <f t="shared" si="27"/>
        <v>1780</v>
      </c>
      <c r="BPW1" s="29">
        <f t="shared" si="27"/>
        <v>1781</v>
      </c>
      <c r="BPX1" s="29">
        <f t="shared" si="27"/>
        <v>1782</v>
      </c>
      <c r="BPY1" s="29">
        <f t="shared" si="27"/>
        <v>1783</v>
      </c>
      <c r="BPZ1" s="29">
        <f t="shared" si="27"/>
        <v>1784</v>
      </c>
      <c r="BQA1" s="29">
        <f t="shared" si="27"/>
        <v>1785</v>
      </c>
      <c r="BQB1" s="29">
        <f t="shared" si="27"/>
        <v>1786</v>
      </c>
      <c r="BQC1" s="29">
        <f t="shared" si="27"/>
        <v>1787</v>
      </c>
      <c r="BQD1" s="29">
        <f t="shared" si="27"/>
        <v>1788</v>
      </c>
      <c r="BQE1" s="29">
        <f t="shared" si="27"/>
        <v>1789</v>
      </c>
      <c r="BQF1" s="29">
        <f t="shared" si="27"/>
        <v>1790</v>
      </c>
      <c r="BQG1" s="29">
        <f t="shared" si="27"/>
        <v>1791</v>
      </c>
      <c r="BQH1" s="29">
        <f t="shared" si="27"/>
        <v>1792</v>
      </c>
      <c r="BQI1" s="29">
        <f t="shared" si="27"/>
        <v>1793</v>
      </c>
      <c r="BQJ1" s="29">
        <f t="shared" si="27"/>
        <v>1794</v>
      </c>
      <c r="BQK1" s="29">
        <f t="shared" si="27"/>
        <v>1795</v>
      </c>
      <c r="BQL1" s="29">
        <f t="shared" ref="BQL1:BSW1" si="28">BQK1+1</f>
        <v>1796</v>
      </c>
      <c r="BQM1" s="29">
        <f t="shared" si="28"/>
        <v>1797</v>
      </c>
      <c r="BQN1" s="29">
        <f t="shared" si="28"/>
        <v>1798</v>
      </c>
      <c r="BQO1" s="29">
        <f t="shared" si="28"/>
        <v>1799</v>
      </c>
      <c r="BQP1" s="29">
        <f t="shared" si="28"/>
        <v>1800</v>
      </c>
      <c r="BQQ1" s="29">
        <f t="shared" si="28"/>
        <v>1801</v>
      </c>
      <c r="BQR1" s="29">
        <f t="shared" si="28"/>
        <v>1802</v>
      </c>
      <c r="BQS1" s="29">
        <f t="shared" si="28"/>
        <v>1803</v>
      </c>
      <c r="BQT1" s="29">
        <f t="shared" si="28"/>
        <v>1804</v>
      </c>
      <c r="BQU1" s="29">
        <f t="shared" si="28"/>
        <v>1805</v>
      </c>
      <c r="BQV1" s="29">
        <f t="shared" si="28"/>
        <v>1806</v>
      </c>
      <c r="BQW1" s="29">
        <f t="shared" si="28"/>
        <v>1807</v>
      </c>
      <c r="BQX1" s="29">
        <f t="shared" si="28"/>
        <v>1808</v>
      </c>
      <c r="BQY1" s="29">
        <f t="shared" si="28"/>
        <v>1809</v>
      </c>
      <c r="BQZ1" s="29">
        <f t="shared" si="28"/>
        <v>1810</v>
      </c>
      <c r="BRA1" s="29">
        <f t="shared" si="28"/>
        <v>1811</v>
      </c>
      <c r="BRB1" s="29">
        <f t="shared" si="28"/>
        <v>1812</v>
      </c>
      <c r="BRC1" s="29">
        <f t="shared" si="28"/>
        <v>1813</v>
      </c>
      <c r="BRD1" s="29">
        <f t="shared" si="28"/>
        <v>1814</v>
      </c>
      <c r="BRE1" s="29">
        <f t="shared" si="28"/>
        <v>1815</v>
      </c>
      <c r="BRF1" s="29">
        <f t="shared" si="28"/>
        <v>1816</v>
      </c>
      <c r="BRG1" s="29">
        <f t="shared" si="28"/>
        <v>1817</v>
      </c>
      <c r="BRH1" s="29">
        <f t="shared" si="28"/>
        <v>1818</v>
      </c>
      <c r="BRI1" s="29">
        <f t="shared" si="28"/>
        <v>1819</v>
      </c>
      <c r="BRJ1" s="29">
        <f t="shared" si="28"/>
        <v>1820</v>
      </c>
      <c r="BRK1" s="29">
        <f t="shared" si="28"/>
        <v>1821</v>
      </c>
      <c r="BRL1" s="29">
        <f t="shared" si="28"/>
        <v>1822</v>
      </c>
      <c r="BRM1" s="29">
        <f t="shared" si="28"/>
        <v>1823</v>
      </c>
      <c r="BRN1" s="29">
        <f t="shared" si="28"/>
        <v>1824</v>
      </c>
      <c r="BRO1" s="29">
        <f t="shared" si="28"/>
        <v>1825</v>
      </c>
      <c r="BRP1" s="29">
        <f t="shared" si="28"/>
        <v>1826</v>
      </c>
      <c r="BRQ1" s="29">
        <f t="shared" si="28"/>
        <v>1827</v>
      </c>
      <c r="BRR1" s="29">
        <f t="shared" si="28"/>
        <v>1828</v>
      </c>
      <c r="BRS1" s="29">
        <f t="shared" si="28"/>
        <v>1829</v>
      </c>
      <c r="BRT1" s="29">
        <f t="shared" si="28"/>
        <v>1830</v>
      </c>
      <c r="BRU1" s="29">
        <f t="shared" si="28"/>
        <v>1831</v>
      </c>
      <c r="BRV1" s="29">
        <f t="shared" si="28"/>
        <v>1832</v>
      </c>
      <c r="BRW1" s="29">
        <f t="shared" si="28"/>
        <v>1833</v>
      </c>
      <c r="BRX1" s="29">
        <f t="shared" si="28"/>
        <v>1834</v>
      </c>
      <c r="BRY1" s="29">
        <f t="shared" si="28"/>
        <v>1835</v>
      </c>
      <c r="BRZ1" s="29">
        <f t="shared" si="28"/>
        <v>1836</v>
      </c>
      <c r="BSA1" s="29">
        <f t="shared" si="28"/>
        <v>1837</v>
      </c>
      <c r="BSB1" s="29">
        <f t="shared" si="28"/>
        <v>1838</v>
      </c>
      <c r="BSC1" s="29">
        <f t="shared" si="28"/>
        <v>1839</v>
      </c>
      <c r="BSD1" s="29">
        <f t="shared" si="28"/>
        <v>1840</v>
      </c>
      <c r="BSE1" s="29">
        <f t="shared" si="28"/>
        <v>1841</v>
      </c>
      <c r="BSF1" s="29">
        <f t="shared" si="28"/>
        <v>1842</v>
      </c>
      <c r="BSG1" s="29">
        <f t="shared" si="28"/>
        <v>1843</v>
      </c>
      <c r="BSH1" s="29">
        <f t="shared" si="28"/>
        <v>1844</v>
      </c>
      <c r="BSI1" s="29">
        <f t="shared" si="28"/>
        <v>1845</v>
      </c>
      <c r="BSJ1" s="29">
        <f t="shared" si="28"/>
        <v>1846</v>
      </c>
      <c r="BSK1" s="29">
        <f t="shared" si="28"/>
        <v>1847</v>
      </c>
      <c r="BSL1" s="29">
        <f t="shared" si="28"/>
        <v>1848</v>
      </c>
      <c r="BSM1" s="29">
        <f t="shared" si="28"/>
        <v>1849</v>
      </c>
      <c r="BSN1" s="29">
        <f t="shared" si="28"/>
        <v>1850</v>
      </c>
      <c r="BSO1" s="29">
        <f t="shared" si="28"/>
        <v>1851</v>
      </c>
      <c r="BSP1" s="29">
        <f t="shared" si="28"/>
        <v>1852</v>
      </c>
      <c r="BSQ1" s="29">
        <f t="shared" si="28"/>
        <v>1853</v>
      </c>
      <c r="BSR1" s="29">
        <f t="shared" si="28"/>
        <v>1854</v>
      </c>
      <c r="BSS1" s="29">
        <f t="shared" si="28"/>
        <v>1855</v>
      </c>
      <c r="BST1" s="29">
        <f t="shared" si="28"/>
        <v>1856</v>
      </c>
      <c r="BSU1" s="29">
        <f t="shared" si="28"/>
        <v>1857</v>
      </c>
      <c r="BSV1" s="29">
        <f t="shared" si="28"/>
        <v>1858</v>
      </c>
      <c r="BSW1" s="29">
        <f t="shared" si="28"/>
        <v>1859</v>
      </c>
      <c r="BSX1" s="29">
        <f t="shared" ref="BSX1:BVI1" si="29">BSW1+1</f>
        <v>1860</v>
      </c>
      <c r="BSY1" s="29">
        <f t="shared" si="29"/>
        <v>1861</v>
      </c>
      <c r="BSZ1" s="29">
        <f t="shared" si="29"/>
        <v>1862</v>
      </c>
      <c r="BTA1" s="29">
        <f t="shared" si="29"/>
        <v>1863</v>
      </c>
      <c r="BTB1" s="29">
        <f t="shared" si="29"/>
        <v>1864</v>
      </c>
      <c r="BTC1" s="29">
        <f t="shared" si="29"/>
        <v>1865</v>
      </c>
      <c r="BTD1" s="29">
        <f t="shared" si="29"/>
        <v>1866</v>
      </c>
      <c r="BTE1" s="29">
        <f t="shared" si="29"/>
        <v>1867</v>
      </c>
      <c r="BTF1" s="29">
        <f t="shared" si="29"/>
        <v>1868</v>
      </c>
      <c r="BTG1" s="29">
        <f t="shared" si="29"/>
        <v>1869</v>
      </c>
      <c r="BTH1" s="29">
        <f t="shared" si="29"/>
        <v>1870</v>
      </c>
      <c r="BTI1" s="29">
        <f t="shared" si="29"/>
        <v>1871</v>
      </c>
      <c r="BTJ1" s="29">
        <f t="shared" si="29"/>
        <v>1872</v>
      </c>
      <c r="BTK1" s="29">
        <f t="shared" si="29"/>
        <v>1873</v>
      </c>
      <c r="BTL1" s="29">
        <f t="shared" si="29"/>
        <v>1874</v>
      </c>
      <c r="BTM1" s="29">
        <f t="shared" si="29"/>
        <v>1875</v>
      </c>
      <c r="BTN1" s="29">
        <f t="shared" si="29"/>
        <v>1876</v>
      </c>
      <c r="BTO1" s="29">
        <f t="shared" si="29"/>
        <v>1877</v>
      </c>
      <c r="BTP1" s="29">
        <f t="shared" si="29"/>
        <v>1878</v>
      </c>
      <c r="BTQ1" s="29">
        <f t="shared" si="29"/>
        <v>1879</v>
      </c>
      <c r="BTR1" s="29">
        <f t="shared" si="29"/>
        <v>1880</v>
      </c>
      <c r="BTS1" s="29">
        <f t="shared" si="29"/>
        <v>1881</v>
      </c>
      <c r="BTT1" s="29">
        <f t="shared" si="29"/>
        <v>1882</v>
      </c>
      <c r="BTU1" s="29">
        <f t="shared" si="29"/>
        <v>1883</v>
      </c>
      <c r="BTV1" s="29">
        <f t="shared" si="29"/>
        <v>1884</v>
      </c>
      <c r="BTW1" s="29">
        <f t="shared" si="29"/>
        <v>1885</v>
      </c>
      <c r="BTX1" s="29">
        <f t="shared" si="29"/>
        <v>1886</v>
      </c>
      <c r="BTY1" s="29">
        <f t="shared" si="29"/>
        <v>1887</v>
      </c>
      <c r="BTZ1" s="29">
        <f t="shared" si="29"/>
        <v>1888</v>
      </c>
      <c r="BUA1" s="29">
        <f t="shared" si="29"/>
        <v>1889</v>
      </c>
      <c r="BUB1" s="29">
        <f t="shared" si="29"/>
        <v>1890</v>
      </c>
      <c r="BUC1" s="29">
        <f t="shared" si="29"/>
        <v>1891</v>
      </c>
      <c r="BUD1" s="29">
        <f t="shared" si="29"/>
        <v>1892</v>
      </c>
      <c r="BUE1" s="29">
        <f t="shared" si="29"/>
        <v>1893</v>
      </c>
      <c r="BUF1" s="29">
        <f t="shared" si="29"/>
        <v>1894</v>
      </c>
      <c r="BUG1" s="29">
        <f t="shared" si="29"/>
        <v>1895</v>
      </c>
      <c r="BUH1" s="29">
        <f t="shared" si="29"/>
        <v>1896</v>
      </c>
      <c r="BUI1" s="29">
        <f t="shared" si="29"/>
        <v>1897</v>
      </c>
      <c r="BUJ1" s="29">
        <f t="shared" si="29"/>
        <v>1898</v>
      </c>
      <c r="BUK1" s="29">
        <f t="shared" si="29"/>
        <v>1899</v>
      </c>
      <c r="BUL1" s="29">
        <f t="shared" si="29"/>
        <v>1900</v>
      </c>
      <c r="BUM1" s="29">
        <f t="shared" si="29"/>
        <v>1901</v>
      </c>
      <c r="BUN1" s="29">
        <f t="shared" si="29"/>
        <v>1902</v>
      </c>
      <c r="BUO1" s="29">
        <f t="shared" si="29"/>
        <v>1903</v>
      </c>
      <c r="BUP1" s="29">
        <f t="shared" si="29"/>
        <v>1904</v>
      </c>
      <c r="BUQ1" s="29">
        <f t="shared" si="29"/>
        <v>1905</v>
      </c>
      <c r="BUR1" s="29">
        <f t="shared" si="29"/>
        <v>1906</v>
      </c>
      <c r="BUS1" s="29">
        <f t="shared" si="29"/>
        <v>1907</v>
      </c>
      <c r="BUT1" s="29">
        <f t="shared" si="29"/>
        <v>1908</v>
      </c>
      <c r="BUU1" s="29">
        <f t="shared" si="29"/>
        <v>1909</v>
      </c>
      <c r="BUV1" s="29">
        <f t="shared" si="29"/>
        <v>1910</v>
      </c>
      <c r="BUW1" s="29">
        <f t="shared" si="29"/>
        <v>1911</v>
      </c>
      <c r="BUX1" s="29">
        <f t="shared" si="29"/>
        <v>1912</v>
      </c>
      <c r="BUY1" s="29">
        <f t="shared" si="29"/>
        <v>1913</v>
      </c>
      <c r="BUZ1" s="29">
        <f t="shared" si="29"/>
        <v>1914</v>
      </c>
      <c r="BVA1" s="29">
        <f t="shared" si="29"/>
        <v>1915</v>
      </c>
      <c r="BVB1" s="29">
        <f t="shared" si="29"/>
        <v>1916</v>
      </c>
      <c r="BVC1" s="29">
        <f t="shared" si="29"/>
        <v>1917</v>
      </c>
      <c r="BVD1" s="29">
        <f t="shared" si="29"/>
        <v>1918</v>
      </c>
      <c r="BVE1" s="29">
        <f t="shared" si="29"/>
        <v>1919</v>
      </c>
      <c r="BVF1" s="29">
        <f t="shared" si="29"/>
        <v>1920</v>
      </c>
      <c r="BVG1" s="29">
        <f t="shared" si="29"/>
        <v>1921</v>
      </c>
      <c r="BVH1" s="29">
        <f t="shared" si="29"/>
        <v>1922</v>
      </c>
      <c r="BVI1" s="29">
        <f t="shared" si="29"/>
        <v>1923</v>
      </c>
      <c r="BVJ1" s="29">
        <f t="shared" ref="BVJ1:BXU1" si="30">BVI1+1</f>
        <v>1924</v>
      </c>
      <c r="BVK1" s="29">
        <f t="shared" si="30"/>
        <v>1925</v>
      </c>
      <c r="BVL1" s="29">
        <f t="shared" si="30"/>
        <v>1926</v>
      </c>
      <c r="BVM1" s="29">
        <f t="shared" si="30"/>
        <v>1927</v>
      </c>
      <c r="BVN1" s="29">
        <f t="shared" si="30"/>
        <v>1928</v>
      </c>
      <c r="BVO1" s="29">
        <f t="shared" si="30"/>
        <v>1929</v>
      </c>
      <c r="BVP1" s="29">
        <f t="shared" si="30"/>
        <v>1930</v>
      </c>
      <c r="BVQ1" s="29">
        <f t="shared" si="30"/>
        <v>1931</v>
      </c>
      <c r="BVR1" s="29">
        <f t="shared" si="30"/>
        <v>1932</v>
      </c>
      <c r="BVS1" s="29">
        <f t="shared" si="30"/>
        <v>1933</v>
      </c>
      <c r="BVT1" s="29">
        <f t="shared" si="30"/>
        <v>1934</v>
      </c>
      <c r="BVU1" s="29">
        <f t="shared" si="30"/>
        <v>1935</v>
      </c>
      <c r="BVV1" s="29">
        <f t="shared" si="30"/>
        <v>1936</v>
      </c>
      <c r="BVW1" s="29">
        <f t="shared" si="30"/>
        <v>1937</v>
      </c>
      <c r="BVX1" s="29">
        <f t="shared" si="30"/>
        <v>1938</v>
      </c>
      <c r="BVY1" s="29">
        <f t="shared" si="30"/>
        <v>1939</v>
      </c>
      <c r="BVZ1" s="29">
        <f t="shared" si="30"/>
        <v>1940</v>
      </c>
      <c r="BWA1" s="29">
        <f t="shared" si="30"/>
        <v>1941</v>
      </c>
      <c r="BWB1" s="29">
        <f t="shared" si="30"/>
        <v>1942</v>
      </c>
      <c r="BWC1" s="29">
        <f t="shared" si="30"/>
        <v>1943</v>
      </c>
      <c r="BWD1" s="29">
        <f t="shared" si="30"/>
        <v>1944</v>
      </c>
      <c r="BWE1" s="29">
        <f t="shared" si="30"/>
        <v>1945</v>
      </c>
      <c r="BWF1" s="29">
        <f t="shared" si="30"/>
        <v>1946</v>
      </c>
      <c r="BWG1" s="29">
        <f t="shared" si="30"/>
        <v>1947</v>
      </c>
      <c r="BWH1" s="29">
        <f t="shared" si="30"/>
        <v>1948</v>
      </c>
      <c r="BWI1" s="29">
        <f t="shared" si="30"/>
        <v>1949</v>
      </c>
      <c r="BWJ1" s="29">
        <f t="shared" si="30"/>
        <v>1950</v>
      </c>
      <c r="BWK1" s="29">
        <f t="shared" si="30"/>
        <v>1951</v>
      </c>
      <c r="BWL1" s="29">
        <f t="shared" si="30"/>
        <v>1952</v>
      </c>
      <c r="BWM1" s="29">
        <f t="shared" si="30"/>
        <v>1953</v>
      </c>
      <c r="BWN1" s="29">
        <f t="shared" si="30"/>
        <v>1954</v>
      </c>
      <c r="BWO1" s="29">
        <f t="shared" si="30"/>
        <v>1955</v>
      </c>
      <c r="BWP1" s="29">
        <f t="shared" si="30"/>
        <v>1956</v>
      </c>
      <c r="BWQ1" s="29">
        <f t="shared" si="30"/>
        <v>1957</v>
      </c>
      <c r="BWR1" s="29">
        <f t="shared" si="30"/>
        <v>1958</v>
      </c>
      <c r="BWS1" s="29">
        <f t="shared" si="30"/>
        <v>1959</v>
      </c>
      <c r="BWT1" s="29">
        <f t="shared" si="30"/>
        <v>1960</v>
      </c>
      <c r="BWU1" s="29">
        <f t="shared" si="30"/>
        <v>1961</v>
      </c>
      <c r="BWV1" s="29">
        <f t="shared" si="30"/>
        <v>1962</v>
      </c>
      <c r="BWW1" s="29">
        <f t="shared" si="30"/>
        <v>1963</v>
      </c>
      <c r="BWX1" s="29">
        <f t="shared" si="30"/>
        <v>1964</v>
      </c>
      <c r="BWY1" s="29">
        <f t="shared" si="30"/>
        <v>1965</v>
      </c>
      <c r="BWZ1" s="29">
        <f t="shared" si="30"/>
        <v>1966</v>
      </c>
      <c r="BXA1" s="29">
        <f t="shared" si="30"/>
        <v>1967</v>
      </c>
      <c r="BXB1" s="29">
        <f t="shared" si="30"/>
        <v>1968</v>
      </c>
      <c r="BXC1" s="29">
        <f t="shared" si="30"/>
        <v>1969</v>
      </c>
      <c r="BXD1" s="29">
        <f t="shared" si="30"/>
        <v>1970</v>
      </c>
      <c r="BXE1" s="29">
        <f t="shared" si="30"/>
        <v>1971</v>
      </c>
      <c r="BXF1" s="29">
        <f t="shared" si="30"/>
        <v>1972</v>
      </c>
      <c r="BXG1" s="29">
        <f t="shared" si="30"/>
        <v>1973</v>
      </c>
      <c r="BXH1" s="29">
        <f t="shared" si="30"/>
        <v>1974</v>
      </c>
      <c r="BXI1" s="29">
        <f t="shared" si="30"/>
        <v>1975</v>
      </c>
      <c r="BXJ1" s="29">
        <f t="shared" si="30"/>
        <v>1976</v>
      </c>
      <c r="BXK1" s="29">
        <f t="shared" si="30"/>
        <v>1977</v>
      </c>
      <c r="BXL1" s="29">
        <f t="shared" si="30"/>
        <v>1978</v>
      </c>
      <c r="BXM1" s="29">
        <f t="shared" si="30"/>
        <v>1979</v>
      </c>
      <c r="BXN1" s="29">
        <f t="shared" si="30"/>
        <v>1980</v>
      </c>
      <c r="BXO1" s="29">
        <f t="shared" si="30"/>
        <v>1981</v>
      </c>
      <c r="BXP1" s="29">
        <f t="shared" si="30"/>
        <v>1982</v>
      </c>
      <c r="BXQ1" s="29">
        <f t="shared" si="30"/>
        <v>1983</v>
      </c>
      <c r="BXR1" s="29">
        <f t="shared" si="30"/>
        <v>1984</v>
      </c>
      <c r="BXS1" s="29">
        <f t="shared" si="30"/>
        <v>1985</v>
      </c>
      <c r="BXT1" s="29">
        <f t="shared" si="30"/>
        <v>1986</v>
      </c>
      <c r="BXU1" s="29">
        <f t="shared" si="30"/>
        <v>1987</v>
      </c>
      <c r="BXV1" s="29">
        <f t="shared" ref="BXV1:CAG1" si="31">BXU1+1</f>
        <v>1988</v>
      </c>
      <c r="BXW1" s="29">
        <f t="shared" si="31"/>
        <v>1989</v>
      </c>
      <c r="BXX1" s="29">
        <f t="shared" si="31"/>
        <v>1990</v>
      </c>
      <c r="BXY1" s="29">
        <f t="shared" si="31"/>
        <v>1991</v>
      </c>
      <c r="BXZ1" s="29">
        <f t="shared" si="31"/>
        <v>1992</v>
      </c>
      <c r="BYA1" s="29">
        <f t="shared" si="31"/>
        <v>1993</v>
      </c>
      <c r="BYB1" s="29">
        <f t="shared" si="31"/>
        <v>1994</v>
      </c>
      <c r="BYC1" s="29">
        <f t="shared" si="31"/>
        <v>1995</v>
      </c>
      <c r="BYD1" s="29">
        <f t="shared" si="31"/>
        <v>1996</v>
      </c>
      <c r="BYE1" s="29">
        <f t="shared" si="31"/>
        <v>1997</v>
      </c>
      <c r="BYF1" s="29">
        <f t="shared" si="31"/>
        <v>1998</v>
      </c>
      <c r="BYG1" s="29">
        <f t="shared" si="31"/>
        <v>1999</v>
      </c>
      <c r="BYH1" s="29">
        <f t="shared" si="31"/>
        <v>2000</v>
      </c>
      <c r="BYI1" s="29">
        <f t="shared" si="31"/>
        <v>2001</v>
      </c>
      <c r="BYJ1" s="29">
        <f t="shared" si="31"/>
        <v>2002</v>
      </c>
      <c r="BYK1" s="29">
        <f t="shared" si="31"/>
        <v>2003</v>
      </c>
      <c r="BYL1" s="29">
        <f t="shared" si="31"/>
        <v>2004</v>
      </c>
      <c r="BYM1" s="29">
        <f t="shared" si="31"/>
        <v>2005</v>
      </c>
      <c r="BYN1" s="29">
        <f t="shared" si="31"/>
        <v>2006</v>
      </c>
      <c r="BYO1" s="29">
        <f t="shared" si="31"/>
        <v>2007</v>
      </c>
      <c r="BYP1" s="29">
        <f t="shared" si="31"/>
        <v>2008</v>
      </c>
      <c r="BYQ1" s="29">
        <f t="shared" si="31"/>
        <v>2009</v>
      </c>
      <c r="BYR1" s="29">
        <f t="shared" si="31"/>
        <v>2010</v>
      </c>
      <c r="BYS1" s="29">
        <f t="shared" si="31"/>
        <v>2011</v>
      </c>
      <c r="BYT1" s="29">
        <f t="shared" si="31"/>
        <v>2012</v>
      </c>
      <c r="BYU1" s="29">
        <f t="shared" si="31"/>
        <v>2013</v>
      </c>
      <c r="BYV1" s="29">
        <f t="shared" si="31"/>
        <v>2014</v>
      </c>
      <c r="BYW1" s="29">
        <f t="shared" si="31"/>
        <v>2015</v>
      </c>
      <c r="BYX1" s="29">
        <f t="shared" si="31"/>
        <v>2016</v>
      </c>
      <c r="BYY1" s="29">
        <f t="shared" si="31"/>
        <v>2017</v>
      </c>
      <c r="BYZ1" s="29">
        <f t="shared" si="31"/>
        <v>2018</v>
      </c>
      <c r="BZA1" s="29">
        <f t="shared" si="31"/>
        <v>2019</v>
      </c>
      <c r="BZB1" s="29">
        <f t="shared" si="31"/>
        <v>2020</v>
      </c>
      <c r="BZC1" s="29">
        <f t="shared" si="31"/>
        <v>2021</v>
      </c>
      <c r="BZD1" s="29">
        <f t="shared" si="31"/>
        <v>2022</v>
      </c>
      <c r="BZE1" s="29">
        <f t="shared" si="31"/>
        <v>2023</v>
      </c>
      <c r="BZF1" s="29">
        <f t="shared" si="31"/>
        <v>2024</v>
      </c>
      <c r="BZG1" s="29">
        <f t="shared" si="31"/>
        <v>2025</v>
      </c>
      <c r="BZH1" s="29">
        <f t="shared" si="31"/>
        <v>2026</v>
      </c>
      <c r="BZI1" s="29">
        <f t="shared" si="31"/>
        <v>2027</v>
      </c>
      <c r="BZJ1" s="29">
        <f t="shared" si="31"/>
        <v>2028</v>
      </c>
      <c r="BZK1" s="29">
        <f t="shared" si="31"/>
        <v>2029</v>
      </c>
      <c r="BZL1" s="29">
        <f t="shared" si="31"/>
        <v>2030</v>
      </c>
      <c r="BZM1" s="29">
        <f t="shared" si="31"/>
        <v>2031</v>
      </c>
      <c r="BZN1" s="29">
        <f t="shared" si="31"/>
        <v>2032</v>
      </c>
      <c r="BZO1" s="29">
        <f t="shared" si="31"/>
        <v>2033</v>
      </c>
      <c r="BZP1" s="29">
        <f t="shared" si="31"/>
        <v>2034</v>
      </c>
      <c r="BZQ1" s="29">
        <f t="shared" si="31"/>
        <v>2035</v>
      </c>
      <c r="BZR1" s="29">
        <f t="shared" si="31"/>
        <v>2036</v>
      </c>
      <c r="BZS1" s="29">
        <f t="shared" si="31"/>
        <v>2037</v>
      </c>
      <c r="BZT1" s="29">
        <f t="shared" si="31"/>
        <v>2038</v>
      </c>
      <c r="BZU1" s="29">
        <f t="shared" si="31"/>
        <v>2039</v>
      </c>
      <c r="BZV1" s="29">
        <f t="shared" si="31"/>
        <v>2040</v>
      </c>
      <c r="BZW1" s="29">
        <f t="shared" si="31"/>
        <v>2041</v>
      </c>
      <c r="BZX1" s="29">
        <f t="shared" si="31"/>
        <v>2042</v>
      </c>
      <c r="BZY1" s="29">
        <f t="shared" si="31"/>
        <v>2043</v>
      </c>
      <c r="BZZ1" s="29">
        <f t="shared" si="31"/>
        <v>2044</v>
      </c>
      <c r="CAA1" s="29">
        <f t="shared" si="31"/>
        <v>2045</v>
      </c>
      <c r="CAB1" s="29">
        <f t="shared" si="31"/>
        <v>2046</v>
      </c>
      <c r="CAC1" s="29">
        <f t="shared" si="31"/>
        <v>2047</v>
      </c>
      <c r="CAD1" s="29">
        <f t="shared" si="31"/>
        <v>2048</v>
      </c>
      <c r="CAE1" s="29">
        <f t="shared" si="31"/>
        <v>2049</v>
      </c>
      <c r="CAF1" s="29">
        <f t="shared" si="31"/>
        <v>2050</v>
      </c>
      <c r="CAG1" s="29">
        <f t="shared" si="31"/>
        <v>2051</v>
      </c>
      <c r="CAH1" s="29">
        <f t="shared" ref="CAH1:CCS1" si="32">CAG1+1</f>
        <v>2052</v>
      </c>
      <c r="CAI1" s="29">
        <f t="shared" si="32"/>
        <v>2053</v>
      </c>
      <c r="CAJ1" s="29">
        <f t="shared" si="32"/>
        <v>2054</v>
      </c>
      <c r="CAK1" s="29">
        <f t="shared" si="32"/>
        <v>2055</v>
      </c>
      <c r="CAL1" s="29">
        <f t="shared" si="32"/>
        <v>2056</v>
      </c>
      <c r="CAM1" s="29">
        <f t="shared" si="32"/>
        <v>2057</v>
      </c>
      <c r="CAN1" s="29">
        <f t="shared" si="32"/>
        <v>2058</v>
      </c>
      <c r="CAO1" s="29">
        <f t="shared" si="32"/>
        <v>2059</v>
      </c>
      <c r="CAP1" s="29">
        <f t="shared" si="32"/>
        <v>2060</v>
      </c>
      <c r="CAQ1" s="29">
        <f t="shared" si="32"/>
        <v>2061</v>
      </c>
      <c r="CAR1" s="29">
        <f t="shared" si="32"/>
        <v>2062</v>
      </c>
      <c r="CAS1" s="29">
        <f t="shared" si="32"/>
        <v>2063</v>
      </c>
      <c r="CAT1" s="29">
        <f t="shared" si="32"/>
        <v>2064</v>
      </c>
      <c r="CAU1" s="29">
        <f t="shared" si="32"/>
        <v>2065</v>
      </c>
      <c r="CAV1" s="29">
        <f t="shared" si="32"/>
        <v>2066</v>
      </c>
      <c r="CAW1" s="29">
        <f t="shared" si="32"/>
        <v>2067</v>
      </c>
      <c r="CAX1" s="29">
        <f t="shared" si="32"/>
        <v>2068</v>
      </c>
      <c r="CAY1" s="29">
        <f t="shared" si="32"/>
        <v>2069</v>
      </c>
      <c r="CAZ1" s="29">
        <f t="shared" si="32"/>
        <v>2070</v>
      </c>
      <c r="CBA1" s="29">
        <f t="shared" si="32"/>
        <v>2071</v>
      </c>
      <c r="CBB1" s="29">
        <f t="shared" si="32"/>
        <v>2072</v>
      </c>
      <c r="CBC1" s="29">
        <f t="shared" si="32"/>
        <v>2073</v>
      </c>
      <c r="CBD1" s="29">
        <f t="shared" si="32"/>
        <v>2074</v>
      </c>
      <c r="CBE1" s="29">
        <f t="shared" si="32"/>
        <v>2075</v>
      </c>
      <c r="CBF1" s="29">
        <f t="shared" si="32"/>
        <v>2076</v>
      </c>
      <c r="CBG1" s="29">
        <f t="shared" si="32"/>
        <v>2077</v>
      </c>
      <c r="CBH1" s="29">
        <f t="shared" si="32"/>
        <v>2078</v>
      </c>
      <c r="CBI1" s="29">
        <f t="shared" si="32"/>
        <v>2079</v>
      </c>
      <c r="CBJ1" s="29">
        <f t="shared" si="32"/>
        <v>2080</v>
      </c>
      <c r="CBK1" s="29">
        <f t="shared" si="32"/>
        <v>2081</v>
      </c>
      <c r="CBL1" s="29">
        <f t="shared" si="32"/>
        <v>2082</v>
      </c>
      <c r="CBM1" s="29">
        <f t="shared" si="32"/>
        <v>2083</v>
      </c>
      <c r="CBN1" s="29">
        <f t="shared" si="32"/>
        <v>2084</v>
      </c>
      <c r="CBO1" s="29">
        <f t="shared" si="32"/>
        <v>2085</v>
      </c>
      <c r="CBP1" s="29">
        <f t="shared" si="32"/>
        <v>2086</v>
      </c>
      <c r="CBQ1" s="29">
        <f t="shared" si="32"/>
        <v>2087</v>
      </c>
      <c r="CBR1" s="29">
        <f t="shared" si="32"/>
        <v>2088</v>
      </c>
      <c r="CBS1" s="29">
        <f t="shared" si="32"/>
        <v>2089</v>
      </c>
      <c r="CBT1" s="29">
        <f t="shared" si="32"/>
        <v>2090</v>
      </c>
      <c r="CBU1" s="29">
        <f t="shared" si="32"/>
        <v>2091</v>
      </c>
      <c r="CBV1" s="29">
        <f t="shared" si="32"/>
        <v>2092</v>
      </c>
      <c r="CBW1" s="29">
        <f t="shared" si="32"/>
        <v>2093</v>
      </c>
      <c r="CBX1" s="29">
        <f t="shared" si="32"/>
        <v>2094</v>
      </c>
      <c r="CBY1" s="29">
        <f t="shared" si="32"/>
        <v>2095</v>
      </c>
      <c r="CBZ1" s="29">
        <f t="shared" si="32"/>
        <v>2096</v>
      </c>
      <c r="CCA1" s="29">
        <f t="shared" si="32"/>
        <v>2097</v>
      </c>
      <c r="CCB1" s="29">
        <f t="shared" si="32"/>
        <v>2098</v>
      </c>
      <c r="CCC1" s="29">
        <f t="shared" si="32"/>
        <v>2099</v>
      </c>
      <c r="CCD1" s="29">
        <f t="shared" si="32"/>
        <v>2100</v>
      </c>
      <c r="CCE1" s="29">
        <f t="shared" si="32"/>
        <v>2101</v>
      </c>
      <c r="CCF1" s="29">
        <f t="shared" si="32"/>
        <v>2102</v>
      </c>
      <c r="CCG1" s="29">
        <f t="shared" si="32"/>
        <v>2103</v>
      </c>
      <c r="CCH1" s="29">
        <f t="shared" si="32"/>
        <v>2104</v>
      </c>
      <c r="CCI1" s="29">
        <f t="shared" si="32"/>
        <v>2105</v>
      </c>
      <c r="CCJ1" s="29">
        <f t="shared" si="32"/>
        <v>2106</v>
      </c>
      <c r="CCK1" s="29">
        <f t="shared" si="32"/>
        <v>2107</v>
      </c>
      <c r="CCL1" s="29">
        <f t="shared" si="32"/>
        <v>2108</v>
      </c>
      <c r="CCM1" s="29">
        <f t="shared" si="32"/>
        <v>2109</v>
      </c>
      <c r="CCN1" s="29">
        <f t="shared" si="32"/>
        <v>2110</v>
      </c>
      <c r="CCO1" s="29">
        <f t="shared" si="32"/>
        <v>2111</v>
      </c>
      <c r="CCP1" s="29">
        <f t="shared" si="32"/>
        <v>2112</v>
      </c>
      <c r="CCQ1" s="29">
        <f t="shared" si="32"/>
        <v>2113</v>
      </c>
      <c r="CCR1" s="29">
        <f t="shared" si="32"/>
        <v>2114</v>
      </c>
      <c r="CCS1" s="29">
        <f t="shared" si="32"/>
        <v>2115</v>
      </c>
      <c r="CCT1" s="29">
        <f t="shared" ref="CCT1:CFE1" si="33">CCS1+1</f>
        <v>2116</v>
      </c>
      <c r="CCU1" s="29">
        <f t="shared" si="33"/>
        <v>2117</v>
      </c>
      <c r="CCV1" s="29">
        <f t="shared" si="33"/>
        <v>2118</v>
      </c>
      <c r="CCW1" s="29">
        <f t="shared" si="33"/>
        <v>2119</v>
      </c>
      <c r="CCX1" s="29">
        <f t="shared" si="33"/>
        <v>2120</v>
      </c>
      <c r="CCY1" s="29">
        <f t="shared" si="33"/>
        <v>2121</v>
      </c>
      <c r="CCZ1" s="29">
        <f t="shared" si="33"/>
        <v>2122</v>
      </c>
      <c r="CDA1" s="29">
        <f t="shared" si="33"/>
        <v>2123</v>
      </c>
      <c r="CDB1" s="29">
        <f t="shared" si="33"/>
        <v>2124</v>
      </c>
      <c r="CDC1" s="29">
        <f t="shared" si="33"/>
        <v>2125</v>
      </c>
      <c r="CDD1" s="29">
        <f t="shared" si="33"/>
        <v>2126</v>
      </c>
      <c r="CDE1" s="29">
        <f t="shared" si="33"/>
        <v>2127</v>
      </c>
      <c r="CDF1" s="29">
        <f t="shared" si="33"/>
        <v>2128</v>
      </c>
      <c r="CDG1" s="29">
        <f t="shared" si="33"/>
        <v>2129</v>
      </c>
      <c r="CDH1" s="29">
        <f t="shared" si="33"/>
        <v>2130</v>
      </c>
      <c r="CDI1" s="29">
        <f t="shared" si="33"/>
        <v>2131</v>
      </c>
      <c r="CDJ1" s="29">
        <f t="shared" si="33"/>
        <v>2132</v>
      </c>
      <c r="CDK1" s="29">
        <f t="shared" si="33"/>
        <v>2133</v>
      </c>
      <c r="CDL1" s="29">
        <f t="shared" si="33"/>
        <v>2134</v>
      </c>
      <c r="CDM1" s="29">
        <f t="shared" si="33"/>
        <v>2135</v>
      </c>
      <c r="CDN1" s="29">
        <f t="shared" si="33"/>
        <v>2136</v>
      </c>
      <c r="CDO1" s="29">
        <f t="shared" si="33"/>
        <v>2137</v>
      </c>
      <c r="CDP1" s="29">
        <f t="shared" si="33"/>
        <v>2138</v>
      </c>
      <c r="CDQ1" s="29">
        <f t="shared" si="33"/>
        <v>2139</v>
      </c>
      <c r="CDR1" s="29">
        <f t="shared" si="33"/>
        <v>2140</v>
      </c>
      <c r="CDS1" s="29">
        <f t="shared" si="33"/>
        <v>2141</v>
      </c>
      <c r="CDT1" s="29">
        <f t="shared" si="33"/>
        <v>2142</v>
      </c>
      <c r="CDU1" s="29">
        <f t="shared" si="33"/>
        <v>2143</v>
      </c>
      <c r="CDV1" s="29">
        <f t="shared" si="33"/>
        <v>2144</v>
      </c>
      <c r="CDW1" s="29">
        <f t="shared" si="33"/>
        <v>2145</v>
      </c>
      <c r="CDX1" s="29">
        <f t="shared" si="33"/>
        <v>2146</v>
      </c>
      <c r="CDY1" s="29">
        <f t="shared" si="33"/>
        <v>2147</v>
      </c>
      <c r="CDZ1" s="29">
        <f t="shared" si="33"/>
        <v>2148</v>
      </c>
      <c r="CEA1" s="29">
        <f t="shared" si="33"/>
        <v>2149</v>
      </c>
      <c r="CEB1" s="29">
        <f t="shared" si="33"/>
        <v>2150</v>
      </c>
      <c r="CEC1" s="29">
        <f t="shared" si="33"/>
        <v>2151</v>
      </c>
      <c r="CED1" s="29">
        <f t="shared" si="33"/>
        <v>2152</v>
      </c>
      <c r="CEE1" s="29">
        <f t="shared" si="33"/>
        <v>2153</v>
      </c>
      <c r="CEF1" s="29">
        <f t="shared" si="33"/>
        <v>2154</v>
      </c>
      <c r="CEG1" s="29">
        <f t="shared" si="33"/>
        <v>2155</v>
      </c>
      <c r="CEH1" s="29">
        <f t="shared" si="33"/>
        <v>2156</v>
      </c>
      <c r="CEI1" s="29">
        <f t="shared" si="33"/>
        <v>2157</v>
      </c>
      <c r="CEJ1" s="29">
        <f t="shared" si="33"/>
        <v>2158</v>
      </c>
      <c r="CEK1" s="29">
        <f t="shared" si="33"/>
        <v>2159</v>
      </c>
      <c r="CEL1" s="29">
        <f t="shared" si="33"/>
        <v>2160</v>
      </c>
      <c r="CEM1" s="29">
        <f t="shared" si="33"/>
        <v>2161</v>
      </c>
      <c r="CEN1" s="29">
        <f t="shared" si="33"/>
        <v>2162</v>
      </c>
      <c r="CEO1" s="29">
        <f t="shared" si="33"/>
        <v>2163</v>
      </c>
      <c r="CEP1" s="29">
        <f t="shared" si="33"/>
        <v>2164</v>
      </c>
      <c r="CEQ1" s="29">
        <f t="shared" si="33"/>
        <v>2165</v>
      </c>
      <c r="CER1" s="29">
        <f t="shared" si="33"/>
        <v>2166</v>
      </c>
      <c r="CES1" s="29">
        <f t="shared" si="33"/>
        <v>2167</v>
      </c>
      <c r="CET1" s="29">
        <f t="shared" si="33"/>
        <v>2168</v>
      </c>
      <c r="CEU1" s="29">
        <f t="shared" si="33"/>
        <v>2169</v>
      </c>
      <c r="CEV1" s="29">
        <f t="shared" si="33"/>
        <v>2170</v>
      </c>
      <c r="CEW1" s="29">
        <f t="shared" si="33"/>
        <v>2171</v>
      </c>
      <c r="CEX1" s="29">
        <f t="shared" si="33"/>
        <v>2172</v>
      </c>
      <c r="CEY1" s="29">
        <f t="shared" si="33"/>
        <v>2173</v>
      </c>
      <c r="CEZ1" s="29">
        <f t="shared" si="33"/>
        <v>2174</v>
      </c>
      <c r="CFA1" s="29">
        <f t="shared" si="33"/>
        <v>2175</v>
      </c>
      <c r="CFB1" s="29">
        <f t="shared" si="33"/>
        <v>2176</v>
      </c>
      <c r="CFC1" s="29">
        <f t="shared" si="33"/>
        <v>2177</v>
      </c>
      <c r="CFD1" s="29">
        <f t="shared" si="33"/>
        <v>2178</v>
      </c>
      <c r="CFE1" s="29">
        <f t="shared" si="33"/>
        <v>2179</v>
      </c>
      <c r="CFF1" s="29">
        <f t="shared" ref="CFF1:CHQ1" si="34">CFE1+1</f>
        <v>2180</v>
      </c>
      <c r="CFG1" s="29">
        <f t="shared" si="34"/>
        <v>2181</v>
      </c>
      <c r="CFH1" s="29">
        <f t="shared" si="34"/>
        <v>2182</v>
      </c>
      <c r="CFI1" s="29">
        <f t="shared" si="34"/>
        <v>2183</v>
      </c>
      <c r="CFJ1" s="29">
        <f t="shared" si="34"/>
        <v>2184</v>
      </c>
      <c r="CFK1" s="29">
        <f t="shared" si="34"/>
        <v>2185</v>
      </c>
      <c r="CFL1" s="29">
        <f t="shared" si="34"/>
        <v>2186</v>
      </c>
      <c r="CFM1" s="29">
        <f t="shared" si="34"/>
        <v>2187</v>
      </c>
      <c r="CFN1" s="29">
        <f t="shared" si="34"/>
        <v>2188</v>
      </c>
      <c r="CFO1" s="29">
        <f t="shared" si="34"/>
        <v>2189</v>
      </c>
      <c r="CFP1" s="29">
        <f t="shared" si="34"/>
        <v>2190</v>
      </c>
      <c r="CFQ1" s="29">
        <f t="shared" si="34"/>
        <v>2191</v>
      </c>
      <c r="CFR1" s="29">
        <f t="shared" si="34"/>
        <v>2192</v>
      </c>
      <c r="CFS1" s="29">
        <f t="shared" si="34"/>
        <v>2193</v>
      </c>
      <c r="CFT1" s="29">
        <f t="shared" si="34"/>
        <v>2194</v>
      </c>
      <c r="CFU1" s="29">
        <f t="shared" si="34"/>
        <v>2195</v>
      </c>
      <c r="CFV1" s="29">
        <f t="shared" si="34"/>
        <v>2196</v>
      </c>
      <c r="CFW1" s="29">
        <f t="shared" si="34"/>
        <v>2197</v>
      </c>
      <c r="CFX1" s="29">
        <f t="shared" si="34"/>
        <v>2198</v>
      </c>
      <c r="CFY1" s="29">
        <f t="shared" si="34"/>
        <v>2199</v>
      </c>
      <c r="CFZ1" s="29">
        <f t="shared" si="34"/>
        <v>2200</v>
      </c>
      <c r="CGA1" s="29">
        <f t="shared" si="34"/>
        <v>2201</v>
      </c>
      <c r="CGB1" s="29">
        <f t="shared" si="34"/>
        <v>2202</v>
      </c>
      <c r="CGC1" s="29">
        <f t="shared" si="34"/>
        <v>2203</v>
      </c>
      <c r="CGD1" s="29">
        <f t="shared" si="34"/>
        <v>2204</v>
      </c>
      <c r="CGE1" s="29">
        <f t="shared" si="34"/>
        <v>2205</v>
      </c>
      <c r="CGF1" s="29">
        <f t="shared" si="34"/>
        <v>2206</v>
      </c>
      <c r="CGG1" s="29">
        <f t="shared" si="34"/>
        <v>2207</v>
      </c>
      <c r="CGH1" s="29">
        <f t="shared" si="34"/>
        <v>2208</v>
      </c>
      <c r="CGI1" s="29">
        <f t="shared" si="34"/>
        <v>2209</v>
      </c>
      <c r="CGJ1" s="29">
        <f t="shared" si="34"/>
        <v>2210</v>
      </c>
      <c r="CGK1" s="29">
        <f t="shared" si="34"/>
        <v>2211</v>
      </c>
      <c r="CGL1" s="29">
        <f t="shared" si="34"/>
        <v>2212</v>
      </c>
      <c r="CGM1" s="29">
        <f t="shared" si="34"/>
        <v>2213</v>
      </c>
      <c r="CGN1" s="29">
        <f t="shared" si="34"/>
        <v>2214</v>
      </c>
      <c r="CGO1" s="29">
        <f t="shared" si="34"/>
        <v>2215</v>
      </c>
      <c r="CGP1" s="29">
        <f t="shared" si="34"/>
        <v>2216</v>
      </c>
      <c r="CGQ1" s="29">
        <f t="shared" si="34"/>
        <v>2217</v>
      </c>
      <c r="CGR1" s="29">
        <f t="shared" si="34"/>
        <v>2218</v>
      </c>
      <c r="CGS1" s="29">
        <f t="shared" si="34"/>
        <v>2219</v>
      </c>
      <c r="CGT1" s="29">
        <f t="shared" si="34"/>
        <v>2220</v>
      </c>
      <c r="CGU1" s="29">
        <f t="shared" si="34"/>
        <v>2221</v>
      </c>
      <c r="CGV1" s="29">
        <f t="shared" si="34"/>
        <v>2222</v>
      </c>
      <c r="CGW1" s="29">
        <f t="shared" si="34"/>
        <v>2223</v>
      </c>
      <c r="CGX1" s="29">
        <f t="shared" si="34"/>
        <v>2224</v>
      </c>
      <c r="CGY1" s="29">
        <f t="shared" si="34"/>
        <v>2225</v>
      </c>
      <c r="CGZ1" s="29">
        <f t="shared" si="34"/>
        <v>2226</v>
      </c>
      <c r="CHA1" s="29">
        <f t="shared" si="34"/>
        <v>2227</v>
      </c>
      <c r="CHB1" s="29">
        <f t="shared" si="34"/>
        <v>2228</v>
      </c>
      <c r="CHC1" s="29">
        <f t="shared" si="34"/>
        <v>2229</v>
      </c>
      <c r="CHD1" s="29">
        <f t="shared" si="34"/>
        <v>2230</v>
      </c>
      <c r="CHE1" s="29">
        <f t="shared" si="34"/>
        <v>2231</v>
      </c>
      <c r="CHF1" s="29">
        <f t="shared" si="34"/>
        <v>2232</v>
      </c>
      <c r="CHG1" s="29">
        <f t="shared" si="34"/>
        <v>2233</v>
      </c>
      <c r="CHH1" s="29">
        <f t="shared" si="34"/>
        <v>2234</v>
      </c>
      <c r="CHI1" s="29">
        <f t="shared" si="34"/>
        <v>2235</v>
      </c>
      <c r="CHJ1" s="29">
        <f t="shared" si="34"/>
        <v>2236</v>
      </c>
      <c r="CHK1" s="29">
        <f t="shared" si="34"/>
        <v>2237</v>
      </c>
      <c r="CHL1" s="29">
        <f t="shared" si="34"/>
        <v>2238</v>
      </c>
      <c r="CHM1" s="29">
        <f t="shared" si="34"/>
        <v>2239</v>
      </c>
      <c r="CHN1" s="29">
        <f t="shared" si="34"/>
        <v>2240</v>
      </c>
      <c r="CHO1" s="29">
        <f t="shared" si="34"/>
        <v>2241</v>
      </c>
      <c r="CHP1" s="29">
        <f t="shared" si="34"/>
        <v>2242</v>
      </c>
      <c r="CHQ1" s="29">
        <f t="shared" si="34"/>
        <v>2243</v>
      </c>
      <c r="CHR1" s="29">
        <f t="shared" ref="CHR1:CKC1" si="35">CHQ1+1</f>
        <v>2244</v>
      </c>
      <c r="CHS1" s="29">
        <f t="shared" si="35"/>
        <v>2245</v>
      </c>
      <c r="CHT1" s="29">
        <f t="shared" si="35"/>
        <v>2246</v>
      </c>
      <c r="CHU1" s="29">
        <f t="shared" si="35"/>
        <v>2247</v>
      </c>
      <c r="CHV1" s="29">
        <f t="shared" si="35"/>
        <v>2248</v>
      </c>
      <c r="CHW1" s="29">
        <f t="shared" si="35"/>
        <v>2249</v>
      </c>
      <c r="CHX1" s="29">
        <f t="shared" si="35"/>
        <v>2250</v>
      </c>
      <c r="CHY1" s="29">
        <f t="shared" si="35"/>
        <v>2251</v>
      </c>
      <c r="CHZ1" s="29">
        <f t="shared" si="35"/>
        <v>2252</v>
      </c>
      <c r="CIA1" s="29">
        <f t="shared" si="35"/>
        <v>2253</v>
      </c>
      <c r="CIB1" s="29">
        <f t="shared" si="35"/>
        <v>2254</v>
      </c>
      <c r="CIC1" s="29">
        <f t="shared" si="35"/>
        <v>2255</v>
      </c>
      <c r="CID1" s="29">
        <f t="shared" si="35"/>
        <v>2256</v>
      </c>
      <c r="CIE1" s="29">
        <f t="shared" si="35"/>
        <v>2257</v>
      </c>
      <c r="CIF1" s="29">
        <f t="shared" si="35"/>
        <v>2258</v>
      </c>
      <c r="CIG1" s="29">
        <f t="shared" si="35"/>
        <v>2259</v>
      </c>
      <c r="CIH1" s="29">
        <f t="shared" si="35"/>
        <v>2260</v>
      </c>
      <c r="CII1" s="29">
        <f t="shared" si="35"/>
        <v>2261</v>
      </c>
      <c r="CIJ1" s="29">
        <f t="shared" si="35"/>
        <v>2262</v>
      </c>
      <c r="CIK1" s="29">
        <f t="shared" si="35"/>
        <v>2263</v>
      </c>
      <c r="CIL1" s="29">
        <f t="shared" si="35"/>
        <v>2264</v>
      </c>
      <c r="CIM1" s="29">
        <f t="shared" si="35"/>
        <v>2265</v>
      </c>
      <c r="CIN1" s="29">
        <f t="shared" si="35"/>
        <v>2266</v>
      </c>
      <c r="CIO1" s="29">
        <f t="shared" si="35"/>
        <v>2267</v>
      </c>
      <c r="CIP1" s="29">
        <f t="shared" si="35"/>
        <v>2268</v>
      </c>
      <c r="CIQ1" s="29">
        <f t="shared" si="35"/>
        <v>2269</v>
      </c>
      <c r="CIR1" s="29">
        <f t="shared" si="35"/>
        <v>2270</v>
      </c>
      <c r="CIS1" s="29">
        <f t="shared" si="35"/>
        <v>2271</v>
      </c>
      <c r="CIT1" s="29">
        <f t="shared" si="35"/>
        <v>2272</v>
      </c>
      <c r="CIU1" s="29">
        <f t="shared" si="35"/>
        <v>2273</v>
      </c>
      <c r="CIV1" s="29">
        <f t="shared" si="35"/>
        <v>2274</v>
      </c>
      <c r="CIW1" s="29">
        <f t="shared" si="35"/>
        <v>2275</v>
      </c>
      <c r="CIX1" s="29">
        <f t="shared" si="35"/>
        <v>2276</v>
      </c>
      <c r="CIY1" s="29">
        <f t="shared" si="35"/>
        <v>2277</v>
      </c>
      <c r="CIZ1" s="29">
        <f t="shared" si="35"/>
        <v>2278</v>
      </c>
      <c r="CJA1" s="29">
        <f t="shared" si="35"/>
        <v>2279</v>
      </c>
      <c r="CJB1" s="29">
        <f t="shared" si="35"/>
        <v>2280</v>
      </c>
      <c r="CJC1" s="29">
        <f t="shared" si="35"/>
        <v>2281</v>
      </c>
      <c r="CJD1" s="29">
        <f t="shared" si="35"/>
        <v>2282</v>
      </c>
      <c r="CJE1" s="29">
        <f t="shared" si="35"/>
        <v>2283</v>
      </c>
      <c r="CJF1" s="29">
        <f t="shared" si="35"/>
        <v>2284</v>
      </c>
      <c r="CJG1" s="29">
        <f t="shared" si="35"/>
        <v>2285</v>
      </c>
      <c r="CJH1" s="29">
        <f t="shared" si="35"/>
        <v>2286</v>
      </c>
      <c r="CJI1" s="29">
        <f t="shared" si="35"/>
        <v>2287</v>
      </c>
      <c r="CJJ1" s="29">
        <f t="shared" si="35"/>
        <v>2288</v>
      </c>
      <c r="CJK1" s="29">
        <f t="shared" si="35"/>
        <v>2289</v>
      </c>
      <c r="CJL1" s="29">
        <f t="shared" si="35"/>
        <v>2290</v>
      </c>
      <c r="CJM1" s="29">
        <f t="shared" si="35"/>
        <v>2291</v>
      </c>
      <c r="CJN1" s="29">
        <f t="shared" si="35"/>
        <v>2292</v>
      </c>
      <c r="CJO1" s="29">
        <f t="shared" si="35"/>
        <v>2293</v>
      </c>
      <c r="CJP1" s="29">
        <f t="shared" si="35"/>
        <v>2294</v>
      </c>
      <c r="CJQ1" s="29">
        <f t="shared" si="35"/>
        <v>2295</v>
      </c>
      <c r="CJR1" s="29">
        <f t="shared" si="35"/>
        <v>2296</v>
      </c>
      <c r="CJS1" s="29">
        <f t="shared" si="35"/>
        <v>2297</v>
      </c>
      <c r="CJT1" s="29">
        <f t="shared" si="35"/>
        <v>2298</v>
      </c>
      <c r="CJU1" s="29">
        <f t="shared" si="35"/>
        <v>2299</v>
      </c>
      <c r="CJV1" s="29">
        <f t="shared" si="35"/>
        <v>2300</v>
      </c>
      <c r="CJW1" s="29">
        <f t="shared" si="35"/>
        <v>2301</v>
      </c>
      <c r="CJX1" s="29">
        <f t="shared" si="35"/>
        <v>2302</v>
      </c>
      <c r="CJY1" s="29">
        <f t="shared" si="35"/>
        <v>2303</v>
      </c>
      <c r="CJZ1" s="29">
        <f t="shared" si="35"/>
        <v>2304</v>
      </c>
      <c r="CKA1" s="29">
        <f t="shared" si="35"/>
        <v>2305</v>
      </c>
      <c r="CKB1" s="29">
        <f t="shared" si="35"/>
        <v>2306</v>
      </c>
      <c r="CKC1" s="29">
        <f t="shared" si="35"/>
        <v>2307</v>
      </c>
      <c r="CKD1" s="29">
        <f t="shared" ref="CKD1:CMO1" si="36">CKC1+1</f>
        <v>2308</v>
      </c>
      <c r="CKE1" s="29">
        <f t="shared" si="36"/>
        <v>2309</v>
      </c>
      <c r="CKF1" s="29">
        <f t="shared" si="36"/>
        <v>2310</v>
      </c>
      <c r="CKG1" s="29">
        <f t="shared" si="36"/>
        <v>2311</v>
      </c>
      <c r="CKH1" s="29">
        <f t="shared" si="36"/>
        <v>2312</v>
      </c>
      <c r="CKI1" s="29">
        <f t="shared" si="36"/>
        <v>2313</v>
      </c>
      <c r="CKJ1" s="29">
        <f t="shared" si="36"/>
        <v>2314</v>
      </c>
      <c r="CKK1" s="29">
        <f t="shared" si="36"/>
        <v>2315</v>
      </c>
      <c r="CKL1" s="29">
        <f t="shared" si="36"/>
        <v>2316</v>
      </c>
      <c r="CKM1" s="29">
        <f t="shared" si="36"/>
        <v>2317</v>
      </c>
      <c r="CKN1" s="29">
        <f t="shared" si="36"/>
        <v>2318</v>
      </c>
      <c r="CKO1" s="29">
        <f t="shared" si="36"/>
        <v>2319</v>
      </c>
      <c r="CKP1" s="29">
        <f t="shared" si="36"/>
        <v>2320</v>
      </c>
      <c r="CKQ1" s="29">
        <f t="shared" si="36"/>
        <v>2321</v>
      </c>
      <c r="CKR1" s="29">
        <f t="shared" si="36"/>
        <v>2322</v>
      </c>
      <c r="CKS1" s="29">
        <f t="shared" si="36"/>
        <v>2323</v>
      </c>
      <c r="CKT1" s="29">
        <f t="shared" si="36"/>
        <v>2324</v>
      </c>
      <c r="CKU1" s="29">
        <f t="shared" si="36"/>
        <v>2325</v>
      </c>
      <c r="CKV1" s="29">
        <f t="shared" si="36"/>
        <v>2326</v>
      </c>
      <c r="CKW1" s="29">
        <f t="shared" si="36"/>
        <v>2327</v>
      </c>
      <c r="CKX1" s="29">
        <f t="shared" si="36"/>
        <v>2328</v>
      </c>
      <c r="CKY1" s="29">
        <f t="shared" si="36"/>
        <v>2329</v>
      </c>
      <c r="CKZ1" s="29">
        <f t="shared" si="36"/>
        <v>2330</v>
      </c>
      <c r="CLA1" s="29">
        <f t="shared" si="36"/>
        <v>2331</v>
      </c>
      <c r="CLB1" s="29">
        <f t="shared" si="36"/>
        <v>2332</v>
      </c>
      <c r="CLC1" s="29">
        <f t="shared" si="36"/>
        <v>2333</v>
      </c>
      <c r="CLD1" s="29">
        <f t="shared" si="36"/>
        <v>2334</v>
      </c>
      <c r="CLE1" s="29">
        <f t="shared" si="36"/>
        <v>2335</v>
      </c>
      <c r="CLF1" s="29">
        <f t="shared" si="36"/>
        <v>2336</v>
      </c>
      <c r="CLG1" s="29">
        <f t="shared" si="36"/>
        <v>2337</v>
      </c>
      <c r="CLH1" s="29">
        <f t="shared" si="36"/>
        <v>2338</v>
      </c>
      <c r="CLI1" s="29">
        <f t="shared" si="36"/>
        <v>2339</v>
      </c>
      <c r="CLJ1" s="29">
        <f t="shared" si="36"/>
        <v>2340</v>
      </c>
      <c r="CLK1" s="29">
        <f t="shared" si="36"/>
        <v>2341</v>
      </c>
      <c r="CLL1" s="29">
        <f t="shared" si="36"/>
        <v>2342</v>
      </c>
      <c r="CLM1" s="29">
        <f t="shared" si="36"/>
        <v>2343</v>
      </c>
      <c r="CLN1" s="29">
        <f t="shared" si="36"/>
        <v>2344</v>
      </c>
      <c r="CLO1" s="29">
        <f t="shared" si="36"/>
        <v>2345</v>
      </c>
      <c r="CLP1" s="29">
        <f t="shared" si="36"/>
        <v>2346</v>
      </c>
      <c r="CLQ1" s="29">
        <f t="shared" si="36"/>
        <v>2347</v>
      </c>
      <c r="CLR1" s="29">
        <f t="shared" si="36"/>
        <v>2348</v>
      </c>
      <c r="CLS1" s="29">
        <f t="shared" si="36"/>
        <v>2349</v>
      </c>
      <c r="CLT1" s="29">
        <f t="shared" si="36"/>
        <v>2350</v>
      </c>
      <c r="CLU1" s="29">
        <f t="shared" si="36"/>
        <v>2351</v>
      </c>
      <c r="CLV1" s="29">
        <f t="shared" si="36"/>
        <v>2352</v>
      </c>
      <c r="CLW1" s="29">
        <f t="shared" si="36"/>
        <v>2353</v>
      </c>
      <c r="CLX1" s="29">
        <f t="shared" si="36"/>
        <v>2354</v>
      </c>
      <c r="CLY1" s="29">
        <f t="shared" si="36"/>
        <v>2355</v>
      </c>
      <c r="CLZ1" s="29">
        <f t="shared" si="36"/>
        <v>2356</v>
      </c>
      <c r="CMA1" s="29">
        <f t="shared" si="36"/>
        <v>2357</v>
      </c>
      <c r="CMB1" s="29">
        <f t="shared" si="36"/>
        <v>2358</v>
      </c>
      <c r="CMC1" s="29">
        <f t="shared" si="36"/>
        <v>2359</v>
      </c>
      <c r="CMD1" s="29">
        <f t="shared" si="36"/>
        <v>2360</v>
      </c>
      <c r="CME1" s="29">
        <f t="shared" si="36"/>
        <v>2361</v>
      </c>
      <c r="CMF1" s="29">
        <f t="shared" si="36"/>
        <v>2362</v>
      </c>
      <c r="CMG1" s="29">
        <f t="shared" si="36"/>
        <v>2363</v>
      </c>
      <c r="CMH1" s="29">
        <f t="shared" si="36"/>
        <v>2364</v>
      </c>
      <c r="CMI1" s="29">
        <f t="shared" si="36"/>
        <v>2365</v>
      </c>
      <c r="CMJ1" s="29">
        <f t="shared" si="36"/>
        <v>2366</v>
      </c>
      <c r="CMK1" s="29">
        <f t="shared" si="36"/>
        <v>2367</v>
      </c>
      <c r="CML1" s="29">
        <f t="shared" si="36"/>
        <v>2368</v>
      </c>
      <c r="CMM1" s="29">
        <f t="shared" si="36"/>
        <v>2369</v>
      </c>
      <c r="CMN1" s="29">
        <f t="shared" si="36"/>
        <v>2370</v>
      </c>
      <c r="CMO1" s="29">
        <f t="shared" si="36"/>
        <v>2371</v>
      </c>
      <c r="CMP1" s="29">
        <f t="shared" ref="CMP1:CPA1" si="37">CMO1+1</f>
        <v>2372</v>
      </c>
      <c r="CMQ1" s="29">
        <f t="shared" si="37"/>
        <v>2373</v>
      </c>
      <c r="CMR1" s="29">
        <f t="shared" si="37"/>
        <v>2374</v>
      </c>
      <c r="CMS1" s="29">
        <f t="shared" si="37"/>
        <v>2375</v>
      </c>
      <c r="CMT1" s="29">
        <f t="shared" si="37"/>
        <v>2376</v>
      </c>
      <c r="CMU1" s="29">
        <f t="shared" si="37"/>
        <v>2377</v>
      </c>
      <c r="CMV1" s="29">
        <f t="shared" si="37"/>
        <v>2378</v>
      </c>
      <c r="CMW1" s="29">
        <f t="shared" si="37"/>
        <v>2379</v>
      </c>
      <c r="CMX1" s="29">
        <f t="shared" si="37"/>
        <v>2380</v>
      </c>
      <c r="CMY1" s="29">
        <f t="shared" si="37"/>
        <v>2381</v>
      </c>
      <c r="CMZ1" s="29">
        <f t="shared" si="37"/>
        <v>2382</v>
      </c>
      <c r="CNA1" s="29">
        <f t="shared" si="37"/>
        <v>2383</v>
      </c>
      <c r="CNB1" s="29">
        <f t="shared" si="37"/>
        <v>2384</v>
      </c>
      <c r="CNC1" s="29">
        <f t="shared" si="37"/>
        <v>2385</v>
      </c>
      <c r="CND1" s="29">
        <f t="shared" si="37"/>
        <v>2386</v>
      </c>
      <c r="CNE1" s="29">
        <f t="shared" si="37"/>
        <v>2387</v>
      </c>
      <c r="CNF1" s="29">
        <f t="shared" si="37"/>
        <v>2388</v>
      </c>
      <c r="CNG1" s="29">
        <f t="shared" si="37"/>
        <v>2389</v>
      </c>
      <c r="CNH1" s="29">
        <f t="shared" si="37"/>
        <v>2390</v>
      </c>
      <c r="CNI1" s="29">
        <f t="shared" si="37"/>
        <v>2391</v>
      </c>
      <c r="CNJ1" s="29">
        <f t="shared" si="37"/>
        <v>2392</v>
      </c>
      <c r="CNK1" s="29">
        <f t="shared" si="37"/>
        <v>2393</v>
      </c>
      <c r="CNL1" s="29">
        <f t="shared" si="37"/>
        <v>2394</v>
      </c>
      <c r="CNM1" s="29">
        <f t="shared" si="37"/>
        <v>2395</v>
      </c>
      <c r="CNN1" s="29">
        <f t="shared" si="37"/>
        <v>2396</v>
      </c>
      <c r="CNO1" s="29">
        <f t="shared" si="37"/>
        <v>2397</v>
      </c>
      <c r="CNP1" s="29">
        <f t="shared" si="37"/>
        <v>2398</v>
      </c>
      <c r="CNQ1" s="29">
        <f t="shared" si="37"/>
        <v>2399</v>
      </c>
      <c r="CNR1" s="29">
        <f t="shared" si="37"/>
        <v>2400</v>
      </c>
      <c r="CNS1" s="29">
        <f t="shared" si="37"/>
        <v>2401</v>
      </c>
      <c r="CNT1" s="29">
        <f t="shared" si="37"/>
        <v>2402</v>
      </c>
      <c r="CNU1" s="29">
        <f t="shared" si="37"/>
        <v>2403</v>
      </c>
      <c r="CNV1" s="29">
        <f t="shared" si="37"/>
        <v>2404</v>
      </c>
      <c r="CNW1" s="29">
        <f t="shared" si="37"/>
        <v>2405</v>
      </c>
      <c r="CNX1" s="29">
        <f t="shared" si="37"/>
        <v>2406</v>
      </c>
      <c r="CNY1" s="29">
        <f t="shared" si="37"/>
        <v>2407</v>
      </c>
      <c r="CNZ1" s="29">
        <f t="shared" si="37"/>
        <v>2408</v>
      </c>
      <c r="COA1" s="29">
        <f t="shared" si="37"/>
        <v>2409</v>
      </c>
      <c r="COB1" s="29">
        <f t="shared" si="37"/>
        <v>2410</v>
      </c>
      <c r="COC1" s="29">
        <f t="shared" si="37"/>
        <v>2411</v>
      </c>
      <c r="COD1" s="29">
        <f t="shared" si="37"/>
        <v>2412</v>
      </c>
      <c r="COE1" s="29">
        <f t="shared" si="37"/>
        <v>2413</v>
      </c>
      <c r="COF1" s="29">
        <f t="shared" si="37"/>
        <v>2414</v>
      </c>
      <c r="COG1" s="29">
        <f t="shared" si="37"/>
        <v>2415</v>
      </c>
      <c r="COH1" s="29">
        <f t="shared" si="37"/>
        <v>2416</v>
      </c>
      <c r="COI1" s="29">
        <f t="shared" si="37"/>
        <v>2417</v>
      </c>
      <c r="COJ1" s="29">
        <f t="shared" si="37"/>
        <v>2418</v>
      </c>
      <c r="COK1" s="29">
        <f t="shared" si="37"/>
        <v>2419</v>
      </c>
      <c r="COL1" s="29">
        <f t="shared" si="37"/>
        <v>2420</v>
      </c>
      <c r="COM1" s="29">
        <f t="shared" si="37"/>
        <v>2421</v>
      </c>
      <c r="CON1" s="29">
        <f t="shared" si="37"/>
        <v>2422</v>
      </c>
      <c r="COO1" s="29">
        <f t="shared" si="37"/>
        <v>2423</v>
      </c>
      <c r="COP1" s="29">
        <f t="shared" si="37"/>
        <v>2424</v>
      </c>
      <c r="COQ1" s="29">
        <f t="shared" si="37"/>
        <v>2425</v>
      </c>
      <c r="COR1" s="29">
        <f t="shared" si="37"/>
        <v>2426</v>
      </c>
      <c r="COS1" s="29">
        <f t="shared" si="37"/>
        <v>2427</v>
      </c>
      <c r="COT1" s="29">
        <f t="shared" si="37"/>
        <v>2428</v>
      </c>
      <c r="COU1" s="29">
        <f t="shared" si="37"/>
        <v>2429</v>
      </c>
      <c r="COV1" s="29">
        <f t="shared" si="37"/>
        <v>2430</v>
      </c>
      <c r="COW1" s="29">
        <f t="shared" si="37"/>
        <v>2431</v>
      </c>
      <c r="COX1" s="29">
        <f t="shared" si="37"/>
        <v>2432</v>
      </c>
      <c r="COY1" s="29">
        <f t="shared" si="37"/>
        <v>2433</v>
      </c>
      <c r="COZ1" s="29">
        <f t="shared" si="37"/>
        <v>2434</v>
      </c>
      <c r="CPA1" s="29">
        <f t="shared" si="37"/>
        <v>2435</v>
      </c>
      <c r="CPB1" s="29">
        <f t="shared" ref="CPB1:CRM1" si="38">CPA1+1</f>
        <v>2436</v>
      </c>
      <c r="CPC1" s="29">
        <f t="shared" si="38"/>
        <v>2437</v>
      </c>
      <c r="CPD1" s="29">
        <f t="shared" si="38"/>
        <v>2438</v>
      </c>
      <c r="CPE1" s="29">
        <f t="shared" si="38"/>
        <v>2439</v>
      </c>
      <c r="CPF1" s="29">
        <f t="shared" si="38"/>
        <v>2440</v>
      </c>
      <c r="CPG1" s="29">
        <f t="shared" si="38"/>
        <v>2441</v>
      </c>
      <c r="CPH1" s="29">
        <f t="shared" si="38"/>
        <v>2442</v>
      </c>
      <c r="CPI1" s="29">
        <f t="shared" si="38"/>
        <v>2443</v>
      </c>
      <c r="CPJ1" s="29">
        <f t="shared" si="38"/>
        <v>2444</v>
      </c>
      <c r="CPK1" s="29">
        <f t="shared" si="38"/>
        <v>2445</v>
      </c>
      <c r="CPL1" s="29">
        <f t="shared" si="38"/>
        <v>2446</v>
      </c>
      <c r="CPM1" s="29">
        <f t="shared" si="38"/>
        <v>2447</v>
      </c>
      <c r="CPN1" s="29">
        <f t="shared" si="38"/>
        <v>2448</v>
      </c>
      <c r="CPO1" s="29">
        <f t="shared" si="38"/>
        <v>2449</v>
      </c>
      <c r="CPP1" s="29">
        <f t="shared" si="38"/>
        <v>2450</v>
      </c>
      <c r="CPQ1" s="29">
        <f t="shared" si="38"/>
        <v>2451</v>
      </c>
      <c r="CPR1" s="29">
        <f t="shared" si="38"/>
        <v>2452</v>
      </c>
      <c r="CPS1" s="29">
        <f t="shared" si="38"/>
        <v>2453</v>
      </c>
      <c r="CPT1" s="29">
        <f t="shared" si="38"/>
        <v>2454</v>
      </c>
      <c r="CPU1" s="29">
        <f t="shared" si="38"/>
        <v>2455</v>
      </c>
      <c r="CPV1" s="29">
        <f t="shared" si="38"/>
        <v>2456</v>
      </c>
      <c r="CPW1" s="29">
        <f t="shared" si="38"/>
        <v>2457</v>
      </c>
      <c r="CPX1" s="29">
        <f t="shared" si="38"/>
        <v>2458</v>
      </c>
      <c r="CPY1" s="29">
        <f t="shared" si="38"/>
        <v>2459</v>
      </c>
      <c r="CPZ1" s="29">
        <f t="shared" si="38"/>
        <v>2460</v>
      </c>
      <c r="CQA1" s="29">
        <f t="shared" si="38"/>
        <v>2461</v>
      </c>
      <c r="CQB1" s="29">
        <f t="shared" si="38"/>
        <v>2462</v>
      </c>
      <c r="CQC1" s="29">
        <f t="shared" si="38"/>
        <v>2463</v>
      </c>
      <c r="CQD1" s="29">
        <f t="shared" si="38"/>
        <v>2464</v>
      </c>
      <c r="CQE1" s="29">
        <f t="shared" si="38"/>
        <v>2465</v>
      </c>
      <c r="CQF1" s="29">
        <f t="shared" si="38"/>
        <v>2466</v>
      </c>
      <c r="CQG1" s="29">
        <f t="shared" si="38"/>
        <v>2467</v>
      </c>
      <c r="CQH1" s="29">
        <f t="shared" si="38"/>
        <v>2468</v>
      </c>
      <c r="CQI1" s="29">
        <f t="shared" si="38"/>
        <v>2469</v>
      </c>
      <c r="CQJ1" s="29">
        <f t="shared" si="38"/>
        <v>2470</v>
      </c>
      <c r="CQK1" s="29">
        <f t="shared" si="38"/>
        <v>2471</v>
      </c>
      <c r="CQL1" s="29">
        <f t="shared" si="38"/>
        <v>2472</v>
      </c>
      <c r="CQM1" s="29">
        <f t="shared" si="38"/>
        <v>2473</v>
      </c>
      <c r="CQN1" s="29">
        <f t="shared" si="38"/>
        <v>2474</v>
      </c>
      <c r="CQO1" s="29">
        <f t="shared" si="38"/>
        <v>2475</v>
      </c>
      <c r="CQP1" s="29">
        <f t="shared" si="38"/>
        <v>2476</v>
      </c>
      <c r="CQQ1" s="29">
        <f t="shared" si="38"/>
        <v>2477</v>
      </c>
      <c r="CQR1" s="29">
        <f t="shared" si="38"/>
        <v>2478</v>
      </c>
      <c r="CQS1" s="29">
        <f t="shared" si="38"/>
        <v>2479</v>
      </c>
      <c r="CQT1" s="29">
        <f t="shared" si="38"/>
        <v>2480</v>
      </c>
      <c r="CQU1" s="29">
        <f t="shared" si="38"/>
        <v>2481</v>
      </c>
      <c r="CQV1" s="29">
        <f t="shared" si="38"/>
        <v>2482</v>
      </c>
      <c r="CQW1" s="29">
        <f t="shared" si="38"/>
        <v>2483</v>
      </c>
      <c r="CQX1" s="29">
        <f t="shared" si="38"/>
        <v>2484</v>
      </c>
      <c r="CQY1" s="29">
        <f t="shared" si="38"/>
        <v>2485</v>
      </c>
      <c r="CQZ1" s="29">
        <f t="shared" si="38"/>
        <v>2486</v>
      </c>
      <c r="CRA1" s="29">
        <f t="shared" si="38"/>
        <v>2487</v>
      </c>
      <c r="CRB1" s="29">
        <f t="shared" si="38"/>
        <v>2488</v>
      </c>
      <c r="CRC1" s="29">
        <f t="shared" si="38"/>
        <v>2489</v>
      </c>
      <c r="CRD1" s="29">
        <f t="shared" si="38"/>
        <v>2490</v>
      </c>
      <c r="CRE1" s="29">
        <f t="shared" si="38"/>
        <v>2491</v>
      </c>
      <c r="CRF1" s="29">
        <f t="shared" si="38"/>
        <v>2492</v>
      </c>
      <c r="CRG1" s="29">
        <f t="shared" si="38"/>
        <v>2493</v>
      </c>
      <c r="CRH1" s="29">
        <f t="shared" si="38"/>
        <v>2494</v>
      </c>
      <c r="CRI1" s="29">
        <f t="shared" si="38"/>
        <v>2495</v>
      </c>
      <c r="CRJ1" s="29">
        <f t="shared" si="38"/>
        <v>2496</v>
      </c>
      <c r="CRK1" s="29">
        <f t="shared" si="38"/>
        <v>2497</v>
      </c>
      <c r="CRL1" s="29">
        <f t="shared" si="38"/>
        <v>2498</v>
      </c>
      <c r="CRM1" s="29">
        <f t="shared" si="38"/>
        <v>2499</v>
      </c>
      <c r="CRN1" s="29">
        <f t="shared" ref="CRN1:CTY1" si="39">CRM1+1</f>
        <v>2500</v>
      </c>
      <c r="CRO1" s="29">
        <f t="shared" si="39"/>
        <v>2501</v>
      </c>
      <c r="CRP1" s="29">
        <f t="shared" si="39"/>
        <v>2502</v>
      </c>
      <c r="CRQ1" s="29">
        <f t="shared" si="39"/>
        <v>2503</v>
      </c>
      <c r="CRR1" s="29">
        <f t="shared" si="39"/>
        <v>2504</v>
      </c>
      <c r="CRS1" s="29">
        <f t="shared" si="39"/>
        <v>2505</v>
      </c>
      <c r="CRT1" s="29">
        <f t="shared" si="39"/>
        <v>2506</v>
      </c>
      <c r="CRU1" s="29">
        <f t="shared" si="39"/>
        <v>2507</v>
      </c>
      <c r="CRV1" s="29">
        <f t="shared" si="39"/>
        <v>2508</v>
      </c>
      <c r="CRW1" s="29">
        <f t="shared" si="39"/>
        <v>2509</v>
      </c>
      <c r="CRX1" s="29">
        <f t="shared" si="39"/>
        <v>2510</v>
      </c>
      <c r="CRY1" s="29">
        <f t="shared" si="39"/>
        <v>2511</v>
      </c>
      <c r="CRZ1" s="29">
        <f t="shared" si="39"/>
        <v>2512</v>
      </c>
      <c r="CSA1" s="29">
        <f t="shared" si="39"/>
        <v>2513</v>
      </c>
      <c r="CSB1" s="29">
        <f t="shared" si="39"/>
        <v>2514</v>
      </c>
      <c r="CSC1" s="29">
        <f t="shared" si="39"/>
        <v>2515</v>
      </c>
      <c r="CSD1" s="29">
        <f t="shared" si="39"/>
        <v>2516</v>
      </c>
      <c r="CSE1" s="29">
        <f t="shared" si="39"/>
        <v>2517</v>
      </c>
      <c r="CSF1" s="29">
        <f t="shared" si="39"/>
        <v>2518</v>
      </c>
      <c r="CSG1" s="29">
        <f t="shared" si="39"/>
        <v>2519</v>
      </c>
      <c r="CSH1" s="29">
        <f t="shared" si="39"/>
        <v>2520</v>
      </c>
      <c r="CSI1" s="29">
        <f t="shared" si="39"/>
        <v>2521</v>
      </c>
      <c r="CSJ1" s="29">
        <f t="shared" si="39"/>
        <v>2522</v>
      </c>
      <c r="CSK1" s="29">
        <f t="shared" si="39"/>
        <v>2523</v>
      </c>
      <c r="CSL1" s="29">
        <f t="shared" si="39"/>
        <v>2524</v>
      </c>
      <c r="CSM1" s="29">
        <f t="shared" si="39"/>
        <v>2525</v>
      </c>
      <c r="CSN1" s="29">
        <f t="shared" si="39"/>
        <v>2526</v>
      </c>
      <c r="CSO1" s="29">
        <f t="shared" si="39"/>
        <v>2527</v>
      </c>
      <c r="CSP1" s="29">
        <f t="shared" si="39"/>
        <v>2528</v>
      </c>
      <c r="CSQ1" s="29">
        <f t="shared" si="39"/>
        <v>2529</v>
      </c>
      <c r="CSR1" s="29">
        <f t="shared" si="39"/>
        <v>2530</v>
      </c>
      <c r="CSS1" s="29">
        <f t="shared" si="39"/>
        <v>2531</v>
      </c>
      <c r="CST1" s="29">
        <f t="shared" si="39"/>
        <v>2532</v>
      </c>
      <c r="CSU1" s="29">
        <f t="shared" si="39"/>
        <v>2533</v>
      </c>
      <c r="CSV1" s="29">
        <f t="shared" si="39"/>
        <v>2534</v>
      </c>
      <c r="CSW1" s="29">
        <f t="shared" si="39"/>
        <v>2535</v>
      </c>
      <c r="CSX1" s="29">
        <f t="shared" si="39"/>
        <v>2536</v>
      </c>
      <c r="CSY1" s="29">
        <f t="shared" si="39"/>
        <v>2537</v>
      </c>
      <c r="CSZ1" s="29">
        <f t="shared" si="39"/>
        <v>2538</v>
      </c>
      <c r="CTA1" s="29">
        <f t="shared" si="39"/>
        <v>2539</v>
      </c>
      <c r="CTB1" s="29">
        <f t="shared" si="39"/>
        <v>2540</v>
      </c>
      <c r="CTC1" s="29">
        <f t="shared" si="39"/>
        <v>2541</v>
      </c>
      <c r="CTD1" s="29">
        <f t="shared" si="39"/>
        <v>2542</v>
      </c>
      <c r="CTE1" s="29">
        <f t="shared" si="39"/>
        <v>2543</v>
      </c>
      <c r="CTF1" s="29">
        <f t="shared" si="39"/>
        <v>2544</v>
      </c>
      <c r="CTG1" s="29">
        <f t="shared" si="39"/>
        <v>2545</v>
      </c>
      <c r="CTH1" s="29">
        <f t="shared" si="39"/>
        <v>2546</v>
      </c>
      <c r="CTI1" s="29">
        <f t="shared" si="39"/>
        <v>2547</v>
      </c>
      <c r="CTJ1" s="29">
        <f t="shared" si="39"/>
        <v>2548</v>
      </c>
      <c r="CTK1" s="29">
        <f t="shared" si="39"/>
        <v>2549</v>
      </c>
      <c r="CTL1" s="29">
        <f t="shared" si="39"/>
        <v>2550</v>
      </c>
      <c r="CTM1" s="29">
        <f t="shared" si="39"/>
        <v>2551</v>
      </c>
      <c r="CTN1" s="29">
        <f t="shared" si="39"/>
        <v>2552</v>
      </c>
      <c r="CTO1" s="29">
        <f t="shared" si="39"/>
        <v>2553</v>
      </c>
      <c r="CTP1" s="29">
        <f t="shared" si="39"/>
        <v>2554</v>
      </c>
      <c r="CTQ1" s="29">
        <f t="shared" si="39"/>
        <v>2555</v>
      </c>
      <c r="CTR1" s="29">
        <f t="shared" si="39"/>
        <v>2556</v>
      </c>
      <c r="CTS1" s="29">
        <f t="shared" si="39"/>
        <v>2557</v>
      </c>
      <c r="CTT1" s="29">
        <f t="shared" si="39"/>
        <v>2558</v>
      </c>
      <c r="CTU1" s="29">
        <f t="shared" si="39"/>
        <v>2559</v>
      </c>
      <c r="CTV1" s="29">
        <f t="shared" si="39"/>
        <v>2560</v>
      </c>
      <c r="CTW1" s="29">
        <f t="shared" si="39"/>
        <v>2561</v>
      </c>
      <c r="CTX1" s="29">
        <f t="shared" si="39"/>
        <v>2562</v>
      </c>
      <c r="CTY1" s="29">
        <f t="shared" si="39"/>
        <v>2563</v>
      </c>
      <c r="CTZ1" s="29">
        <f t="shared" ref="CTZ1:CWK1" si="40">CTY1+1</f>
        <v>2564</v>
      </c>
      <c r="CUA1" s="29">
        <f t="shared" si="40"/>
        <v>2565</v>
      </c>
      <c r="CUB1" s="29">
        <f t="shared" si="40"/>
        <v>2566</v>
      </c>
      <c r="CUC1" s="29">
        <f t="shared" si="40"/>
        <v>2567</v>
      </c>
      <c r="CUD1" s="29">
        <f t="shared" si="40"/>
        <v>2568</v>
      </c>
      <c r="CUE1" s="29">
        <f t="shared" si="40"/>
        <v>2569</v>
      </c>
      <c r="CUF1" s="29">
        <f t="shared" si="40"/>
        <v>2570</v>
      </c>
      <c r="CUG1" s="29">
        <f t="shared" si="40"/>
        <v>2571</v>
      </c>
      <c r="CUH1" s="29">
        <f t="shared" si="40"/>
        <v>2572</v>
      </c>
      <c r="CUI1" s="29">
        <f t="shared" si="40"/>
        <v>2573</v>
      </c>
      <c r="CUJ1" s="29">
        <f t="shared" si="40"/>
        <v>2574</v>
      </c>
      <c r="CUK1" s="29">
        <f t="shared" si="40"/>
        <v>2575</v>
      </c>
      <c r="CUL1" s="29">
        <f t="shared" si="40"/>
        <v>2576</v>
      </c>
      <c r="CUM1" s="29">
        <f t="shared" si="40"/>
        <v>2577</v>
      </c>
      <c r="CUN1" s="29">
        <f t="shared" si="40"/>
        <v>2578</v>
      </c>
      <c r="CUO1" s="29">
        <f t="shared" si="40"/>
        <v>2579</v>
      </c>
      <c r="CUP1" s="29">
        <f t="shared" si="40"/>
        <v>2580</v>
      </c>
      <c r="CUQ1" s="29">
        <f t="shared" si="40"/>
        <v>2581</v>
      </c>
      <c r="CUR1" s="29">
        <f t="shared" si="40"/>
        <v>2582</v>
      </c>
      <c r="CUS1" s="29">
        <f t="shared" si="40"/>
        <v>2583</v>
      </c>
      <c r="CUT1" s="29">
        <f t="shared" si="40"/>
        <v>2584</v>
      </c>
      <c r="CUU1" s="29">
        <f t="shared" si="40"/>
        <v>2585</v>
      </c>
      <c r="CUV1" s="29">
        <f t="shared" si="40"/>
        <v>2586</v>
      </c>
      <c r="CUW1" s="29">
        <f t="shared" si="40"/>
        <v>2587</v>
      </c>
      <c r="CUX1" s="29">
        <f t="shared" si="40"/>
        <v>2588</v>
      </c>
      <c r="CUY1" s="29">
        <f t="shared" si="40"/>
        <v>2589</v>
      </c>
      <c r="CUZ1" s="29">
        <f t="shared" si="40"/>
        <v>2590</v>
      </c>
      <c r="CVA1" s="29">
        <f t="shared" si="40"/>
        <v>2591</v>
      </c>
      <c r="CVB1" s="29">
        <f t="shared" si="40"/>
        <v>2592</v>
      </c>
      <c r="CVC1" s="29">
        <f t="shared" si="40"/>
        <v>2593</v>
      </c>
      <c r="CVD1" s="29">
        <f t="shared" si="40"/>
        <v>2594</v>
      </c>
      <c r="CVE1" s="29">
        <f t="shared" si="40"/>
        <v>2595</v>
      </c>
      <c r="CVF1" s="29">
        <f t="shared" si="40"/>
        <v>2596</v>
      </c>
      <c r="CVG1" s="29">
        <f t="shared" si="40"/>
        <v>2597</v>
      </c>
      <c r="CVH1" s="29">
        <f t="shared" si="40"/>
        <v>2598</v>
      </c>
      <c r="CVI1" s="29">
        <f t="shared" si="40"/>
        <v>2599</v>
      </c>
      <c r="CVJ1" s="29">
        <f t="shared" si="40"/>
        <v>2600</v>
      </c>
      <c r="CVK1" s="29">
        <f t="shared" si="40"/>
        <v>2601</v>
      </c>
      <c r="CVL1" s="29">
        <f t="shared" si="40"/>
        <v>2602</v>
      </c>
      <c r="CVM1" s="29">
        <f t="shared" si="40"/>
        <v>2603</v>
      </c>
      <c r="CVN1" s="29">
        <f t="shared" si="40"/>
        <v>2604</v>
      </c>
      <c r="CVO1" s="29">
        <f t="shared" si="40"/>
        <v>2605</v>
      </c>
      <c r="CVP1" s="29">
        <f t="shared" si="40"/>
        <v>2606</v>
      </c>
      <c r="CVQ1" s="29">
        <f t="shared" si="40"/>
        <v>2607</v>
      </c>
      <c r="CVR1" s="29">
        <f t="shared" si="40"/>
        <v>2608</v>
      </c>
      <c r="CVS1" s="29">
        <f t="shared" si="40"/>
        <v>2609</v>
      </c>
      <c r="CVT1" s="29">
        <f t="shared" si="40"/>
        <v>2610</v>
      </c>
      <c r="CVU1" s="29">
        <f t="shared" si="40"/>
        <v>2611</v>
      </c>
      <c r="CVV1" s="29">
        <f t="shared" si="40"/>
        <v>2612</v>
      </c>
      <c r="CVW1" s="29">
        <f t="shared" si="40"/>
        <v>2613</v>
      </c>
      <c r="CVX1" s="29">
        <f t="shared" si="40"/>
        <v>2614</v>
      </c>
      <c r="CVY1" s="29">
        <f t="shared" si="40"/>
        <v>2615</v>
      </c>
      <c r="CVZ1" s="29">
        <f t="shared" si="40"/>
        <v>2616</v>
      </c>
      <c r="CWA1" s="29">
        <f t="shared" si="40"/>
        <v>2617</v>
      </c>
      <c r="CWB1" s="29">
        <f t="shared" si="40"/>
        <v>2618</v>
      </c>
      <c r="CWC1" s="29">
        <f t="shared" si="40"/>
        <v>2619</v>
      </c>
      <c r="CWD1" s="29">
        <f t="shared" si="40"/>
        <v>2620</v>
      </c>
      <c r="CWE1" s="29">
        <f t="shared" si="40"/>
        <v>2621</v>
      </c>
      <c r="CWF1" s="29">
        <f t="shared" si="40"/>
        <v>2622</v>
      </c>
      <c r="CWG1" s="29">
        <f t="shared" si="40"/>
        <v>2623</v>
      </c>
      <c r="CWH1" s="29">
        <f t="shared" si="40"/>
        <v>2624</v>
      </c>
      <c r="CWI1" s="29">
        <f t="shared" si="40"/>
        <v>2625</v>
      </c>
      <c r="CWJ1" s="29">
        <f t="shared" si="40"/>
        <v>2626</v>
      </c>
      <c r="CWK1" s="29">
        <f t="shared" si="40"/>
        <v>2627</v>
      </c>
      <c r="CWL1" s="29">
        <f t="shared" ref="CWL1:CYW1" si="41">CWK1+1</f>
        <v>2628</v>
      </c>
      <c r="CWM1" s="29">
        <f t="shared" si="41"/>
        <v>2629</v>
      </c>
      <c r="CWN1" s="29">
        <f t="shared" si="41"/>
        <v>2630</v>
      </c>
      <c r="CWO1" s="29">
        <f t="shared" si="41"/>
        <v>2631</v>
      </c>
      <c r="CWP1" s="29">
        <f t="shared" si="41"/>
        <v>2632</v>
      </c>
      <c r="CWQ1" s="29">
        <f t="shared" si="41"/>
        <v>2633</v>
      </c>
      <c r="CWR1" s="29">
        <f t="shared" si="41"/>
        <v>2634</v>
      </c>
      <c r="CWS1" s="29">
        <f t="shared" si="41"/>
        <v>2635</v>
      </c>
      <c r="CWT1" s="29">
        <f t="shared" si="41"/>
        <v>2636</v>
      </c>
      <c r="CWU1" s="29">
        <f t="shared" si="41"/>
        <v>2637</v>
      </c>
      <c r="CWV1" s="29">
        <f t="shared" si="41"/>
        <v>2638</v>
      </c>
      <c r="CWW1" s="29">
        <f t="shared" si="41"/>
        <v>2639</v>
      </c>
      <c r="CWX1" s="29">
        <f t="shared" si="41"/>
        <v>2640</v>
      </c>
      <c r="CWY1" s="29">
        <f t="shared" si="41"/>
        <v>2641</v>
      </c>
      <c r="CWZ1" s="29">
        <f t="shared" si="41"/>
        <v>2642</v>
      </c>
      <c r="CXA1" s="29">
        <f t="shared" si="41"/>
        <v>2643</v>
      </c>
      <c r="CXB1" s="29">
        <f t="shared" si="41"/>
        <v>2644</v>
      </c>
      <c r="CXC1" s="29">
        <f t="shared" si="41"/>
        <v>2645</v>
      </c>
      <c r="CXD1" s="29">
        <f t="shared" si="41"/>
        <v>2646</v>
      </c>
      <c r="CXE1" s="29">
        <f t="shared" si="41"/>
        <v>2647</v>
      </c>
      <c r="CXF1" s="29">
        <f t="shared" si="41"/>
        <v>2648</v>
      </c>
      <c r="CXG1" s="29">
        <f t="shared" si="41"/>
        <v>2649</v>
      </c>
      <c r="CXH1" s="29">
        <f t="shared" si="41"/>
        <v>2650</v>
      </c>
      <c r="CXI1" s="29">
        <f t="shared" si="41"/>
        <v>2651</v>
      </c>
      <c r="CXJ1" s="29">
        <f t="shared" si="41"/>
        <v>2652</v>
      </c>
      <c r="CXK1" s="29">
        <f t="shared" si="41"/>
        <v>2653</v>
      </c>
      <c r="CXL1" s="29">
        <f t="shared" si="41"/>
        <v>2654</v>
      </c>
      <c r="CXM1" s="29">
        <f t="shared" si="41"/>
        <v>2655</v>
      </c>
      <c r="CXN1" s="29">
        <f t="shared" si="41"/>
        <v>2656</v>
      </c>
      <c r="CXO1" s="29">
        <f t="shared" si="41"/>
        <v>2657</v>
      </c>
      <c r="CXP1" s="29">
        <f t="shared" si="41"/>
        <v>2658</v>
      </c>
      <c r="CXQ1" s="29">
        <f t="shared" si="41"/>
        <v>2659</v>
      </c>
      <c r="CXR1" s="29">
        <f t="shared" si="41"/>
        <v>2660</v>
      </c>
      <c r="CXS1" s="29">
        <f t="shared" si="41"/>
        <v>2661</v>
      </c>
      <c r="CXT1" s="29">
        <f t="shared" si="41"/>
        <v>2662</v>
      </c>
      <c r="CXU1" s="29">
        <f t="shared" si="41"/>
        <v>2663</v>
      </c>
      <c r="CXV1" s="29">
        <f t="shared" si="41"/>
        <v>2664</v>
      </c>
      <c r="CXW1" s="29">
        <f t="shared" si="41"/>
        <v>2665</v>
      </c>
      <c r="CXX1" s="29">
        <f t="shared" si="41"/>
        <v>2666</v>
      </c>
      <c r="CXY1" s="29">
        <f t="shared" si="41"/>
        <v>2667</v>
      </c>
      <c r="CXZ1" s="29">
        <f t="shared" si="41"/>
        <v>2668</v>
      </c>
      <c r="CYA1" s="29">
        <f t="shared" si="41"/>
        <v>2669</v>
      </c>
      <c r="CYB1" s="29">
        <f t="shared" si="41"/>
        <v>2670</v>
      </c>
      <c r="CYC1" s="29">
        <f t="shared" si="41"/>
        <v>2671</v>
      </c>
      <c r="CYD1" s="29">
        <f t="shared" si="41"/>
        <v>2672</v>
      </c>
      <c r="CYE1" s="29">
        <f t="shared" si="41"/>
        <v>2673</v>
      </c>
      <c r="CYF1" s="29">
        <f t="shared" si="41"/>
        <v>2674</v>
      </c>
      <c r="CYG1" s="29">
        <f t="shared" si="41"/>
        <v>2675</v>
      </c>
      <c r="CYH1" s="29">
        <f t="shared" si="41"/>
        <v>2676</v>
      </c>
      <c r="CYI1" s="29">
        <f t="shared" si="41"/>
        <v>2677</v>
      </c>
      <c r="CYJ1" s="29">
        <f t="shared" si="41"/>
        <v>2678</v>
      </c>
      <c r="CYK1" s="29">
        <f t="shared" si="41"/>
        <v>2679</v>
      </c>
      <c r="CYL1" s="29">
        <f t="shared" si="41"/>
        <v>2680</v>
      </c>
      <c r="CYM1" s="29">
        <f t="shared" si="41"/>
        <v>2681</v>
      </c>
      <c r="CYN1" s="29">
        <f t="shared" si="41"/>
        <v>2682</v>
      </c>
      <c r="CYO1" s="29">
        <f t="shared" si="41"/>
        <v>2683</v>
      </c>
      <c r="CYP1" s="29">
        <f t="shared" si="41"/>
        <v>2684</v>
      </c>
      <c r="CYQ1" s="29">
        <f t="shared" si="41"/>
        <v>2685</v>
      </c>
      <c r="CYR1" s="29">
        <f t="shared" si="41"/>
        <v>2686</v>
      </c>
      <c r="CYS1" s="29">
        <f t="shared" si="41"/>
        <v>2687</v>
      </c>
      <c r="CYT1" s="29">
        <f t="shared" si="41"/>
        <v>2688</v>
      </c>
      <c r="CYU1" s="29">
        <f t="shared" si="41"/>
        <v>2689</v>
      </c>
      <c r="CYV1" s="29">
        <f t="shared" si="41"/>
        <v>2690</v>
      </c>
      <c r="CYW1" s="29">
        <f t="shared" si="41"/>
        <v>2691</v>
      </c>
      <c r="CYX1" s="29">
        <f t="shared" ref="CYX1:DBI1" si="42">CYW1+1</f>
        <v>2692</v>
      </c>
      <c r="CYY1" s="29">
        <f t="shared" si="42"/>
        <v>2693</v>
      </c>
      <c r="CYZ1" s="29">
        <f t="shared" si="42"/>
        <v>2694</v>
      </c>
      <c r="CZA1" s="29">
        <f t="shared" si="42"/>
        <v>2695</v>
      </c>
      <c r="CZB1" s="29">
        <f t="shared" si="42"/>
        <v>2696</v>
      </c>
      <c r="CZC1" s="29">
        <f t="shared" si="42"/>
        <v>2697</v>
      </c>
      <c r="CZD1" s="29">
        <f t="shared" si="42"/>
        <v>2698</v>
      </c>
      <c r="CZE1" s="29">
        <f t="shared" si="42"/>
        <v>2699</v>
      </c>
      <c r="CZF1" s="29">
        <f t="shared" si="42"/>
        <v>2700</v>
      </c>
      <c r="CZG1" s="29">
        <f t="shared" si="42"/>
        <v>2701</v>
      </c>
      <c r="CZH1" s="29">
        <f t="shared" si="42"/>
        <v>2702</v>
      </c>
      <c r="CZI1" s="29">
        <f t="shared" si="42"/>
        <v>2703</v>
      </c>
      <c r="CZJ1" s="29">
        <f t="shared" si="42"/>
        <v>2704</v>
      </c>
      <c r="CZK1" s="29">
        <f t="shared" si="42"/>
        <v>2705</v>
      </c>
      <c r="CZL1" s="29">
        <f t="shared" si="42"/>
        <v>2706</v>
      </c>
      <c r="CZM1" s="29">
        <f t="shared" si="42"/>
        <v>2707</v>
      </c>
      <c r="CZN1" s="29">
        <f t="shared" si="42"/>
        <v>2708</v>
      </c>
      <c r="CZO1" s="29">
        <f t="shared" si="42"/>
        <v>2709</v>
      </c>
      <c r="CZP1" s="29">
        <f t="shared" si="42"/>
        <v>2710</v>
      </c>
      <c r="CZQ1" s="29">
        <f t="shared" si="42"/>
        <v>2711</v>
      </c>
      <c r="CZR1" s="29">
        <f t="shared" si="42"/>
        <v>2712</v>
      </c>
      <c r="CZS1" s="29">
        <f t="shared" si="42"/>
        <v>2713</v>
      </c>
      <c r="CZT1" s="29">
        <f t="shared" si="42"/>
        <v>2714</v>
      </c>
      <c r="CZU1" s="29">
        <f t="shared" si="42"/>
        <v>2715</v>
      </c>
      <c r="CZV1" s="29">
        <f t="shared" si="42"/>
        <v>2716</v>
      </c>
      <c r="CZW1" s="29">
        <f t="shared" si="42"/>
        <v>2717</v>
      </c>
      <c r="CZX1" s="29">
        <f t="shared" si="42"/>
        <v>2718</v>
      </c>
      <c r="CZY1" s="29">
        <f t="shared" si="42"/>
        <v>2719</v>
      </c>
      <c r="CZZ1" s="29">
        <f t="shared" si="42"/>
        <v>2720</v>
      </c>
      <c r="DAA1" s="29">
        <f t="shared" si="42"/>
        <v>2721</v>
      </c>
      <c r="DAB1" s="29">
        <f t="shared" si="42"/>
        <v>2722</v>
      </c>
      <c r="DAC1" s="29">
        <f t="shared" si="42"/>
        <v>2723</v>
      </c>
      <c r="DAD1" s="29">
        <f t="shared" si="42"/>
        <v>2724</v>
      </c>
      <c r="DAE1" s="29">
        <f t="shared" si="42"/>
        <v>2725</v>
      </c>
      <c r="DAF1" s="29">
        <f t="shared" si="42"/>
        <v>2726</v>
      </c>
      <c r="DAG1" s="29">
        <f t="shared" si="42"/>
        <v>2727</v>
      </c>
      <c r="DAH1" s="29">
        <f t="shared" si="42"/>
        <v>2728</v>
      </c>
      <c r="DAI1" s="29">
        <f t="shared" si="42"/>
        <v>2729</v>
      </c>
      <c r="DAJ1" s="29">
        <f t="shared" si="42"/>
        <v>2730</v>
      </c>
      <c r="DAK1" s="29">
        <f t="shared" si="42"/>
        <v>2731</v>
      </c>
      <c r="DAL1" s="29">
        <f t="shared" si="42"/>
        <v>2732</v>
      </c>
      <c r="DAM1" s="29">
        <f t="shared" si="42"/>
        <v>2733</v>
      </c>
      <c r="DAN1" s="29">
        <f t="shared" si="42"/>
        <v>2734</v>
      </c>
      <c r="DAO1" s="29">
        <f t="shared" si="42"/>
        <v>2735</v>
      </c>
      <c r="DAP1" s="29">
        <f t="shared" si="42"/>
        <v>2736</v>
      </c>
      <c r="DAQ1" s="29">
        <f t="shared" si="42"/>
        <v>2737</v>
      </c>
      <c r="DAR1" s="29">
        <f t="shared" si="42"/>
        <v>2738</v>
      </c>
      <c r="DAS1" s="29">
        <f t="shared" si="42"/>
        <v>2739</v>
      </c>
      <c r="DAT1" s="29">
        <f t="shared" si="42"/>
        <v>2740</v>
      </c>
      <c r="DAU1" s="29">
        <f t="shared" si="42"/>
        <v>2741</v>
      </c>
      <c r="DAV1" s="29">
        <f t="shared" si="42"/>
        <v>2742</v>
      </c>
      <c r="DAW1" s="29">
        <f t="shared" si="42"/>
        <v>2743</v>
      </c>
      <c r="DAX1" s="29">
        <f t="shared" si="42"/>
        <v>2744</v>
      </c>
      <c r="DAY1" s="29">
        <f t="shared" si="42"/>
        <v>2745</v>
      </c>
      <c r="DAZ1" s="29">
        <f t="shared" si="42"/>
        <v>2746</v>
      </c>
      <c r="DBA1" s="29">
        <f t="shared" si="42"/>
        <v>2747</v>
      </c>
      <c r="DBB1" s="29">
        <f t="shared" si="42"/>
        <v>2748</v>
      </c>
      <c r="DBC1" s="29">
        <f t="shared" si="42"/>
        <v>2749</v>
      </c>
      <c r="DBD1" s="29">
        <f t="shared" si="42"/>
        <v>2750</v>
      </c>
      <c r="DBE1" s="29">
        <f t="shared" si="42"/>
        <v>2751</v>
      </c>
      <c r="DBF1" s="29">
        <f t="shared" si="42"/>
        <v>2752</v>
      </c>
      <c r="DBG1" s="29">
        <f t="shared" si="42"/>
        <v>2753</v>
      </c>
      <c r="DBH1" s="29">
        <f t="shared" si="42"/>
        <v>2754</v>
      </c>
      <c r="DBI1" s="29">
        <f t="shared" si="42"/>
        <v>2755</v>
      </c>
      <c r="DBJ1" s="29">
        <f t="shared" ref="DBJ1:DDU1" si="43">DBI1+1</f>
        <v>2756</v>
      </c>
      <c r="DBK1" s="29">
        <f t="shared" si="43"/>
        <v>2757</v>
      </c>
      <c r="DBL1" s="29">
        <f t="shared" si="43"/>
        <v>2758</v>
      </c>
      <c r="DBM1" s="29">
        <f t="shared" si="43"/>
        <v>2759</v>
      </c>
      <c r="DBN1" s="29">
        <f t="shared" si="43"/>
        <v>2760</v>
      </c>
      <c r="DBO1" s="29">
        <f t="shared" si="43"/>
        <v>2761</v>
      </c>
      <c r="DBP1" s="29">
        <f t="shared" si="43"/>
        <v>2762</v>
      </c>
      <c r="DBQ1" s="29">
        <f t="shared" si="43"/>
        <v>2763</v>
      </c>
      <c r="DBR1" s="29">
        <f t="shared" si="43"/>
        <v>2764</v>
      </c>
      <c r="DBS1" s="29">
        <f t="shared" si="43"/>
        <v>2765</v>
      </c>
      <c r="DBT1" s="29">
        <f t="shared" si="43"/>
        <v>2766</v>
      </c>
      <c r="DBU1" s="29">
        <f t="shared" si="43"/>
        <v>2767</v>
      </c>
      <c r="DBV1" s="29">
        <f t="shared" si="43"/>
        <v>2768</v>
      </c>
      <c r="DBW1" s="29">
        <f t="shared" si="43"/>
        <v>2769</v>
      </c>
      <c r="DBX1" s="29">
        <f t="shared" si="43"/>
        <v>2770</v>
      </c>
      <c r="DBY1" s="29">
        <f t="shared" si="43"/>
        <v>2771</v>
      </c>
      <c r="DBZ1" s="29">
        <f t="shared" si="43"/>
        <v>2772</v>
      </c>
      <c r="DCA1" s="29">
        <f t="shared" si="43"/>
        <v>2773</v>
      </c>
      <c r="DCB1" s="29">
        <f t="shared" si="43"/>
        <v>2774</v>
      </c>
      <c r="DCC1" s="29">
        <f t="shared" si="43"/>
        <v>2775</v>
      </c>
      <c r="DCD1" s="29">
        <f t="shared" si="43"/>
        <v>2776</v>
      </c>
      <c r="DCE1" s="29">
        <f t="shared" si="43"/>
        <v>2777</v>
      </c>
      <c r="DCF1" s="29">
        <f t="shared" si="43"/>
        <v>2778</v>
      </c>
      <c r="DCG1" s="29">
        <f t="shared" si="43"/>
        <v>2779</v>
      </c>
      <c r="DCH1" s="29">
        <f t="shared" si="43"/>
        <v>2780</v>
      </c>
      <c r="DCI1" s="29">
        <f t="shared" si="43"/>
        <v>2781</v>
      </c>
      <c r="DCJ1" s="29">
        <f t="shared" si="43"/>
        <v>2782</v>
      </c>
      <c r="DCK1" s="29">
        <f t="shared" si="43"/>
        <v>2783</v>
      </c>
      <c r="DCL1" s="29">
        <f t="shared" si="43"/>
        <v>2784</v>
      </c>
      <c r="DCM1" s="29">
        <f t="shared" si="43"/>
        <v>2785</v>
      </c>
      <c r="DCN1" s="29">
        <f t="shared" si="43"/>
        <v>2786</v>
      </c>
      <c r="DCO1" s="29">
        <f t="shared" si="43"/>
        <v>2787</v>
      </c>
      <c r="DCP1" s="29">
        <f t="shared" si="43"/>
        <v>2788</v>
      </c>
      <c r="DCQ1" s="29">
        <f t="shared" si="43"/>
        <v>2789</v>
      </c>
      <c r="DCR1" s="29">
        <f t="shared" si="43"/>
        <v>2790</v>
      </c>
      <c r="DCS1" s="29">
        <f t="shared" si="43"/>
        <v>2791</v>
      </c>
      <c r="DCT1" s="29">
        <f t="shared" si="43"/>
        <v>2792</v>
      </c>
      <c r="DCU1" s="29">
        <f t="shared" si="43"/>
        <v>2793</v>
      </c>
      <c r="DCV1" s="29">
        <f t="shared" si="43"/>
        <v>2794</v>
      </c>
      <c r="DCW1" s="29">
        <f t="shared" si="43"/>
        <v>2795</v>
      </c>
      <c r="DCX1" s="29">
        <f t="shared" si="43"/>
        <v>2796</v>
      </c>
      <c r="DCY1" s="29">
        <f t="shared" si="43"/>
        <v>2797</v>
      </c>
      <c r="DCZ1" s="29">
        <f t="shared" si="43"/>
        <v>2798</v>
      </c>
      <c r="DDA1" s="29">
        <f t="shared" si="43"/>
        <v>2799</v>
      </c>
      <c r="DDB1" s="29">
        <f t="shared" si="43"/>
        <v>2800</v>
      </c>
      <c r="DDC1" s="29">
        <f t="shared" si="43"/>
        <v>2801</v>
      </c>
      <c r="DDD1" s="29">
        <f t="shared" si="43"/>
        <v>2802</v>
      </c>
      <c r="DDE1" s="29">
        <f t="shared" si="43"/>
        <v>2803</v>
      </c>
      <c r="DDF1" s="29">
        <f t="shared" si="43"/>
        <v>2804</v>
      </c>
      <c r="DDG1" s="29">
        <f t="shared" si="43"/>
        <v>2805</v>
      </c>
      <c r="DDH1" s="29">
        <f t="shared" si="43"/>
        <v>2806</v>
      </c>
      <c r="DDI1" s="29">
        <f t="shared" si="43"/>
        <v>2807</v>
      </c>
      <c r="DDJ1" s="29">
        <f t="shared" si="43"/>
        <v>2808</v>
      </c>
      <c r="DDK1" s="29">
        <f t="shared" si="43"/>
        <v>2809</v>
      </c>
      <c r="DDL1" s="29">
        <f t="shared" si="43"/>
        <v>2810</v>
      </c>
      <c r="DDM1" s="29">
        <f t="shared" si="43"/>
        <v>2811</v>
      </c>
      <c r="DDN1" s="29">
        <f t="shared" si="43"/>
        <v>2812</v>
      </c>
      <c r="DDO1" s="29">
        <f t="shared" si="43"/>
        <v>2813</v>
      </c>
      <c r="DDP1" s="29">
        <f t="shared" si="43"/>
        <v>2814</v>
      </c>
      <c r="DDQ1" s="29">
        <f t="shared" si="43"/>
        <v>2815</v>
      </c>
      <c r="DDR1" s="29">
        <f t="shared" si="43"/>
        <v>2816</v>
      </c>
      <c r="DDS1" s="29">
        <f t="shared" si="43"/>
        <v>2817</v>
      </c>
      <c r="DDT1" s="29">
        <f t="shared" si="43"/>
        <v>2818</v>
      </c>
      <c r="DDU1" s="29">
        <f t="shared" si="43"/>
        <v>2819</v>
      </c>
      <c r="DDV1" s="29">
        <f t="shared" ref="DDV1:DGG1" si="44">DDU1+1</f>
        <v>2820</v>
      </c>
      <c r="DDW1" s="29">
        <f t="shared" si="44"/>
        <v>2821</v>
      </c>
      <c r="DDX1" s="29">
        <f t="shared" si="44"/>
        <v>2822</v>
      </c>
      <c r="DDY1" s="29">
        <f t="shared" si="44"/>
        <v>2823</v>
      </c>
      <c r="DDZ1" s="29">
        <f t="shared" si="44"/>
        <v>2824</v>
      </c>
      <c r="DEA1" s="29">
        <f t="shared" si="44"/>
        <v>2825</v>
      </c>
      <c r="DEB1" s="29">
        <f t="shared" si="44"/>
        <v>2826</v>
      </c>
      <c r="DEC1" s="29">
        <f t="shared" si="44"/>
        <v>2827</v>
      </c>
      <c r="DED1" s="29">
        <f t="shared" si="44"/>
        <v>2828</v>
      </c>
      <c r="DEE1" s="29">
        <f t="shared" si="44"/>
        <v>2829</v>
      </c>
      <c r="DEF1" s="29">
        <f t="shared" si="44"/>
        <v>2830</v>
      </c>
      <c r="DEG1" s="29">
        <f t="shared" si="44"/>
        <v>2831</v>
      </c>
      <c r="DEH1" s="29">
        <f t="shared" si="44"/>
        <v>2832</v>
      </c>
      <c r="DEI1" s="29">
        <f t="shared" si="44"/>
        <v>2833</v>
      </c>
      <c r="DEJ1" s="29">
        <f t="shared" si="44"/>
        <v>2834</v>
      </c>
      <c r="DEK1" s="29">
        <f t="shared" si="44"/>
        <v>2835</v>
      </c>
      <c r="DEL1" s="29">
        <f t="shared" si="44"/>
        <v>2836</v>
      </c>
      <c r="DEM1" s="29">
        <f t="shared" si="44"/>
        <v>2837</v>
      </c>
      <c r="DEN1" s="29">
        <f t="shared" si="44"/>
        <v>2838</v>
      </c>
      <c r="DEO1" s="29">
        <f t="shared" si="44"/>
        <v>2839</v>
      </c>
      <c r="DEP1" s="29">
        <f t="shared" si="44"/>
        <v>2840</v>
      </c>
      <c r="DEQ1" s="29">
        <f t="shared" si="44"/>
        <v>2841</v>
      </c>
      <c r="DER1" s="29">
        <f t="shared" si="44"/>
        <v>2842</v>
      </c>
      <c r="DES1" s="29">
        <f t="shared" si="44"/>
        <v>2843</v>
      </c>
      <c r="DET1" s="29">
        <f t="shared" si="44"/>
        <v>2844</v>
      </c>
      <c r="DEU1" s="29">
        <f t="shared" si="44"/>
        <v>2845</v>
      </c>
      <c r="DEV1" s="29">
        <f t="shared" si="44"/>
        <v>2846</v>
      </c>
      <c r="DEW1" s="29">
        <f t="shared" si="44"/>
        <v>2847</v>
      </c>
      <c r="DEX1" s="29">
        <f t="shared" si="44"/>
        <v>2848</v>
      </c>
      <c r="DEY1" s="29">
        <f t="shared" si="44"/>
        <v>2849</v>
      </c>
      <c r="DEZ1" s="29">
        <f t="shared" si="44"/>
        <v>2850</v>
      </c>
      <c r="DFA1" s="29">
        <f t="shared" si="44"/>
        <v>2851</v>
      </c>
      <c r="DFB1" s="29">
        <f t="shared" si="44"/>
        <v>2852</v>
      </c>
      <c r="DFC1" s="29">
        <f t="shared" si="44"/>
        <v>2853</v>
      </c>
      <c r="DFD1" s="29">
        <f t="shared" si="44"/>
        <v>2854</v>
      </c>
      <c r="DFE1" s="29">
        <f t="shared" si="44"/>
        <v>2855</v>
      </c>
      <c r="DFF1" s="29">
        <f t="shared" si="44"/>
        <v>2856</v>
      </c>
      <c r="DFG1" s="29">
        <f t="shared" si="44"/>
        <v>2857</v>
      </c>
      <c r="DFH1" s="29">
        <f t="shared" si="44"/>
        <v>2858</v>
      </c>
      <c r="DFI1" s="29">
        <f t="shared" si="44"/>
        <v>2859</v>
      </c>
      <c r="DFJ1" s="29">
        <f t="shared" si="44"/>
        <v>2860</v>
      </c>
      <c r="DFK1" s="29">
        <f t="shared" si="44"/>
        <v>2861</v>
      </c>
      <c r="DFL1" s="29">
        <f t="shared" si="44"/>
        <v>2862</v>
      </c>
      <c r="DFM1" s="29">
        <f t="shared" si="44"/>
        <v>2863</v>
      </c>
      <c r="DFN1" s="29">
        <f t="shared" si="44"/>
        <v>2864</v>
      </c>
      <c r="DFO1" s="29">
        <f t="shared" si="44"/>
        <v>2865</v>
      </c>
      <c r="DFP1" s="29">
        <f t="shared" si="44"/>
        <v>2866</v>
      </c>
      <c r="DFQ1" s="29">
        <f t="shared" si="44"/>
        <v>2867</v>
      </c>
      <c r="DFR1" s="29">
        <f t="shared" si="44"/>
        <v>2868</v>
      </c>
      <c r="DFS1" s="29">
        <f t="shared" si="44"/>
        <v>2869</v>
      </c>
      <c r="DFT1" s="29">
        <f t="shared" si="44"/>
        <v>2870</v>
      </c>
      <c r="DFU1" s="29">
        <f t="shared" si="44"/>
        <v>2871</v>
      </c>
      <c r="DFV1" s="29">
        <f t="shared" si="44"/>
        <v>2872</v>
      </c>
      <c r="DFW1" s="29">
        <f t="shared" si="44"/>
        <v>2873</v>
      </c>
      <c r="DFX1" s="29">
        <f t="shared" si="44"/>
        <v>2874</v>
      </c>
      <c r="DFY1" s="29">
        <f t="shared" si="44"/>
        <v>2875</v>
      </c>
      <c r="DFZ1" s="29">
        <f t="shared" si="44"/>
        <v>2876</v>
      </c>
      <c r="DGA1" s="29">
        <f t="shared" si="44"/>
        <v>2877</v>
      </c>
      <c r="DGB1" s="29">
        <f t="shared" si="44"/>
        <v>2878</v>
      </c>
      <c r="DGC1" s="29">
        <f t="shared" si="44"/>
        <v>2879</v>
      </c>
      <c r="DGD1" s="29">
        <f t="shared" si="44"/>
        <v>2880</v>
      </c>
      <c r="DGE1" s="29">
        <f t="shared" si="44"/>
        <v>2881</v>
      </c>
      <c r="DGF1" s="29">
        <f t="shared" si="44"/>
        <v>2882</v>
      </c>
      <c r="DGG1" s="29">
        <f t="shared" si="44"/>
        <v>2883</v>
      </c>
      <c r="DGH1" s="29">
        <f t="shared" ref="DGH1:DIS1" si="45">DGG1+1</f>
        <v>2884</v>
      </c>
      <c r="DGI1" s="29">
        <f t="shared" si="45"/>
        <v>2885</v>
      </c>
      <c r="DGJ1" s="29">
        <f t="shared" si="45"/>
        <v>2886</v>
      </c>
      <c r="DGK1" s="29">
        <f t="shared" si="45"/>
        <v>2887</v>
      </c>
      <c r="DGL1" s="29">
        <f t="shared" si="45"/>
        <v>2888</v>
      </c>
      <c r="DGM1" s="29">
        <f t="shared" si="45"/>
        <v>2889</v>
      </c>
      <c r="DGN1" s="29">
        <f t="shared" si="45"/>
        <v>2890</v>
      </c>
      <c r="DGO1" s="29">
        <f t="shared" si="45"/>
        <v>2891</v>
      </c>
      <c r="DGP1" s="29">
        <f t="shared" si="45"/>
        <v>2892</v>
      </c>
      <c r="DGQ1" s="29">
        <f t="shared" si="45"/>
        <v>2893</v>
      </c>
      <c r="DGR1" s="29">
        <f t="shared" si="45"/>
        <v>2894</v>
      </c>
      <c r="DGS1" s="29">
        <f t="shared" si="45"/>
        <v>2895</v>
      </c>
      <c r="DGT1" s="29">
        <f t="shared" si="45"/>
        <v>2896</v>
      </c>
      <c r="DGU1" s="29">
        <f t="shared" si="45"/>
        <v>2897</v>
      </c>
      <c r="DGV1" s="29">
        <f t="shared" si="45"/>
        <v>2898</v>
      </c>
      <c r="DGW1" s="29">
        <f t="shared" si="45"/>
        <v>2899</v>
      </c>
      <c r="DGX1" s="29">
        <f t="shared" si="45"/>
        <v>2900</v>
      </c>
      <c r="DGY1" s="29">
        <f t="shared" si="45"/>
        <v>2901</v>
      </c>
      <c r="DGZ1" s="29">
        <f t="shared" si="45"/>
        <v>2902</v>
      </c>
      <c r="DHA1" s="29">
        <f t="shared" si="45"/>
        <v>2903</v>
      </c>
      <c r="DHB1" s="29">
        <f t="shared" si="45"/>
        <v>2904</v>
      </c>
      <c r="DHC1" s="29">
        <f t="shared" si="45"/>
        <v>2905</v>
      </c>
      <c r="DHD1" s="29">
        <f t="shared" si="45"/>
        <v>2906</v>
      </c>
      <c r="DHE1" s="29">
        <f t="shared" si="45"/>
        <v>2907</v>
      </c>
      <c r="DHF1" s="29">
        <f t="shared" si="45"/>
        <v>2908</v>
      </c>
      <c r="DHG1" s="29">
        <f t="shared" si="45"/>
        <v>2909</v>
      </c>
      <c r="DHH1" s="29">
        <f t="shared" si="45"/>
        <v>2910</v>
      </c>
      <c r="DHI1" s="29">
        <f t="shared" si="45"/>
        <v>2911</v>
      </c>
      <c r="DHJ1" s="29">
        <f t="shared" si="45"/>
        <v>2912</v>
      </c>
      <c r="DHK1" s="29">
        <f t="shared" si="45"/>
        <v>2913</v>
      </c>
      <c r="DHL1" s="29">
        <f t="shared" si="45"/>
        <v>2914</v>
      </c>
      <c r="DHM1" s="29">
        <f t="shared" si="45"/>
        <v>2915</v>
      </c>
      <c r="DHN1" s="29">
        <f t="shared" si="45"/>
        <v>2916</v>
      </c>
      <c r="DHO1" s="29">
        <f t="shared" si="45"/>
        <v>2917</v>
      </c>
      <c r="DHP1" s="29">
        <f t="shared" si="45"/>
        <v>2918</v>
      </c>
      <c r="DHQ1" s="29">
        <f t="shared" si="45"/>
        <v>2919</v>
      </c>
      <c r="DHR1" s="29">
        <f t="shared" si="45"/>
        <v>2920</v>
      </c>
      <c r="DHS1" s="29">
        <f t="shared" si="45"/>
        <v>2921</v>
      </c>
      <c r="DHT1" s="29">
        <f t="shared" si="45"/>
        <v>2922</v>
      </c>
      <c r="DHU1" s="29">
        <f t="shared" si="45"/>
        <v>2923</v>
      </c>
      <c r="DHV1" s="29">
        <f t="shared" si="45"/>
        <v>2924</v>
      </c>
      <c r="DHW1" s="29">
        <f t="shared" si="45"/>
        <v>2925</v>
      </c>
      <c r="DHX1" s="29">
        <f t="shared" si="45"/>
        <v>2926</v>
      </c>
      <c r="DHY1" s="29">
        <f t="shared" si="45"/>
        <v>2927</v>
      </c>
      <c r="DHZ1" s="29">
        <f t="shared" si="45"/>
        <v>2928</v>
      </c>
      <c r="DIA1" s="29">
        <f t="shared" si="45"/>
        <v>2929</v>
      </c>
      <c r="DIB1" s="29">
        <f t="shared" si="45"/>
        <v>2930</v>
      </c>
      <c r="DIC1" s="29">
        <f t="shared" si="45"/>
        <v>2931</v>
      </c>
      <c r="DID1" s="29">
        <f t="shared" si="45"/>
        <v>2932</v>
      </c>
      <c r="DIE1" s="29">
        <f t="shared" si="45"/>
        <v>2933</v>
      </c>
      <c r="DIF1" s="29">
        <f t="shared" si="45"/>
        <v>2934</v>
      </c>
      <c r="DIG1" s="29">
        <f t="shared" si="45"/>
        <v>2935</v>
      </c>
      <c r="DIH1" s="29">
        <f t="shared" si="45"/>
        <v>2936</v>
      </c>
      <c r="DII1" s="29">
        <f t="shared" si="45"/>
        <v>2937</v>
      </c>
      <c r="DIJ1" s="29">
        <f t="shared" si="45"/>
        <v>2938</v>
      </c>
      <c r="DIK1" s="29">
        <f t="shared" si="45"/>
        <v>2939</v>
      </c>
      <c r="DIL1" s="29">
        <f t="shared" si="45"/>
        <v>2940</v>
      </c>
      <c r="DIM1" s="29">
        <f t="shared" si="45"/>
        <v>2941</v>
      </c>
      <c r="DIN1" s="29">
        <f t="shared" si="45"/>
        <v>2942</v>
      </c>
      <c r="DIO1" s="29">
        <f t="shared" si="45"/>
        <v>2943</v>
      </c>
      <c r="DIP1" s="29">
        <f t="shared" si="45"/>
        <v>2944</v>
      </c>
      <c r="DIQ1" s="29">
        <f t="shared" si="45"/>
        <v>2945</v>
      </c>
      <c r="DIR1" s="29">
        <f t="shared" si="45"/>
        <v>2946</v>
      </c>
      <c r="DIS1" s="29">
        <f t="shared" si="45"/>
        <v>2947</v>
      </c>
      <c r="DIT1" s="29">
        <f t="shared" ref="DIT1:DLE1" si="46">DIS1+1</f>
        <v>2948</v>
      </c>
      <c r="DIU1" s="29">
        <f t="shared" si="46"/>
        <v>2949</v>
      </c>
      <c r="DIV1" s="29">
        <f t="shared" si="46"/>
        <v>2950</v>
      </c>
      <c r="DIW1" s="29">
        <f t="shared" si="46"/>
        <v>2951</v>
      </c>
      <c r="DIX1" s="29">
        <f t="shared" si="46"/>
        <v>2952</v>
      </c>
      <c r="DIY1" s="29">
        <f t="shared" si="46"/>
        <v>2953</v>
      </c>
      <c r="DIZ1" s="29">
        <f t="shared" si="46"/>
        <v>2954</v>
      </c>
      <c r="DJA1" s="29">
        <f t="shared" si="46"/>
        <v>2955</v>
      </c>
      <c r="DJB1" s="29">
        <f t="shared" si="46"/>
        <v>2956</v>
      </c>
      <c r="DJC1" s="29">
        <f t="shared" si="46"/>
        <v>2957</v>
      </c>
      <c r="DJD1" s="29">
        <f t="shared" si="46"/>
        <v>2958</v>
      </c>
      <c r="DJE1" s="29">
        <f t="shared" si="46"/>
        <v>2959</v>
      </c>
      <c r="DJF1" s="29">
        <f t="shared" si="46"/>
        <v>2960</v>
      </c>
      <c r="DJG1" s="29">
        <f t="shared" si="46"/>
        <v>2961</v>
      </c>
      <c r="DJH1" s="29">
        <f t="shared" si="46"/>
        <v>2962</v>
      </c>
      <c r="DJI1" s="29">
        <f t="shared" si="46"/>
        <v>2963</v>
      </c>
      <c r="DJJ1" s="29">
        <f t="shared" si="46"/>
        <v>2964</v>
      </c>
      <c r="DJK1" s="29">
        <f t="shared" si="46"/>
        <v>2965</v>
      </c>
      <c r="DJL1" s="29">
        <f t="shared" si="46"/>
        <v>2966</v>
      </c>
      <c r="DJM1" s="29">
        <f t="shared" si="46"/>
        <v>2967</v>
      </c>
      <c r="DJN1" s="29">
        <f t="shared" si="46"/>
        <v>2968</v>
      </c>
      <c r="DJO1" s="29">
        <f t="shared" si="46"/>
        <v>2969</v>
      </c>
      <c r="DJP1" s="29">
        <f t="shared" si="46"/>
        <v>2970</v>
      </c>
      <c r="DJQ1" s="29">
        <f t="shared" si="46"/>
        <v>2971</v>
      </c>
      <c r="DJR1" s="29">
        <f t="shared" si="46"/>
        <v>2972</v>
      </c>
      <c r="DJS1" s="29">
        <f t="shared" si="46"/>
        <v>2973</v>
      </c>
      <c r="DJT1" s="29">
        <f t="shared" si="46"/>
        <v>2974</v>
      </c>
      <c r="DJU1" s="29">
        <f t="shared" si="46"/>
        <v>2975</v>
      </c>
      <c r="DJV1" s="29">
        <f t="shared" si="46"/>
        <v>2976</v>
      </c>
      <c r="DJW1" s="29">
        <f t="shared" si="46"/>
        <v>2977</v>
      </c>
      <c r="DJX1" s="29">
        <f t="shared" si="46"/>
        <v>2978</v>
      </c>
      <c r="DJY1" s="29">
        <f t="shared" si="46"/>
        <v>2979</v>
      </c>
      <c r="DJZ1" s="29">
        <f t="shared" si="46"/>
        <v>2980</v>
      </c>
      <c r="DKA1" s="29">
        <f t="shared" si="46"/>
        <v>2981</v>
      </c>
      <c r="DKB1" s="29">
        <f t="shared" si="46"/>
        <v>2982</v>
      </c>
      <c r="DKC1" s="29">
        <f t="shared" si="46"/>
        <v>2983</v>
      </c>
      <c r="DKD1" s="29">
        <f t="shared" si="46"/>
        <v>2984</v>
      </c>
      <c r="DKE1" s="29">
        <f t="shared" si="46"/>
        <v>2985</v>
      </c>
      <c r="DKF1" s="29">
        <f t="shared" si="46"/>
        <v>2986</v>
      </c>
      <c r="DKG1" s="29">
        <f t="shared" si="46"/>
        <v>2987</v>
      </c>
      <c r="DKH1" s="29">
        <f t="shared" si="46"/>
        <v>2988</v>
      </c>
      <c r="DKI1" s="29">
        <f t="shared" si="46"/>
        <v>2989</v>
      </c>
      <c r="DKJ1" s="29">
        <f t="shared" si="46"/>
        <v>2990</v>
      </c>
      <c r="DKK1" s="29">
        <f t="shared" si="46"/>
        <v>2991</v>
      </c>
      <c r="DKL1" s="29">
        <f t="shared" si="46"/>
        <v>2992</v>
      </c>
      <c r="DKM1" s="29">
        <f t="shared" si="46"/>
        <v>2993</v>
      </c>
      <c r="DKN1" s="29">
        <f t="shared" si="46"/>
        <v>2994</v>
      </c>
      <c r="DKO1" s="29">
        <f t="shared" si="46"/>
        <v>2995</v>
      </c>
      <c r="DKP1" s="29">
        <f t="shared" si="46"/>
        <v>2996</v>
      </c>
      <c r="DKQ1" s="29">
        <f t="shared" si="46"/>
        <v>2997</v>
      </c>
      <c r="DKR1" s="29">
        <f t="shared" si="46"/>
        <v>2998</v>
      </c>
      <c r="DKS1" s="29">
        <f t="shared" si="46"/>
        <v>2999</v>
      </c>
      <c r="DKT1" s="29">
        <f t="shared" si="46"/>
        <v>3000</v>
      </c>
      <c r="DKU1" s="29">
        <f t="shared" si="46"/>
        <v>3001</v>
      </c>
      <c r="DKV1" s="29">
        <f t="shared" si="46"/>
        <v>3002</v>
      </c>
      <c r="DKW1" s="29">
        <f t="shared" si="46"/>
        <v>3003</v>
      </c>
      <c r="DKX1" s="29">
        <f t="shared" si="46"/>
        <v>3004</v>
      </c>
      <c r="DKY1" s="29">
        <f t="shared" si="46"/>
        <v>3005</v>
      </c>
      <c r="DKZ1" s="29">
        <f t="shared" si="46"/>
        <v>3006</v>
      </c>
      <c r="DLA1" s="29">
        <f t="shared" si="46"/>
        <v>3007</v>
      </c>
      <c r="DLB1" s="29">
        <f t="shared" si="46"/>
        <v>3008</v>
      </c>
      <c r="DLC1" s="29">
        <f t="shared" si="46"/>
        <v>3009</v>
      </c>
      <c r="DLD1" s="29">
        <f t="shared" si="46"/>
        <v>3010</v>
      </c>
      <c r="DLE1" s="29">
        <f t="shared" si="46"/>
        <v>3011</v>
      </c>
      <c r="DLF1" s="29">
        <f t="shared" ref="DLF1:DNQ1" si="47">DLE1+1</f>
        <v>3012</v>
      </c>
      <c r="DLG1" s="29">
        <f t="shared" si="47"/>
        <v>3013</v>
      </c>
      <c r="DLH1" s="29">
        <f t="shared" si="47"/>
        <v>3014</v>
      </c>
      <c r="DLI1" s="29">
        <f t="shared" si="47"/>
        <v>3015</v>
      </c>
      <c r="DLJ1" s="29">
        <f t="shared" si="47"/>
        <v>3016</v>
      </c>
      <c r="DLK1" s="29">
        <f t="shared" si="47"/>
        <v>3017</v>
      </c>
      <c r="DLL1" s="29">
        <f t="shared" si="47"/>
        <v>3018</v>
      </c>
      <c r="DLM1" s="29">
        <f t="shared" si="47"/>
        <v>3019</v>
      </c>
      <c r="DLN1" s="29">
        <f t="shared" si="47"/>
        <v>3020</v>
      </c>
      <c r="DLO1" s="29">
        <f t="shared" si="47"/>
        <v>3021</v>
      </c>
      <c r="DLP1" s="29">
        <f t="shared" si="47"/>
        <v>3022</v>
      </c>
      <c r="DLQ1" s="29">
        <f t="shared" si="47"/>
        <v>3023</v>
      </c>
      <c r="DLR1" s="29">
        <f t="shared" si="47"/>
        <v>3024</v>
      </c>
      <c r="DLS1" s="29">
        <f t="shared" si="47"/>
        <v>3025</v>
      </c>
      <c r="DLT1" s="29">
        <f t="shared" si="47"/>
        <v>3026</v>
      </c>
      <c r="DLU1" s="29">
        <f t="shared" si="47"/>
        <v>3027</v>
      </c>
      <c r="DLV1" s="29">
        <f t="shared" si="47"/>
        <v>3028</v>
      </c>
      <c r="DLW1" s="29">
        <f t="shared" si="47"/>
        <v>3029</v>
      </c>
      <c r="DLX1" s="29">
        <f t="shared" si="47"/>
        <v>3030</v>
      </c>
      <c r="DLY1" s="29">
        <f t="shared" si="47"/>
        <v>3031</v>
      </c>
      <c r="DLZ1" s="29">
        <f t="shared" si="47"/>
        <v>3032</v>
      </c>
      <c r="DMA1" s="29">
        <f t="shared" si="47"/>
        <v>3033</v>
      </c>
      <c r="DMB1" s="29">
        <f t="shared" si="47"/>
        <v>3034</v>
      </c>
      <c r="DMC1" s="29">
        <f t="shared" si="47"/>
        <v>3035</v>
      </c>
      <c r="DMD1" s="29">
        <f t="shared" si="47"/>
        <v>3036</v>
      </c>
      <c r="DME1" s="29">
        <f t="shared" si="47"/>
        <v>3037</v>
      </c>
      <c r="DMF1" s="29">
        <f t="shared" si="47"/>
        <v>3038</v>
      </c>
      <c r="DMG1" s="29">
        <f t="shared" si="47"/>
        <v>3039</v>
      </c>
      <c r="DMH1" s="29">
        <f t="shared" si="47"/>
        <v>3040</v>
      </c>
      <c r="DMI1" s="29">
        <f t="shared" si="47"/>
        <v>3041</v>
      </c>
      <c r="DMJ1" s="29">
        <f t="shared" si="47"/>
        <v>3042</v>
      </c>
      <c r="DMK1" s="29">
        <f t="shared" si="47"/>
        <v>3043</v>
      </c>
      <c r="DML1" s="29">
        <f t="shared" si="47"/>
        <v>3044</v>
      </c>
      <c r="DMM1" s="29">
        <f t="shared" si="47"/>
        <v>3045</v>
      </c>
      <c r="DMN1" s="29">
        <f t="shared" si="47"/>
        <v>3046</v>
      </c>
      <c r="DMO1" s="29">
        <f t="shared" si="47"/>
        <v>3047</v>
      </c>
      <c r="DMP1" s="29">
        <f t="shared" si="47"/>
        <v>3048</v>
      </c>
      <c r="DMQ1" s="29">
        <f t="shared" si="47"/>
        <v>3049</v>
      </c>
      <c r="DMR1" s="29">
        <f t="shared" si="47"/>
        <v>3050</v>
      </c>
      <c r="DMS1" s="29">
        <f t="shared" si="47"/>
        <v>3051</v>
      </c>
      <c r="DMT1" s="29">
        <f t="shared" si="47"/>
        <v>3052</v>
      </c>
      <c r="DMU1" s="29">
        <f t="shared" si="47"/>
        <v>3053</v>
      </c>
      <c r="DMV1" s="29">
        <f t="shared" si="47"/>
        <v>3054</v>
      </c>
      <c r="DMW1" s="29">
        <f t="shared" si="47"/>
        <v>3055</v>
      </c>
      <c r="DMX1" s="29">
        <f t="shared" si="47"/>
        <v>3056</v>
      </c>
      <c r="DMY1" s="29">
        <f t="shared" si="47"/>
        <v>3057</v>
      </c>
      <c r="DMZ1" s="29">
        <f t="shared" si="47"/>
        <v>3058</v>
      </c>
      <c r="DNA1" s="29">
        <f t="shared" si="47"/>
        <v>3059</v>
      </c>
      <c r="DNB1" s="29">
        <f t="shared" si="47"/>
        <v>3060</v>
      </c>
      <c r="DNC1" s="29">
        <f t="shared" si="47"/>
        <v>3061</v>
      </c>
      <c r="DND1" s="29">
        <f t="shared" si="47"/>
        <v>3062</v>
      </c>
      <c r="DNE1" s="29">
        <f t="shared" si="47"/>
        <v>3063</v>
      </c>
      <c r="DNF1" s="29">
        <f t="shared" si="47"/>
        <v>3064</v>
      </c>
      <c r="DNG1" s="29">
        <f t="shared" si="47"/>
        <v>3065</v>
      </c>
      <c r="DNH1" s="29">
        <f t="shared" si="47"/>
        <v>3066</v>
      </c>
      <c r="DNI1" s="29">
        <f t="shared" si="47"/>
        <v>3067</v>
      </c>
      <c r="DNJ1" s="29">
        <f t="shared" si="47"/>
        <v>3068</v>
      </c>
      <c r="DNK1" s="29">
        <f t="shared" si="47"/>
        <v>3069</v>
      </c>
      <c r="DNL1" s="29">
        <f t="shared" si="47"/>
        <v>3070</v>
      </c>
      <c r="DNM1" s="29">
        <f t="shared" si="47"/>
        <v>3071</v>
      </c>
      <c r="DNN1" s="29">
        <f t="shared" si="47"/>
        <v>3072</v>
      </c>
      <c r="DNO1" s="29">
        <f t="shared" si="47"/>
        <v>3073</v>
      </c>
      <c r="DNP1" s="29">
        <f t="shared" si="47"/>
        <v>3074</v>
      </c>
      <c r="DNQ1" s="29">
        <f t="shared" si="47"/>
        <v>3075</v>
      </c>
      <c r="DNR1" s="29">
        <f t="shared" ref="DNR1:DQC1" si="48">DNQ1+1</f>
        <v>3076</v>
      </c>
      <c r="DNS1" s="29">
        <f t="shared" si="48"/>
        <v>3077</v>
      </c>
      <c r="DNT1" s="29">
        <f t="shared" si="48"/>
        <v>3078</v>
      </c>
      <c r="DNU1" s="29">
        <f t="shared" si="48"/>
        <v>3079</v>
      </c>
      <c r="DNV1" s="29">
        <f t="shared" si="48"/>
        <v>3080</v>
      </c>
      <c r="DNW1" s="29">
        <f t="shared" si="48"/>
        <v>3081</v>
      </c>
      <c r="DNX1" s="29">
        <f t="shared" si="48"/>
        <v>3082</v>
      </c>
      <c r="DNY1" s="29">
        <f t="shared" si="48"/>
        <v>3083</v>
      </c>
      <c r="DNZ1" s="29">
        <f t="shared" si="48"/>
        <v>3084</v>
      </c>
      <c r="DOA1" s="29">
        <f t="shared" si="48"/>
        <v>3085</v>
      </c>
      <c r="DOB1" s="29">
        <f t="shared" si="48"/>
        <v>3086</v>
      </c>
      <c r="DOC1" s="29">
        <f t="shared" si="48"/>
        <v>3087</v>
      </c>
      <c r="DOD1" s="29">
        <f t="shared" si="48"/>
        <v>3088</v>
      </c>
      <c r="DOE1" s="29">
        <f t="shared" si="48"/>
        <v>3089</v>
      </c>
      <c r="DOF1" s="29">
        <f t="shared" si="48"/>
        <v>3090</v>
      </c>
      <c r="DOG1" s="29">
        <f t="shared" si="48"/>
        <v>3091</v>
      </c>
      <c r="DOH1" s="29">
        <f t="shared" si="48"/>
        <v>3092</v>
      </c>
      <c r="DOI1" s="29">
        <f t="shared" si="48"/>
        <v>3093</v>
      </c>
      <c r="DOJ1" s="29">
        <f t="shared" si="48"/>
        <v>3094</v>
      </c>
      <c r="DOK1" s="29">
        <f t="shared" si="48"/>
        <v>3095</v>
      </c>
      <c r="DOL1" s="29">
        <f t="shared" si="48"/>
        <v>3096</v>
      </c>
      <c r="DOM1" s="29">
        <f t="shared" si="48"/>
        <v>3097</v>
      </c>
      <c r="DON1" s="29">
        <f t="shared" si="48"/>
        <v>3098</v>
      </c>
      <c r="DOO1" s="29">
        <f t="shared" si="48"/>
        <v>3099</v>
      </c>
      <c r="DOP1" s="29">
        <f t="shared" si="48"/>
        <v>3100</v>
      </c>
      <c r="DOQ1" s="29">
        <f t="shared" si="48"/>
        <v>3101</v>
      </c>
      <c r="DOR1" s="29">
        <f t="shared" si="48"/>
        <v>3102</v>
      </c>
      <c r="DOS1" s="29">
        <f t="shared" si="48"/>
        <v>3103</v>
      </c>
      <c r="DOT1" s="29">
        <f t="shared" si="48"/>
        <v>3104</v>
      </c>
      <c r="DOU1" s="29">
        <f t="shared" si="48"/>
        <v>3105</v>
      </c>
      <c r="DOV1" s="29">
        <f t="shared" si="48"/>
        <v>3106</v>
      </c>
      <c r="DOW1" s="29">
        <f t="shared" si="48"/>
        <v>3107</v>
      </c>
      <c r="DOX1" s="29">
        <f t="shared" si="48"/>
        <v>3108</v>
      </c>
      <c r="DOY1" s="29">
        <f t="shared" si="48"/>
        <v>3109</v>
      </c>
      <c r="DOZ1" s="29">
        <f t="shared" si="48"/>
        <v>3110</v>
      </c>
      <c r="DPA1" s="29">
        <f t="shared" si="48"/>
        <v>3111</v>
      </c>
      <c r="DPB1" s="29">
        <f t="shared" si="48"/>
        <v>3112</v>
      </c>
      <c r="DPC1" s="29">
        <f t="shared" si="48"/>
        <v>3113</v>
      </c>
      <c r="DPD1" s="29">
        <f t="shared" si="48"/>
        <v>3114</v>
      </c>
      <c r="DPE1" s="29">
        <f t="shared" si="48"/>
        <v>3115</v>
      </c>
      <c r="DPF1" s="29">
        <f t="shared" si="48"/>
        <v>3116</v>
      </c>
      <c r="DPG1" s="29">
        <f t="shared" si="48"/>
        <v>3117</v>
      </c>
      <c r="DPH1" s="29">
        <f t="shared" si="48"/>
        <v>3118</v>
      </c>
      <c r="DPI1" s="29">
        <f t="shared" si="48"/>
        <v>3119</v>
      </c>
      <c r="DPJ1" s="29">
        <f t="shared" si="48"/>
        <v>3120</v>
      </c>
      <c r="DPK1" s="29">
        <f t="shared" si="48"/>
        <v>3121</v>
      </c>
      <c r="DPL1" s="29">
        <f t="shared" si="48"/>
        <v>3122</v>
      </c>
      <c r="DPM1" s="29">
        <f t="shared" si="48"/>
        <v>3123</v>
      </c>
      <c r="DPN1" s="29">
        <f t="shared" si="48"/>
        <v>3124</v>
      </c>
      <c r="DPO1" s="29">
        <f t="shared" si="48"/>
        <v>3125</v>
      </c>
      <c r="DPP1" s="29">
        <f t="shared" si="48"/>
        <v>3126</v>
      </c>
      <c r="DPQ1" s="29">
        <f t="shared" si="48"/>
        <v>3127</v>
      </c>
      <c r="DPR1" s="29">
        <f t="shared" si="48"/>
        <v>3128</v>
      </c>
      <c r="DPS1" s="29">
        <f t="shared" si="48"/>
        <v>3129</v>
      </c>
      <c r="DPT1" s="29">
        <f t="shared" si="48"/>
        <v>3130</v>
      </c>
      <c r="DPU1" s="29">
        <f t="shared" si="48"/>
        <v>3131</v>
      </c>
      <c r="DPV1" s="29">
        <f t="shared" si="48"/>
        <v>3132</v>
      </c>
      <c r="DPW1" s="29">
        <f t="shared" si="48"/>
        <v>3133</v>
      </c>
      <c r="DPX1" s="29">
        <f t="shared" si="48"/>
        <v>3134</v>
      </c>
      <c r="DPY1" s="29">
        <f t="shared" si="48"/>
        <v>3135</v>
      </c>
      <c r="DPZ1" s="29">
        <f t="shared" si="48"/>
        <v>3136</v>
      </c>
      <c r="DQA1" s="29">
        <f t="shared" si="48"/>
        <v>3137</v>
      </c>
      <c r="DQB1" s="29">
        <f t="shared" si="48"/>
        <v>3138</v>
      </c>
      <c r="DQC1" s="29">
        <f t="shared" si="48"/>
        <v>3139</v>
      </c>
      <c r="DQD1" s="29">
        <f t="shared" ref="DQD1:DSO1" si="49">DQC1+1</f>
        <v>3140</v>
      </c>
      <c r="DQE1" s="29">
        <f t="shared" si="49"/>
        <v>3141</v>
      </c>
      <c r="DQF1" s="29">
        <f t="shared" si="49"/>
        <v>3142</v>
      </c>
      <c r="DQG1" s="29">
        <f t="shared" si="49"/>
        <v>3143</v>
      </c>
      <c r="DQH1" s="29">
        <f t="shared" si="49"/>
        <v>3144</v>
      </c>
      <c r="DQI1" s="29">
        <f t="shared" si="49"/>
        <v>3145</v>
      </c>
      <c r="DQJ1" s="29">
        <f t="shared" si="49"/>
        <v>3146</v>
      </c>
      <c r="DQK1" s="29">
        <f t="shared" si="49"/>
        <v>3147</v>
      </c>
      <c r="DQL1" s="29">
        <f t="shared" si="49"/>
        <v>3148</v>
      </c>
      <c r="DQM1" s="29">
        <f t="shared" si="49"/>
        <v>3149</v>
      </c>
      <c r="DQN1" s="29">
        <f t="shared" si="49"/>
        <v>3150</v>
      </c>
      <c r="DQO1" s="29">
        <f t="shared" si="49"/>
        <v>3151</v>
      </c>
      <c r="DQP1" s="29">
        <f t="shared" si="49"/>
        <v>3152</v>
      </c>
      <c r="DQQ1" s="29">
        <f t="shared" si="49"/>
        <v>3153</v>
      </c>
      <c r="DQR1" s="29">
        <f t="shared" si="49"/>
        <v>3154</v>
      </c>
      <c r="DQS1" s="29">
        <f t="shared" si="49"/>
        <v>3155</v>
      </c>
      <c r="DQT1" s="29">
        <f t="shared" si="49"/>
        <v>3156</v>
      </c>
      <c r="DQU1" s="29">
        <f t="shared" si="49"/>
        <v>3157</v>
      </c>
      <c r="DQV1" s="29">
        <f t="shared" si="49"/>
        <v>3158</v>
      </c>
      <c r="DQW1" s="29">
        <f t="shared" si="49"/>
        <v>3159</v>
      </c>
      <c r="DQX1" s="29">
        <f t="shared" si="49"/>
        <v>3160</v>
      </c>
      <c r="DQY1" s="29">
        <f t="shared" si="49"/>
        <v>3161</v>
      </c>
      <c r="DQZ1" s="29">
        <f t="shared" si="49"/>
        <v>3162</v>
      </c>
      <c r="DRA1" s="29">
        <f t="shared" si="49"/>
        <v>3163</v>
      </c>
      <c r="DRB1" s="29">
        <f t="shared" si="49"/>
        <v>3164</v>
      </c>
      <c r="DRC1" s="29">
        <f t="shared" si="49"/>
        <v>3165</v>
      </c>
      <c r="DRD1" s="29">
        <f t="shared" si="49"/>
        <v>3166</v>
      </c>
      <c r="DRE1" s="29">
        <f t="shared" si="49"/>
        <v>3167</v>
      </c>
      <c r="DRF1" s="29">
        <f t="shared" si="49"/>
        <v>3168</v>
      </c>
      <c r="DRG1" s="29">
        <f t="shared" si="49"/>
        <v>3169</v>
      </c>
      <c r="DRH1" s="29">
        <f t="shared" si="49"/>
        <v>3170</v>
      </c>
      <c r="DRI1" s="29">
        <f t="shared" si="49"/>
        <v>3171</v>
      </c>
      <c r="DRJ1" s="29">
        <f t="shared" si="49"/>
        <v>3172</v>
      </c>
      <c r="DRK1" s="29">
        <f t="shared" si="49"/>
        <v>3173</v>
      </c>
      <c r="DRL1" s="29">
        <f t="shared" si="49"/>
        <v>3174</v>
      </c>
      <c r="DRM1" s="29">
        <f t="shared" si="49"/>
        <v>3175</v>
      </c>
      <c r="DRN1" s="29">
        <f t="shared" si="49"/>
        <v>3176</v>
      </c>
      <c r="DRO1" s="29">
        <f t="shared" si="49"/>
        <v>3177</v>
      </c>
      <c r="DRP1" s="29">
        <f t="shared" si="49"/>
        <v>3178</v>
      </c>
      <c r="DRQ1" s="29">
        <f t="shared" si="49"/>
        <v>3179</v>
      </c>
      <c r="DRR1" s="29">
        <f t="shared" si="49"/>
        <v>3180</v>
      </c>
      <c r="DRS1" s="29">
        <f t="shared" si="49"/>
        <v>3181</v>
      </c>
      <c r="DRT1" s="29">
        <f t="shared" si="49"/>
        <v>3182</v>
      </c>
      <c r="DRU1" s="29">
        <f t="shared" si="49"/>
        <v>3183</v>
      </c>
      <c r="DRV1" s="29">
        <f t="shared" si="49"/>
        <v>3184</v>
      </c>
      <c r="DRW1" s="29">
        <f t="shared" si="49"/>
        <v>3185</v>
      </c>
      <c r="DRX1" s="29">
        <f t="shared" si="49"/>
        <v>3186</v>
      </c>
      <c r="DRY1" s="29">
        <f t="shared" si="49"/>
        <v>3187</v>
      </c>
      <c r="DRZ1" s="29">
        <f t="shared" si="49"/>
        <v>3188</v>
      </c>
      <c r="DSA1" s="29">
        <f t="shared" si="49"/>
        <v>3189</v>
      </c>
      <c r="DSB1" s="29">
        <f t="shared" si="49"/>
        <v>3190</v>
      </c>
      <c r="DSC1" s="29">
        <f t="shared" si="49"/>
        <v>3191</v>
      </c>
      <c r="DSD1" s="29">
        <f t="shared" si="49"/>
        <v>3192</v>
      </c>
      <c r="DSE1" s="29">
        <f t="shared" si="49"/>
        <v>3193</v>
      </c>
      <c r="DSF1" s="29">
        <f t="shared" si="49"/>
        <v>3194</v>
      </c>
      <c r="DSG1" s="29">
        <f t="shared" si="49"/>
        <v>3195</v>
      </c>
      <c r="DSH1" s="29">
        <f t="shared" si="49"/>
        <v>3196</v>
      </c>
      <c r="DSI1" s="29">
        <f t="shared" si="49"/>
        <v>3197</v>
      </c>
      <c r="DSJ1" s="29">
        <f t="shared" si="49"/>
        <v>3198</v>
      </c>
      <c r="DSK1" s="29">
        <f t="shared" si="49"/>
        <v>3199</v>
      </c>
      <c r="DSL1" s="29">
        <f t="shared" si="49"/>
        <v>3200</v>
      </c>
      <c r="DSM1" s="29">
        <f t="shared" si="49"/>
        <v>3201</v>
      </c>
      <c r="DSN1" s="29">
        <f t="shared" si="49"/>
        <v>3202</v>
      </c>
      <c r="DSO1" s="29">
        <f t="shared" si="49"/>
        <v>3203</v>
      </c>
      <c r="DSP1" s="29">
        <f t="shared" ref="DSP1:DVA1" si="50">DSO1+1</f>
        <v>3204</v>
      </c>
      <c r="DSQ1" s="29">
        <f t="shared" si="50"/>
        <v>3205</v>
      </c>
      <c r="DSR1" s="29">
        <f t="shared" si="50"/>
        <v>3206</v>
      </c>
      <c r="DSS1" s="29">
        <f t="shared" si="50"/>
        <v>3207</v>
      </c>
      <c r="DST1" s="29">
        <f t="shared" si="50"/>
        <v>3208</v>
      </c>
      <c r="DSU1" s="29">
        <f t="shared" si="50"/>
        <v>3209</v>
      </c>
      <c r="DSV1" s="29">
        <f t="shared" si="50"/>
        <v>3210</v>
      </c>
      <c r="DSW1" s="29">
        <f t="shared" si="50"/>
        <v>3211</v>
      </c>
      <c r="DSX1" s="29">
        <f t="shared" si="50"/>
        <v>3212</v>
      </c>
      <c r="DSY1" s="29">
        <f t="shared" si="50"/>
        <v>3213</v>
      </c>
      <c r="DSZ1" s="29">
        <f t="shared" si="50"/>
        <v>3214</v>
      </c>
      <c r="DTA1" s="29">
        <f t="shared" si="50"/>
        <v>3215</v>
      </c>
      <c r="DTB1" s="29">
        <f t="shared" si="50"/>
        <v>3216</v>
      </c>
      <c r="DTC1" s="29">
        <f t="shared" si="50"/>
        <v>3217</v>
      </c>
      <c r="DTD1" s="29">
        <f t="shared" si="50"/>
        <v>3218</v>
      </c>
      <c r="DTE1" s="29">
        <f t="shared" si="50"/>
        <v>3219</v>
      </c>
      <c r="DTF1" s="29">
        <f t="shared" si="50"/>
        <v>3220</v>
      </c>
      <c r="DTG1" s="29">
        <f t="shared" si="50"/>
        <v>3221</v>
      </c>
      <c r="DTH1" s="29">
        <f t="shared" si="50"/>
        <v>3222</v>
      </c>
      <c r="DTI1" s="29">
        <f t="shared" si="50"/>
        <v>3223</v>
      </c>
      <c r="DTJ1" s="29">
        <f t="shared" si="50"/>
        <v>3224</v>
      </c>
      <c r="DTK1" s="29">
        <f t="shared" si="50"/>
        <v>3225</v>
      </c>
      <c r="DTL1" s="29">
        <f t="shared" si="50"/>
        <v>3226</v>
      </c>
      <c r="DTM1" s="29">
        <f t="shared" si="50"/>
        <v>3227</v>
      </c>
      <c r="DTN1" s="29">
        <f t="shared" si="50"/>
        <v>3228</v>
      </c>
      <c r="DTO1" s="29">
        <f t="shared" si="50"/>
        <v>3229</v>
      </c>
      <c r="DTP1" s="29">
        <f t="shared" si="50"/>
        <v>3230</v>
      </c>
      <c r="DTQ1" s="29">
        <f t="shared" si="50"/>
        <v>3231</v>
      </c>
      <c r="DTR1" s="29">
        <f t="shared" si="50"/>
        <v>3232</v>
      </c>
      <c r="DTS1" s="29">
        <f t="shared" si="50"/>
        <v>3233</v>
      </c>
      <c r="DTT1" s="29">
        <f t="shared" si="50"/>
        <v>3234</v>
      </c>
      <c r="DTU1" s="29">
        <f t="shared" si="50"/>
        <v>3235</v>
      </c>
      <c r="DTV1" s="29">
        <f t="shared" si="50"/>
        <v>3236</v>
      </c>
      <c r="DTW1" s="29">
        <f t="shared" si="50"/>
        <v>3237</v>
      </c>
      <c r="DTX1" s="29">
        <f t="shared" si="50"/>
        <v>3238</v>
      </c>
      <c r="DTY1" s="29">
        <f t="shared" si="50"/>
        <v>3239</v>
      </c>
      <c r="DTZ1" s="29">
        <f t="shared" si="50"/>
        <v>3240</v>
      </c>
      <c r="DUA1" s="29">
        <f t="shared" si="50"/>
        <v>3241</v>
      </c>
      <c r="DUB1" s="29">
        <f t="shared" si="50"/>
        <v>3242</v>
      </c>
      <c r="DUC1" s="29">
        <f t="shared" si="50"/>
        <v>3243</v>
      </c>
      <c r="DUD1" s="29">
        <f t="shared" si="50"/>
        <v>3244</v>
      </c>
      <c r="DUE1" s="29">
        <f t="shared" si="50"/>
        <v>3245</v>
      </c>
      <c r="DUF1" s="29">
        <f t="shared" si="50"/>
        <v>3246</v>
      </c>
      <c r="DUG1" s="29">
        <f t="shared" si="50"/>
        <v>3247</v>
      </c>
      <c r="DUH1" s="29">
        <f t="shared" si="50"/>
        <v>3248</v>
      </c>
      <c r="DUI1" s="29">
        <f t="shared" si="50"/>
        <v>3249</v>
      </c>
      <c r="DUJ1" s="29">
        <f t="shared" si="50"/>
        <v>3250</v>
      </c>
      <c r="DUK1" s="29">
        <f t="shared" si="50"/>
        <v>3251</v>
      </c>
      <c r="DUL1" s="29">
        <f t="shared" si="50"/>
        <v>3252</v>
      </c>
      <c r="DUM1" s="29">
        <f t="shared" si="50"/>
        <v>3253</v>
      </c>
      <c r="DUN1" s="29">
        <f t="shared" si="50"/>
        <v>3254</v>
      </c>
      <c r="DUO1" s="29">
        <f t="shared" si="50"/>
        <v>3255</v>
      </c>
      <c r="DUP1" s="29">
        <f t="shared" si="50"/>
        <v>3256</v>
      </c>
      <c r="DUQ1" s="29">
        <f t="shared" si="50"/>
        <v>3257</v>
      </c>
      <c r="DUR1" s="29">
        <f t="shared" si="50"/>
        <v>3258</v>
      </c>
      <c r="DUS1" s="29">
        <f t="shared" si="50"/>
        <v>3259</v>
      </c>
      <c r="DUT1" s="29">
        <f t="shared" si="50"/>
        <v>3260</v>
      </c>
      <c r="DUU1" s="29">
        <f t="shared" si="50"/>
        <v>3261</v>
      </c>
      <c r="DUV1" s="29">
        <f t="shared" si="50"/>
        <v>3262</v>
      </c>
      <c r="DUW1" s="29">
        <f t="shared" si="50"/>
        <v>3263</v>
      </c>
      <c r="DUX1" s="29">
        <f t="shared" si="50"/>
        <v>3264</v>
      </c>
      <c r="DUY1" s="29">
        <f t="shared" si="50"/>
        <v>3265</v>
      </c>
      <c r="DUZ1" s="29">
        <f t="shared" si="50"/>
        <v>3266</v>
      </c>
      <c r="DVA1" s="29">
        <f t="shared" si="50"/>
        <v>3267</v>
      </c>
      <c r="DVB1" s="29">
        <f t="shared" ref="DVB1:DXM1" si="51">DVA1+1</f>
        <v>3268</v>
      </c>
      <c r="DVC1" s="29">
        <f t="shared" si="51"/>
        <v>3269</v>
      </c>
      <c r="DVD1" s="29">
        <f t="shared" si="51"/>
        <v>3270</v>
      </c>
      <c r="DVE1" s="29">
        <f t="shared" si="51"/>
        <v>3271</v>
      </c>
      <c r="DVF1" s="29">
        <f t="shared" si="51"/>
        <v>3272</v>
      </c>
      <c r="DVG1" s="29">
        <f t="shared" si="51"/>
        <v>3273</v>
      </c>
      <c r="DVH1" s="29">
        <f t="shared" si="51"/>
        <v>3274</v>
      </c>
      <c r="DVI1" s="29">
        <f t="shared" si="51"/>
        <v>3275</v>
      </c>
      <c r="DVJ1" s="29">
        <f t="shared" si="51"/>
        <v>3276</v>
      </c>
      <c r="DVK1" s="29">
        <f t="shared" si="51"/>
        <v>3277</v>
      </c>
      <c r="DVL1" s="29">
        <f t="shared" si="51"/>
        <v>3278</v>
      </c>
      <c r="DVM1" s="29">
        <f t="shared" si="51"/>
        <v>3279</v>
      </c>
      <c r="DVN1" s="29">
        <f t="shared" si="51"/>
        <v>3280</v>
      </c>
      <c r="DVO1" s="29">
        <f t="shared" si="51"/>
        <v>3281</v>
      </c>
      <c r="DVP1" s="29">
        <f t="shared" si="51"/>
        <v>3282</v>
      </c>
      <c r="DVQ1" s="29">
        <f t="shared" si="51"/>
        <v>3283</v>
      </c>
      <c r="DVR1" s="29">
        <f t="shared" si="51"/>
        <v>3284</v>
      </c>
      <c r="DVS1" s="29">
        <f t="shared" si="51"/>
        <v>3285</v>
      </c>
      <c r="DVT1" s="29">
        <f t="shared" si="51"/>
        <v>3286</v>
      </c>
      <c r="DVU1" s="29">
        <f t="shared" si="51"/>
        <v>3287</v>
      </c>
      <c r="DVV1" s="29">
        <f t="shared" si="51"/>
        <v>3288</v>
      </c>
      <c r="DVW1" s="29">
        <f t="shared" si="51"/>
        <v>3289</v>
      </c>
      <c r="DVX1" s="29">
        <f t="shared" si="51"/>
        <v>3290</v>
      </c>
      <c r="DVY1" s="29">
        <f t="shared" si="51"/>
        <v>3291</v>
      </c>
      <c r="DVZ1" s="29">
        <f t="shared" si="51"/>
        <v>3292</v>
      </c>
      <c r="DWA1" s="29">
        <f t="shared" si="51"/>
        <v>3293</v>
      </c>
      <c r="DWB1" s="29">
        <f t="shared" si="51"/>
        <v>3294</v>
      </c>
      <c r="DWC1" s="29">
        <f t="shared" si="51"/>
        <v>3295</v>
      </c>
      <c r="DWD1" s="29">
        <f t="shared" si="51"/>
        <v>3296</v>
      </c>
      <c r="DWE1" s="29">
        <f t="shared" si="51"/>
        <v>3297</v>
      </c>
      <c r="DWF1" s="29">
        <f t="shared" si="51"/>
        <v>3298</v>
      </c>
      <c r="DWG1" s="29">
        <f t="shared" si="51"/>
        <v>3299</v>
      </c>
      <c r="DWH1" s="29">
        <f t="shared" si="51"/>
        <v>3300</v>
      </c>
      <c r="DWI1" s="29">
        <f t="shared" si="51"/>
        <v>3301</v>
      </c>
      <c r="DWJ1" s="29">
        <f t="shared" si="51"/>
        <v>3302</v>
      </c>
      <c r="DWK1" s="29">
        <f t="shared" si="51"/>
        <v>3303</v>
      </c>
      <c r="DWL1" s="29">
        <f t="shared" si="51"/>
        <v>3304</v>
      </c>
      <c r="DWM1" s="29">
        <f t="shared" si="51"/>
        <v>3305</v>
      </c>
      <c r="DWN1" s="29">
        <f t="shared" si="51"/>
        <v>3306</v>
      </c>
      <c r="DWO1" s="29">
        <f t="shared" si="51"/>
        <v>3307</v>
      </c>
      <c r="DWP1" s="29">
        <f t="shared" si="51"/>
        <v>3308</v>
      </c>
      <c r="DWQ1" s="29">
        <f t="shared" si="51"/>
        <v>3309</v>
      </c>
      <c r="DWR1" s="29">
        <f t="shared" si="51"/>
        <v>3310</v>
      </c>
      <c r="DWS1" s="29">
        <f t="shared" si="51"/>
        <v>3311</v>
      </c>
      <c r="DWT1" s="29">
        <f t="shared" si="51"/>
        <v>3312</v>
      </c>
      <c r="DWU1" s="29">
        <f t="shared" si="51"/>
        <v>3313</v>
      </c>
      <c r="DWV1" s="29">
        <f t="shared" si="51"/>
        <v>3314</v>
      </c>
      <c r="DWW1" s="29">
        <f t="shared" si="51"/>
        <v>3315</v>
      </c>
      <c r="DWX1" s="29">
        <f t="shared" si="51"/>
        <v>3316</v>
      </c>
      <c r="DWY1" s="29">
        <f t="shared" si="51"/>
        <v>3317</v>
      </c>
      <c r="DWZ1" s="29">
        <f t="shared" si="51"/>
        <v>3318</v>
      </c>
      <c r="DXA1" s="29">
        <f t="shared" si="51"/>
        <v>3319</v>
      </c>
      <c r="DXB1" s="29">
        <f t="shared" si="51"/>
        <v>3320</v>
      </c>
      <c r="DXC1" s="29">
        <f t="shared" si="51"/>
        <v>3321</v>
      </c>
      <c r="DXD1" s="29">
        <f t="shared" si="51"/>
        <v>3322</v>
      </c>
      <c r="DXE1" s="29">
        <f t="shared" si="51"/>
        <v>3323</v>
      </c>
      <c r="DXF1" s="29">
        <f t="shared" si="51"/>
        <v>3324</v>
      </c>
      <c r="DXG1" s="29">
        <f t="shared" si="51"/>
        <v>3325</v>
      </c>
      <c r="DXH1" s="29">
        <f t="shared" si="51"/>
        <v>3326</v>
      </c>
      <c r="DXI1" s="29">
        <f t="shared" si="51"/>
        <v>3327</v>
      </c>
      <c r="DXJ1" s="29">
        <f t="shared" si="51"/>
        <v>3328</v>
      </c>
      <c r="DXK1" s="29">
        <f t="shared" si="51"/>
        <v>3329</v>
      </c>
      <c r="DXL1" s="29">
        <f t="shared" si="51"/>
        <v>3330</v>
      </c>
      <c r="DXM1" s="29">
        <f t="shared" si="51"/>
        <v>3331</v>
      </c>
      <c r="DXN1" s="29">
        <f t="shared" ref="DXN1:DZY1" si="52">DXM1+1</f>
        <v>3332</v>
      </c>
      <c r="DXO1" s="29">
        <f t="shared" si="52"/>
        <v>3333</v>
      </c>
      <c r="DXP1" s="29">
        <f t="shared" si="52"/>
        <v>3334</v>
      </c>
      <c r="DXQ1" s="29">
        <f t="shared" si="52"/>
        <v>3335</v>
      </c>
      <c r="DXR1" s="29">
        <f t="shared" si="52"/>
        <v>3336</v>
      </c>
      <c r="DXS1" s="29">
        <f t="shared" si="52"/>
        <v>3337</v>
      </c>
      <c r="DXT1" s="29">
        <f t="shared" si="52"/>
        <v>3338</v>
      </c>
      <c r="DXU1" s="29">
        <f t="shared" si="52"/>
        <v>3339</v>
      </c>
      <c r="DXV1" s="29">
        <f t="shared" si="52"/>
        <v>3340</v>
      </c>
      <c r="DXW1" s="29">
        <f t="shared" si="52"/>
        <v>3341</v>
      </c>
      <c r="DXX1" s="29">
        <f t="shared" si="52"/>
        <v>3342</v>
      </c>
      <c r="DXY1" s="29">
        <f t="shared" si="52"/>
        <v>3343</v>
      </c>
      <c r="DXZ1" s="29">
        <f t="shared" si="52"/>
        <v>3344</v>
      </c>
      <c r="DYA1" s="29">
        <f t="shared" si="52"/>
        <v>3345</v>
      </c>
      <c r="DYB1" s="29">
        <f t="shared" si="52"/>
        <v>3346</v>
      </c>
      <c r="DYC1" s="29">
        <f t="shared" si="52"/>
        <v>3347</v>
      </c>
      <c r="DYD1" s="29">
        <f t="shared" si="52"/>
        <v>3348</v>
      </c>
      <c r="DYE1" s="29">
        <f t="shared" si="52"/>
        <v>3349</v>
      </c>
      <c r="DYF1" s="29">
        <f t="shared" si="52"/>
        <v>3350</v>
      </c>
      <c r="DYG1" s="29">
        <f t="shared" si="52"/>
        <v>3351</v>
      </c>
      <c r="DYH1" s="29">
        <f t="shared" si="52"/>
        <v>3352</v>
      </c>
      <c r="DYI1" s="29">
        <f t="shared" si="52"/>
        <v>3353</v>
      </c>
      <c r="DYJ1" s="29">
        <f t="shared" si="52"/>
        <v>3354</v>
      </c>
      <c r="DYK1" s="29">
        <f t="shared" si="52"/>
        <v>3355</v>
      </c>
      <c r="DYL1" s="29">
        <f t="shared" si="52"/>
        <v>3356</v>
      </c>
      <c r="DYM1" s="29">
        <f t="shared" si="52"/>
        <v>3357</v>
      </c>
      <c r="DYN1" s="29">
        <f t="shared" si="52"/>
        <v>3358</v>
      </c>
      <c r="DYO1" s="29">
        <f t="shared" si="52"/>
        <v>3359</v>
      </c>
      <c r="DYP1" s="29">
        <f t="shared" si="52"/>
        <v>3360</v>
      </c>
      <c r="DYQ1" s="29">
        <f t="shared" si="52"/>
        <v>3361</v>
      </c>
      <c r="DYR1" s="29">
        <f t="shared" si="52"/>
        <v>3362</v>
      </c>
      <c r="DYS1" s="29">
        <f t="shared" si="52"/>
        <v>3363</v>
      </c>
      <c r="DYT1" s="29">
        <f t="shared" si="52"/>
        <v>3364</v>
      </c>
      <c r="DYU1" s="29">
        <f t="shared" si="52"/>
        <v>3365</v>
      </c>
      <c r="DYV1" s="29">
        <f t="shared" si="52"/>
        <v>3366</v>
      </c>
      <c r="DYW1" s="29">
        <f t="shared" si="52"/>
        <v>3367</v>
      </c>
      <c r="DYX1" s="29">
        <f t="shared" si="52"/>
        <v>3368</v>
      </c>
      <c r="DYY1" s="29">
        <f t="shared" si="52"/>
        <v>3369</v>
      </c>
      <c r="DYZ1" s="29">
        <f t="shared" si="52"/>
        <v>3370</v>
      </c>
      <c r="DZA1" s="29">
        <f t="shared" si="52"/>
        <v>3371</v>
      </c>
      <c r="DZB1" s="29">
        <f t="shared" si="52"/>
        <v>3372</v>
      </c>
      <c r="DZC1" s="29">
        <f t="shared" si="52"/>
        <v>3373</v>
      </c>
      <c r="DZD1" s="29">
        <f t="shared" si="52"/>
        <v>3374</v>
      </c>
      <c r="DZE1" s="29">
        <f t="shared" si="52"/>
        <v>3375</v>
      </c>
      <c r="DZF1" s="29">
        <f t="shared" si="52"/>
        <v>3376</v>
      </c>
      <c r="DZG1" s="29">
        <f t="shared" si="52"/>
        <v>3377</v>
      </c>
      <c r="DZH1" s="29">
        <f t="shared" si="52"/>
        <v>3378</v>
      </c>
      <c r="DZI1" s="29">
        <f t="shared" si="52"/>
        <v>3379</v>
      </c>
      <c r="DZJ1" s="29">
        <f t="shared" si="52"/>
        <v>3380</v>
      </c>
      <c r="DZK1" s="29">
        <f t="shared" si="52"/>
        <v>3381</v>
      </c>
      <c r="DZL1" s="29">
        <f t="shared" si="52"/>
        <v>3382</v>
      </c>
      <c r="DZM1" s="29">
        <f t="shared" si="52"/>
        <v>3383</v>
      </c>
      <c r="DZN1" s="29">
        <f t="shared" si="52"/>
        <v>3384</v>
      </c>
      <c r="DZO1" s="29">
        <f t="shared" si="52"/>
        <v>3385</v>
      </c>
      <c r="DZP1" s="29">
        <f t="shared" si="52"/>
        <v>3386</v>
      </c>
      <c r="DZQ1" s="29">
        <f t="shared" si="52"/>
        <v>3387</v>
      </c>
      <c r="DZR1" s="29">
        <f t="shared" si="52"/>
        <v>3388</v>
      </c>
      <c r="DZS1" s="29">
        <f t="shared" si="52"/>
        <v>3389</v>
      </c>
      <c r="DZT1" s="29">
        <f t="shared" si="52"/>
        <v>3390</v>
      </c>
      <c r="DZU1" s="29">
        <f t="shared" si="52"/>
        <v>3391</v>
      </c>
      <c r="DZV1" s="29">
        <f t="shared" si="52"/>
        <v>3392</v>
      </c>
      <c r="DZW1" s="29">
        <f t="shared" si="52"/>
        <v>3393</v>
      </c>
      <c r="DZX1" s="29">
        <f t="shared" si="52"/>
        <v>3394</v>
      </c>
      <c r="DZY1" s="29">
        <f t="shared" si="52"/>
        <v>3395</v>
      </c>
      <c r="DZZ1" s="29">
        <f t="shared" ref="DZZ1:ECK1" si="53">DZY1+1</f>
        <v>3396</v>
      </c>
      <c r="EAA1" s="29">
        <f t="shared" si="53"/>
        <v>3397</v>
      </c>
      <c r="EAB1" s="29">
        <f t="shared" si="53"/>
        <v>3398</v>
      </c>
      <c r="EAC1" s="29">
        <f t="shared" si="53"/>
        <v>3399</v>
      </c>
      <c r="EAD1" s="29">
        <f t="shared" si="53"/>
        <v>3400</v>
      </c>
      <c r="EAE1" s="29">
        <f t="shared" si="53"/>
        <v>3401</v>
      </c>
      <c r="EAF1" s="29">
        <f t="shared" si="53"/>
        <v>3402</v>
      </c>
      <c r="EAG1" s="29">
        <f t="shared" si="53"/>
        <v>3403</v>
      </c>
      <c r="EAH1" s="29">
        <f t="shared" si="53"/>
        <v>3404</v>
      </c>
      <c r="EAI1" s="29">
        <f t="shared" si="53"/>
        <v>3405</v>
      </c>
      <c r="EAJ1" s="29">
        <f t="shared" si="53"/>
        <v>3406</v>
      </c>
      <c r="EAK1" s="29">
        <f t="shared" si="53"/>
        <v>3407</v>
      </c>
      <c r="EAL1" s="29">
        <f t="shared" si="53"/>
        <v>3408</v>
      </c>
      <c r="EAM1" s="29">
        <f t="shared" si="53"/>
        <v>3409</v>
      </c>
      <c r="EAN1" s="29">
        <f t="shared" si="53"/>
        <v>3410</v>
      </c>
      <c r="EAO1" s="29">
        <f t="shared" si="53"/>
        <v>3411</v>
      </c>
      <c r="EAP1" s="29">
        <f t="shared" si="53"/>
        <v>3412</v>
      </c>
      <c r="EAQ1" s="29">
        <f t="shared" si="53"/>
        <v>3413</v>
      </c>
      <c r="EAR1" s="29">
        <f t="shared" si="53"/>
        <v>3414</v>
      </c>
      <c r="EAS1" s="29">
        <f t="shared" si="53"/>
        <v>3415</v>
      </c>
      <c r="EAT1" s="29">
        <f t="shared" si="53"/>
        <v>3416</v>
      </c>
      <c r="EAU1" s="29">
        <f t="shared" si="53"/>
        <v>3417</v>
      </c>
      <c r="EAV1" s="29">
        <f t="shared" si="53"/>
        <v>3418</v>
      </c>
      <c r="EAW1" s="29">
        <f t="shared" si="53"/>
        <v>3419</v>
      </c>
      <c r="EAX1" s="29">
        <f t="shared" si="53"/>
        <v>3420</v>
      </c>
      <c r="EAY1" s="29">
        <f t="shared" si="53"/>
        <v>3421</v>
      </c>
      <c r="EAZ1" s="29">
        <f t="shared" si="53"/>
        <v>3422</v>
      </c>
      <c r="EBA1" s="29">
        <f t="shared" si="53"/>
        <v>3423</v>
      </c>
      <c r="EBB1" s="29">
        <f t="shared" si="53"/>
        <v>3424</v>
      </c>
      <c r="EBC1" s="29">
        <f t="shared" si="53"/>
        <v>3425</v>
      </c>
      <c r="EBD1" s="29">
        <f t="shared" si="53"/>
        <v>3426</v>
      </c>
      <c r="EBE1" s="29">
        <f t="shared" si="53"/>
        <v>3427</v>
      </c>
      <c r="EBF1" s="29">
        <f t="shared" si="53"/>
        <v>3428</v>
      </c>
      <c r="EBG1" s="29">
        <f t="shared" si="53"/>
        <v>3429</v>
      </c>
      <c r="EBH1" s="29">
        <f t="shared" si="53"/>
        <v>3430</v>
      </c>
      <c r="EBI1" s="29">
        <f t="shared" si="53"/>
        <v>3431</v>
      </c>
      <c r="EBJ1" s="29">
        <f t="shared" si="53"/>
        <v>3432</v>
      </c>
      <c r="EBK1" s="29">
        <f t="shared" si="53"/>
        <v>3433</v>
      </c>
      <c r="EBL1" s="29">
        <f t="shared" si="53"/>
        <v>3434</v>
      </c>
      <c r="EBM1" s="29">
        <f t="shared" si="53"/>
        <v>3435</v>
      </c>
      <c r="EBN1" s="29">
        <f t="shared" si="53"/>
        <v>3436</v>
      </c>
      <c r="EBO1" s="29">
        <f t="shared" si="53"/>
        <v>3437</v>
      </c>
      <c r="EBP1" s="29">
        <f t="shared" si="53"/>
        <v>3438</v>
      </c>
      <c r="EBQ1" s="29">
        <f t="shared" si="53"/>
        <v>3439</v>
      </c>
      <c r="EBR1" s="29">
        <f t="shared" si="53"/>
        <v>3440</v>
      </c>
      <c r="EBS1" s="29">
        <f t="shared" si="53"/>
        <v>3441</v>
      </c>
      <c r="EBT1" s="29">
        <f t="shared" si="53"/>
        <v>3442</v>
      </c>
      <c r="EBU1" s="29">
        <f t="shared" si="53"/>
        <v>3443</v>
      </c>
      <c r="EBV1" s="29">
        <f t="shared" si="53"/>
        <v>3444</v>
      </c>
      <c r="EBW1" s="29">
        <f t="shared" si="53"/>
        <v>3445</v>
      </c>
      <c r="EBX1" s="29">
        <f t="shared" si="53"/>
        <v>3446</v>
      </c>
      <c r="EBY1" s="29">
        <f t="shared" si="53"/>
        <v>3447</v>
      </c>
      <c r="EBZ1" s="29">
        <f t="shared" si="53"/>
        <v>3448</v>
      </c>
      <c r="ECA1" s="29">
        <f t="shared" si="53"/>
        <v>3449</v>
      </c>
      <c r="ECB1" s="29">
        <f t="shared" si="53"/>
        <v>3450</v>
      </c>
      <c r="ECC1" s="29">
        <f t="shared" si="53"/>
        <v>3451</v>
      </c>
      <c r="ECD1" s="29">
        <f t="shared" si="53"/>
        <v>3452</v>
      </c>
      <c r="ECE1" s="29">
        <f t="shared" si="53"/>
        <v>3453</v>
      </c>
      <c r="ECF1" s="29">
        <f t="shared" si="53"/>
        <v>3454</v>
      </c>
      <c r="ECG1" s="29">
        <f t="shared" si="53"/>
        <v>3455</v>
      </c>
      <c r="ECH1" s="29">
        <f t="shared" si="53"/>
        <v>3456</v>
      </c>
      <c r="ECI1" s="29">
        <f t="shared" si="53"/>
        <v>3457</v>
      </c>
      <c r="ECJ1" s="29">
        <f t="shared" si="53"/>
        <v>3458</v>
      </c>
      <c r="ECK1" s="29">
        <f t="shared" si="53"/>
        <v>3459</v>
      </c>
      <c r="ECL1" s="29">
        <f t="shared" ref="ECL1:EEW1" si="54">ECK1+1</f>
        <v>3460</v>
      </c>
      <c r="ECM1" s="29">
        <f t="shared" si="54"/>
        <v>3461</v>
      </c>
      <c r="ECN1" s="29">
        <f t="shared" si="54"/>
        <v>3462</v>
      </c>
      <c r="ECO1" s="29">
        <f t="shared" si="54"/>
        <v>3463</v>
      </c>
      <c r="ECP1" s="29">
        <f t="shared" si="54"/>
        <v>3464</v>
      </c>
      <c r="ECQ1" s="29">
        <f t="shared" si="54"/>
        <v>3465</v>
      </c>
      <c r="ECR1" s="29">
        <f t="shared" si="54"/>
        <v>3466</v>
      </c>
      <c r="ECS1" s="29">
        <f t="shared" si="54"/>
        <v>3467</v>
      </c>
      <c r="ECT1" s="29">
        <f t="shared" si="54"/>
        <v>3468</v>
      </c>
      <c r="ECU1" s="29">
        <f t="shared" si="54"/>
        <v>3469</v>
      </c>
      <c r="ECV1" s="29">
        <f t="shared" si="54"/>
        <v>3470</v>
      </c>
      <c r="ECW1" s="29">
        <f t="shared" si="54"/>
        <v>3471</v>
      </c>
      <c r="ECX1" s="29">
        <f t="shared" si="54"/>
        <v>3472</v>
      </c>
      <c r="ECY1" s="29">
        <f t="shared" si="54"/>
        <v>3473</v>
      </c>
      <c r="ECZ1" s="29">
        <f t="shared" si="54"/>
        <v>3474</v>
      </c>
      <c r="EDA1" s="29">
        <f t="shared" si="54"/>
        <v>3475</v>
      </c>
      <c r="EDB1" s="29">
        <f t="shared" si="54"/>
        <v>3476</v>
      </c>
      <c r="EDC1" s="29">
        <f t="shared" si="54"/>
        <v>3477</v>
      </c>
      <c r="EDD1" s="29">
        <f t="shared" si="54"/>
        <v>3478</v>
      </c>
      <c r="EDE1" s="29">
        <f t="shared" si="54"/>
        <v>3479</v>
      </c>
      <c r="EDF1" s="29">
        <f t="shared" si="54"/>
        <v>3480</v>
      </c>
      <c r="EDG1" s="29">
        <f t="shared" si="54"/>
        <v>3481</v>
      </c>
      <c r="EDH1" s="29">
        <f t="shared" si="54"/>
        <v>3482</v>
      </c>
      <c r="EDI1" s="29">
        <f t="shared" si="54"/>
        <v>3483</v>
      </c>
      <c r="EDJ1" s="29">
        <f t="shared" si="54"/>
        <v>3484</v>
      </c>
      <c r="EDK1" s="29">
        <f t="shared" si="54"/>
        <v>3485</v>
      </c>
      <c r="EDL1" s="29">
        <f t="shared" si="54"/>
        <v>3486</v>
      </c>
      <c r="EDM1" s="29">
        <f t="shared" si="54"/>
        <v>3487</v>
      </c>
      <c r="EDN1" s="29">
        <f t="shared" si="54"/>
        <v>3488</v>
      </c>
      <c r="EDO1" s="29">
        <f t="shared" si="54"/>
        <v>3489</v>
      </c>
      <c r="EDP1" s="29">
        <f t="shared" si="54"/>
        <v>3490</v>
      </c>
      <c r="EDQ1" s="29">
        <f t="shared" si="54"/>
        <v>3491</v>
      </c>
      <c r="EDR1" s="29">
        <f t="shared" si="54"/>
        <v>3492</v>
      </c>
      <c r="EDS1" s="29">
        <f t="shared" si="54"/>
        <v>3493</v>
      </c>
      <c r="EDT1" s="29">
        <f t="shared" si="54"/>
        <v>3494</v>
      </c>
      <c r="EDU1" s="29">
        <f t="shared" si="54"/>
        <v>3495</v>
      </c>
      <c r="EDV1" s="29">
        <f t="shared" si="54"/>
        <v>3496</v>
      </c>
      <c r="EDW1" s="29">
        <f t="shared" si="54"/>
        <v>3497</v>
      </c>
      <c r="EDX1" s="29">
        <f t="shared" si="54"/>
        <v>3498</v>
      </c>
      <c r="EDY1" s="29">
        <f t="shared" si="54"/>
        <v>3499</v>
      </c>
      <c r="EDZ1" s="29">
        <f t="shared" si="54"/>
        <v>3500</v>
      </c>
      <c r="EEA1" s="29">
        <f t="shared" si="54"/>
        <v>3501</v>
      </c>
      <c r="EEB1" s="29">
        <f t="shared" si="54"/>
        <v>3502</v>
      </c>
      <c r="EEC1" s="29">
        <f t="shared" si="54"/>
        <v>3503</v>
      </c>
      <c r="EED1" s="29">
        <f t="shared" si="54"/>
        <v>3504</v>
      </c>
      <c r="EEE1" s="29">
        <f t="shared" si="54"/>
        <v>3505</v>
      </c>
      <c r="EEF1" s="29">
        <f t="shared" si="54"/>
        <v>3506</v>
      </c>
      <c r="EEG1" s="29">
        <f t="shared" si="54"/>
        <v>3507</v>
      </c>
      <c r="EEH1" s="29">
        <f t="shared" si="54"/>
        <v>3508</v>
      </c>
      <c r="EEI1" s="29">
        <f t="shared" si="54"/>
        <v>3509</v>
      </c>
      <c r="EEJ1" s="29">
        <f t="shared" si="54"/>
        <v>3510</v>
      </c>
      <c r="EEK1" s="29">
        <f t="shared" si="54"/>
        <v>3511</v>
      </c>
      <c r="EEL1" s="29">
        <f t="shared" si="54"/>
        <v>3512</v>
      </c>
      <c r="EEM1" s="29">
        <f t="shared" si="54"/>
        <v>3513</v>
      </c>
      <c r="EEN1" s="29">
        <f t="shared" si="54"/>
        <v>3514</v>
      </c>
      <c r="EEO1" s="29">
        <f t="shared" si="54"/>
        <v>3515</v>
      </c>
      <c r="EEP1" s="29">
        <f t="shared" si="54"/>
        <v>3516</v>
      </c>
      <c r="EEQ1" s="29">
        <f t="shared" si="54"/>
        <v>3517</v>
      </c>
      <c r="EER1" s="29">
        <f t="shared" si="54"/>
        <v>3518</v>
      </c>
      <c r="EES1" s="29">
        <f t="shared" si="54"/>
        <v>3519</v>
      </c>
      <c r="EET1" s="29">
        <f t="shared" si="54"/>
        <v>3520</v>
      </c>
      <c r="EEU1" s="29">
        <f t="shared" si="54"/>
        <v>3521</v>
      </c>
      <c r="EEV1" s="29">
        <f t="shared" si="54"/>
        <v>3522</v>
      </c>
      <c r="EEW1" s="29">
        <f t="shared" si="54"/>
        <v>3523</v>
      </c>
      <c r="EEX1" s="29">
        <f t="shared" ref="EEX1:EHI1" si="55">EEW1+1</f>
        <v>3524</v>
      </c>
      <c r="EEY1" s="29">
        <f t="shared" si="55"/>
        <v>3525</v>
      </c>
      <c r="EEZ1" s="29">
        <f t="shared" si="55"/>
        <v>3526</v>
      </c>
      <c r="EFA1" s="29">
        <f t="shared" si="55"/>
        <v>3527</v>
      </c>
      <c r="EFB1" s="29">
        <f t="shared" si="55"/>
        <v>3528</v>
      </c>
      <c r="EFC1" s="29">
        <f t="shared" si="55"/>
        <v>3529</v>
      </c>
      <c r="EFD1" s="29">
        <f t="shared" si="55"/>
        <v>3530</v>
      </c>
      <c r="EFE1" s="29">
        <f t="shared" si="55"/>
        <v>3531</v>
      </c>
      <c r="EFF1" s="29">
        <f t="shared" si="55"/>
        <v>3532</v>
      </c>
      <c r="EFG1" s="29">
        <f t="shared" si="55"/>
        <v>3533</v>
      </c>
      <c r="EFH1" s="29">
        <f t="shared" si="55"/>
        <v>3534</v>
      </c>
      <c r="EFI1" s="29">
        <f t="shared" si="55"/>
        <v>3535</v>
      </c>
      <c r="EFJ1" s="29">
        <f t="shared" si="55"/>
        <v>3536</v>
      </c>
      <c r="EFK1" s="29">
        <f t="shared" si="55"/>
        <v>3537</v>
      </c>
      <c r="EFL1" s="29">
        <f t="shared" si="55"/>
        <v>3538</v>
      </c>
      <c r="EFM1" s="29">
        <f t="shared" si="55"/>
        <v>3539</v>
      </c>
      <c r="EFN1" s="29">
        <f t="shared" si="55"/>
        <v>3540</v>
      </c>
      <c r="EFO1" s="29">
        <f t="shared" si="55"/>
        <v>3541</v>
      </c>
      <c r="EFP1" s="29">
        <f t="shared" si="55"/>
        <v>3542</v>
      </c>
      <c r="EFQ1" s="29">
        <f t="shared" si="55"/>
        <v>3543</v>
      </c>
      <c r="EFR1" s="29">
        <f t="shared" si="55"/>
        <v>3544</v>
      </c>
      <c r="EFS1" s="29">
        <f t="shared" si="55"/>
        <v>3545</v>
      </c>
      <c r="EFT1" s="29">
        <f t="shared" si="55"/>
        <v>3546</v>
      </c>
      <c r="EFU1" s="29">
        <f t="shared" si="55"/>
        <v>3547</v>
      </c>
      <c r="EFV1" s="29">
        <f t="shared" si="55"/>
        <v>3548</v>
      </c>
      <c r="EFW1" s="29">
        <f t="shared" si="55"/>
        <v>3549</v>
      </c>
      <c r="EFX1" s="29">
        <f t="shared" si="55"/>
        <v>3550</v>
      </c>
      <c r="EFY1" s="29">
        <f t="shared" si="55"/>
        <v>3551</v>
      </c>
      <c r="EFZ1" s="29">
        <f t="shared" si="55"/>
        <v>3552</v>
      </c>
      <c r="EGA1" s="29">
        <f t="shared" si="55"/>
        <v>3553</v>
      </c>
      <c r="EGB1" s="29">
        <f t="shared" si="55"/>
        <v>3554</v>
      </c>
      <c r="EGC1" s="29">
        <f t="shared" si="55"/>
        <v>3555</v>
      </c>
      <c r="EGD1" s="29">
        <f t="shared" si="55"/>
        <v>3556</v>
      </c>
      <c r="EGE1" s="29">
        <f t="shared" si="55"/>
        <v>3557</v>
      </c>
      <c r="EGF1" s="29">
        <f t="shared" si="55"/>
        <v>3558</v>
      </c>
      <c r="EGG1" s="29">
        <f t="shared" si="55"/>
        <v>3559</v>
      </c>
      <c r="EGH1" s="29">
        <f t="shared" si="55"/>
        <v>3560</v>
      </c>
      <c r="EGI1" s="29">
        <f t="shared" si="55"/>
        <v>3561</v>
      </c>
      <c r="EGJ1" s="29">
        <f t="shared" si="55"/>
        <v>3562</v>
      </c>
      <c r="EGK1" s="29">
        <f t="shared" si="55"/>
        <v>3563</v>
      </c>
      <c r="EGL1" s="29">
        <f t="shared" si="55"/>
        <v>3564</v>
      </c>
      <c r="EGM1" s="29">
        <f t="shared" si="55"/>
        <v>3565</v>
      </c>
      <c r="EGN1" s="29">
        <f t="shared" si="55"/>
        <v>3566</v>
      </c>
      <c r="EGO1" s="29">
        <f t="shared" si="55"/>
        <v>3567</v>
      </c>
      <c r="EGP1" s="29">
        <f t="shared" si="55"/>
        <v>3568</v>
      </c>
      <c r="EGQ1" s="29">
        <f t="shared" si="55"/>
        <v>3569</v>
      </c>
      <c r="EGR1" s="29">
        <f t="shared" si="55"/>
        <v>3570</v>
      </c>
      <c r="EGS1" s="29">
        <f t="shared" si="55"/>
        <v>3571</v>
      </c>
      <c r="EGT1" s="29">
        <f t="shared" si="55"/>
        <v>3572</v>
      </c>
      <c r="EGU1" s="29">
        <f t="shared" si="55"/>
        <v>3573</v>
      </c>
      <c r="EGV1" s="29">
        <f t="shared" si="55"/>
        <v>3574</v>
      </c>
      <c r="EGW1" s="29">
        <f t="shared" si="55"/>
        <v>3575</v>
      </c>
      <c r="EGX1" s="29">
        <f t="shared" si="55"/>
        <v>3576</v>
      </c>
      <c r="EGY1" s="29">
        <f t="shared" si="55"/>
        <v>3577</v>
      </c>
      <c r="EGZ1" s="29">
        <f t="shared" si="55"/>
        <v>3578</v>
      </c>
      <c r="EHA1" s="29">
        <f t="shared" si="55"/>
        <v>3579</v>
      </c>
      <c r="EHB1" s="29">
        <f t="shared" si="55"/>
        <v>3580</v>
      </c>
      <c r="EHC1" s="29">
        <f t="shared" si="55"/>
        <v>3581</v>
      </c>
      <c r="EHD1" s="29">
        <f t="shared" si="55"/>
        <v>3582</v>
      </c>
      <c r="EHE1" s="29">
        <f t="shared" si="55"/>
        <v>3583</v>
      </c>
      <c r="EHF1" s="29">
        <f t="shared" si="55"/>
        <v>3584</v>
      </c>
      <c r="EHG1" s="29">
        <f t="shared" si="55"/>
        <v>3585</v>
      </c>
      <c r="EHH1" s="29">
        <f t="shared" si="55"/>
        <v>3586</v>
      </c>
      <c r="EHI1" s="29">
        <f t="shared" si="55"/>
        <v>3587</v>
      </c>
      <c r="EHJ1" s="29">
        <f t="shared" ref="EHJ1:EJU1" si="56">EHI1+1</f>
        <v>3588</v>
      </c>
      <c r="EHK1" s="29">
        <f t="shared" si="56"/>
        <v>3589</v>
      </c>
      <c r="EHL1" s="29">
        <f t="shared" si="56"/>
        <v>3590</v>
      </c>
      <c r="EHM1" s="29">
        <f t="shared" si="56"/>
        <v>3591</v>
      </c>
      <c r="EHN1" s="29">
        <f t="shared" si="56"/>
        <v>3592</v>
      </c>
      <c r="EHO1" s="29">
        <f t="shared" si="56"/>
        <v>3593</v>
      </c>
      <c r="EHP1" s="29">
        <f t="shared" si="56"/>
        <v>3594</v>
      </c>
      <c r="EHQ1" s="29">
        <f t="shared" si="56"/>
        <v>3595</v>
      </c>
      <c r="EHR1" s="29">
        <f t="shared" si="56"/>
        <v>3596</v>
      </c>
      <c r="EHS1" s="29">
        <f t="shared" si="56"/>
        <v>3597</v>
      </c>
      <c r="EHT1" s="29">
        <f t="shared" si="56"/>
        <v>3598</v>
      </c>
      <c r="EHU1" s="29">
        <f t="shared" si="56"/>
        <v>3599</v>
      </c>
      <c r="EHV1" s="29">
        <f t="shared" si="56"/>
        <v>3600</v>
      </c>
      <c r="EHW1" s="29">
        <f t="shared" si="56"/>
        <v>3601</v>
      </c>
      <c r="EHX1" s="29">
        <f t="shared" si="56"/>
        <v>3602</v>
      </c>
      <c r="EHY1" s="29">
        <f t="shared" si="56"/>
        <v>3603</v>
      </c>
      <c r="EHZ1" s="29">
        <f t="shared" si="56"/>
        <v>3604</v>
      </c>
      <c r="EIA1" s="29">
        <f t="shared" si="56"/>
        <v>3605</v>
      </c>
      <c r="EIB1" s="29">
        <f t="shared" si="56"/>
        <v>3606</v>
      </c>
      <c r="EIC1" s="29">
        <f t="shared" si="56"/>
        <v>3607</v>
      </c>
      <c r="EID1" s="29">
        <f t="shared" si="56"/>
        <v>3608</v>
      </c>
      <c r="EIE1" s="29">
        <f t="shared" si="56"/>
        <v>3609</v>
      </c>
      <c r="EIF1" s="29">
        <f t="shared" si="56"/>
        <v>3610</v>
      </c>
      <c r="EIG1" s="29">
        <f t="shared" si="56"/>
        <v>3611</v>
      </c>
      <c r="EIH1" s="29">
        <f t="shared" si="56"/>
        <v>3612</v>
      </c>
      <c r="EII1" s="29">
        <f t="shared" si="56"/>
        <v>3613</v>
      </c>
      <c r="EIJ1" s="29">
        <f t="shared" si="56"/>
        <v>3614</v>
      </c>
      <c r="EIK1" s="29">
        <f t="shared" si="56"/>
        <v>3615</v>
      </c>
      <c r="EIL1" s="29">
        <f t="shared" si="56"/>
        <v>3616</v>
      </c>
      <c r="EIM1" s="29">
        <f t="shared" si="56"/>
        <v>3617</v>
      </c>
      <c r="EIN1" s="29">
        <f t="shared" si="56"/>
        <v>3618</v>
      </c>
      <c r="EIO1" s="29">
        <f t="shared" si="56"/>
        <v>3619</v>
      </c>
      <c r="EIP1" s="29">
        <f t="shared" si="56"/>
        <v>3620</v>
      </c>
      <c r="EIQ1" s="29">
        <f t="shared" si="56"/>
        <v>3621</v>
      </c>
      <c r="EIR1" s="29">
        <f t="shared" si="56"/>
        <v>3622</v>
      </c>
      <c r="EIS1" s="29">
        <f t="shared" si="56"/>
        <v>3623</v>
      </c>
      <c r="EIT1" s="29">
        <f t="shared" si="56"/>
        <v>3624</v>
      </c>
      <c r="EIU1" s="29">
        <f t="shared" si="56"/>
        <v>3625</v>
      </c>
      <c r="EIV1" s="29">
        <f t="shared" si="56"/>
        <v>3626</v>
      </c>
      <c r="EIW1" s="29">
        <f t="shared" si="56"/>
        <v>3627</v>
      </c>
      <c r="EIX1" s="29">
        <f t="shared" si="56"/>
        <v>3628</v>
      </c>
      <c r="EIY1" s="29">
        <f t="shared" si="56"/>
        <v>3629</v>
      </c>
      <c r="EIZ1" s="29">
        <f t="shared" si="56"/>
        <v>3630</v>
      </c>
      <c r="EJA1" s="29">
        <f t="shared" si="56"/>
        <v>3631</v>
      </c>
      <c r="EJB1" s="29">
        <f t="shared" si="56"/>
        <v>3632</v>
      </c>
      <c r="EJC1" s="29">
        <f t="shared" si="56"/>
        <v>3633</v>
      </c>
      <c r="EJD1" s="29">
        <f t="shared" si="56"/>
        <v>3634</v>
      </c>
      <c r="EJE1" s="29">
        <f t="shared" si="56"/>
        <v>3635</v>
      </c>
      <c r="EJF1" s="29">
        <f t="shared" si="56"/>
        <v>3636</v>
      </c>
      <c r="EJG1" s="29">
        <f t="shared" si="56"/>
        <v>3637</v>
      </c>
      <c r="EJH1" s="29">
        <f t="shared" si="56"/>
        <v>3638</v>
      </c>
      <c r="EJI1" s="29">
        <f t="shared" si="56"/>
        <v>3639</v>
      </c>
      <c r="EJJ1" s="29">
        <f t="shared" si="56"/>
        <v>3640</v>
      </c>
      <c r="EJK1" s="29">
        <f t="shared" si="56"/>
        <v>3641</v>
      </c>
      <c r="EJL1" s="29">
        <f t="shared" si="56"/>
        <v>3642</v>
      </c>
      <c r="EJM1" s="29">
        <f t="shared" si="56"/>
        <v>3643</v>
      </c>
      <c r="EJN1" s="29">
        <f t="shared" si="56"/>
        <v>3644</v>
      </c>
      <c r="EJO1" s="29">
        <f t="shared" si="56"/>
        <v>3645</v>
      </c>
      <c r="EJP1" s="29">
        <f t="shared" si="56"/>
        <v>3646</v>
      </c>
      <c r="EJQ1" s="29">
        <f t="shared" si="56"/>
        <v>3647</v>
      </c>
      <c r="EJR1" s="29">
        <f t="shared" si="56"/>
        <v>3648</v>
      </c>
      <c r="EJS1" s="29">
        <f t="shared" si="56"/>
        <v>3649</v>
      </c>
      <c r="EJT1" s="29">
        <f t="shared" si="56"/>
        <v>3650</v>
      </c>
      <c r="EJU1" s="29">
        <f t="shared" si="56"/>
        <v>3651</v>
      </c>
      <c r="EJV1" s="29">
        <f t="shared" ref="EJV1:EMG1" si="57">EJU1+1</f>
        <v>3652</v>
      </c>
      <c r="EJW1" s="29">
        <f t="shared" si="57"/>
        <v>3653</v>
      </c>
      <c r="EJX1" s="29">
        <f t="shared" si="57"/>
        <v>3654</v>
      </c>
      <c r="EJY1" s="29">
        <f t="shared" si="57"/>
        <v>3655</v>
      </c>
      <c r="EJZ1" s="29">
        <f t="shared" si="57"/>
        <v>3656</v>
      </c>
      <c r="EKA1" s="29">
        <f t="shared" si="57"/>
        <v>3657</v>
      </c>
      <c r="EKB1" s="29">
        <f t="shared" si="57"/>
        <v>3658</v>
      </c>
      <c r="EKC1" s="29">
        <f t="shared" si="57"/>
        <v>3659</v>
      </c>
      <c r="EKD1" s="29">
        <f t="shared" si="57"/>
        <v>3660</v>
      </c>
      <c r="EKE1" s="29">
        <f t="shared" si="57"/>
        <v>3661</v>
      </c>
      <c r="EKF1" s="29">
        <f t="shared" si="57"/>
        <v>3662</v>
      </c>
      <c r="EKG1" s="29">
        <f t="shared" si="57"/>
        <v>3663</v>
      </c>
      <c r="EKH1" s="29">
        <f t="shared" si="57"/>
        <v>3664</v>
      </c>
      <c r="EKI1" s="29">
        <f t="shared" si="57"/>
        <v>3665</v>
      </c>
      <c r="EKJ1" s="29">
        <f t="shared" si="57"/>
        <v>3666</v>
      </c>
      <c r="EKK1" s="29">
        <f t="shared" si="57"/>
        <v>3667</v>
      </c>
      <c r="EKL1" s="29">
        <f t="shared" si="57"/>
        <v>3668</v>
      </c>
      <c r="EKM1" s="29">
        <f t="shared" si="57"/>
        <v>3669</v>
      </c>
      <c r="EKN1" s="29">
        <f t="shared" si="57"/>
        <v>3670</v>
      </c>
      <c r="EKO1" s="29">
        <f t="shared" si="57"/>
        <v>3671</v>
      </c>
      <c r="EKP1" s="29">
        <f t="shared" si="57"/>
        <v>3672</v>
      </c>
      <c r="EKQ1" s="29">
        <f t="shared" si="57"/>
        <v>3673</v>
      </c>
      <c r="EKR1" s="29">
        <f t="shared" si="57"/>
        <v>3674</v>
      </c>
      <c r="EKS1" s="29">
        <f t="shared" si="57"/>
        <v>3675</v>
      </c>
      <c r="EKT1" s="29">
        <f t="shared" si="57"/>
        <v>3676</v>
      </c>
      <c r="EKU1" s="29">
        <f t="shared" si="57"/>
        <v>3677</v>
      </c>
      <c r="EKV1" s="29">
        <f t="shared" si="57"/>
        <v>3678</v>
      </c>
      <c r="EKW1" s="29">
        <f t="shared" si="57"/>
        <v>3679</v>
      </c>
      <c r="EKX1" s="29">
        <f t="shared" si="57"/>
        <v>3680</v>
      </c>
      <c r="EKY1" s="29">
        <f t="shared" si="57"/>
        <v>3681</v>
      </c>
      <c r="EKZ1" s="29">
        <f t="shared" si="57"/>
        <v>3682</v>
      </c>
      <c r="ELA1" s="29">
        <f t="shared" si="57"/>
        <v>3683</v>
      </c>
      <c r="ELB1" s="29">
        <f t="shared" si="57"/>
        <v>3684</v>
      </c>
      <c r="ELC1" s="29">
        <f t="shared" si="57"/>
        <v>3685</v>
      </c>
      <c r="ELD1" s="29">
        <f t="shared" si="57"/>
        <v>3686</v>
      </c>
      <c r="ELE1" s="29">
        <f t="shared" si="57"/>
        <v>3687</v>
      </c>
      <c r="ELF1" s="29">
        <f t="shared" si="57"/>
        <v>3688</v>
      </c>
      <c r="ELG1" s="29">
        <f t="shared" si="57"/>
        <v>3689</v>
      </c>
      <c r="ELH1" s="29">
        <f t="shared" si="57"/>
        <v>3690</v>
      </c>
      <c r="ELI1" s="29">
        <f t="shared" si="57"/>
        <v>3691</v>
      </c>
      <c r="ELJ1" s="29">
        <f t="shared" si="57"/>
        <v>3692</v>
      </c>
      <c r="ELK1" s="29">
        <f t="shared" si="57"/>
        <v>3693</v>
      </c>
      <c r="ELL1" s="29">
        <f t="shared" si="57"/>
        <v>3694</v>
      </c>
      <c r="ELM1" s="29">
        <f t="shared" si="57"/>
        <v>3695</v>
      </c>
      <c r="ELN1" s="29">
        <f t="shared" si="57"/>
        <v>3696</v>
      </c>
      <c r="ELO1" s="29">
        <f t="shared" si="57"/>
        <v>3697</v>
      </c>
      <c r="ELP1" s="29">
        <f t="shared" si="57"/>
        <v>3698</v>
      </c>
      <c r="ELQ1" s="29">
        <f t="shared" si="57"/>
        <v>3699</v>
      </c>
      <c r="ELR1" s="29">
        <f t="shared" si="57"/>
        <v>3700</v>
      </c>
      <c r="ELS1" s="29">
        <f t="shared" si="57"/>
        <v>3701</v>
      </c>
      <c r="ELT1" s="29">
        <f t="shared" si="57"/>
        <v>3702</v>
      </c>
      <c r="ELU1" s="29">
        <f t="shared" si="57"/>
        <v>3703</v>
      </c>
      <c r="ELV1" s="29">
        <f t="shared" si="57"/>
        <v>3704</v>
      </c>
      <c r="ELW1" s="29">
        <f t="shared" si="57"/>
        <v>3705</v>
      </c>
      <c r="ELX1" s="29">
        <f t="shared" si="57"/>
        <v>3706</v>
      </c>
      <c r="ELY1" s="29">
        <f t="shared" si="57"/>
        <v>3707</v>
      </c>
      <c r="ELZ1" s="29">
        <f t="shared" si="57"/>
        <v>3708</v>
      </c>
      <c r="EMA1" s="29">
        <f t="shared" si="57"/>
        <v>3709</v>
      </c>
      <c r="EMB1" s="29">
        <f t="shared" si="57"/>
        <v>3710</v>
      </c>
      <c r="EMC1" s="29">
        <f t="shared" si="57"/>
        <v>3711</v>
      </c>
      <c r="EMD1" s="29">
        <f t="shared" si="57"/>
        <v>3712</v>
      </c>
      <c r="EME1" s="29">
        <f t="shared" si="57"/>
        <v>3713</v>
      </c>
      <c r="EMF1" s="29">
        <f t="shared" si="57"/>
        <v>3714</v>
      </c>
      <c r="EMG1" s="29">
        <f t="shared" si="57"/>
        <v>3715</v>
      </c>
      <c r="EMH1" s="29">
        <f t="shared" ref="EMH1:EOS1" si="58">EMG1+1</f>
        <v>3716</v>
      </c>
      <c r="EMI1" s="29">
        <f t="shared" si="58"/>
        <v>3717</v>
      </c>
      <c r="EMJ1" s="29">
        <f t="shared" si="58"/>
        <v>3718</v>
      </c>
      <c r="EMK1" s="29">
        <f t="shared" si="58"/>
        <v>3719</v>
      </c>
      <c r="EML1" s="29">
        <f t="shared" si="58"/>
        <v>3720</v>
      </c>
      <c r="EMM1" s="29">
        <f t="shared" si="58"/>
        <v>3721</v>
      </c>
      <c r="EMN1" s="29">
        <f t="shared" si="58"/>
        <v>3722</v>
      </c>
      <c r="EMO1" s="29">
        <f t="shared" si="58"/>
        <v>3723</v>
      </c>
      <c r="EMP1" s="29">
        <f t="shared" si="58"/>
        <v>3724</v>
      </c>
      <c r="EMQ1" s="29">
        <f t="shared" si="58"/>
        <v>3725</v>
      </c>
      <c r="EMR1" s="29">
        <f t="shared" si="58"/>
        <v>3726</v>
      </c>
      <c r="EMS1" s="29">
        <f t="shared" si="58"/>
        <v>3727</v>
      </c>
      <c r="EMT1" s="29">
        <f t="shared" si="58"/>
        <v>3728</v>
      </c>
      <c r="EMU1" s="29">
        <f t="shared" si="58"/>
        <v>3729</v>
      </c>
      <c r="EMV1" s="29">
        <f t="shared" si="58"/>
        <v>3730</v>
      </c>
      <c r="EMW1" s="29">
        <f t="shared" si="58"/>
        <v>3731</v>
      </c>
      <c r="EMX1" s="29">
        <f t="shared" si="58"/>
        <v>3732</v>
      </c>
      <c r="EMY1" s="29">
        <f t="shared" si="58"/>
        <v>3733</v>
      </c>
      <c r="EMZ1" s="29">
        <f t="shared" si="58"/>
        <v>3734</v>
      </c>
      <c r="ENA1" s="29">
        <f t="shared" si="58"/>
        <v>3735</v>
      </c>
      <c r="ENB1" s="29">
        <f t="shared" si="58"/>
        <v>3736</v>
      </c>
      <c r="ENC1" s="29">
        <f t="shared" si="58"/>
        <v>3737</v>
      </c>
      <c r="END1" s="29">
        <f t="shared" si="58"/>
        <v>3738</v>
      </c>
      <c r="ENE1" s="29">
        <f t="shared" si="58"/>
        <v>3739</v>
      </c>
      <c r="ENF1" s="29">
        <f t="shared" si="58"/>
        <v>3740</v>
      </c>
      <c r="ENG1" s="29">
        <f t="shared" si="58"/>
        <v>3741</v>
      </c>
      <c r="ENH1" s="29">
        <f t="shared" si="58"/>
        <v>3742</v>
      </c>
      <c r="ENI1" s="29">
        <f t="shared" si="58"/>
        <v>3743</v>
      </c>
      <c r="ENJ1" s="29">
        <f t="shared" si="58"/>
        <v>3744</v>
      </c>
      <c r="ENK1" s="29">
        <f t="shared" si="58"/>
        <v>3745</v>
      </c>
      <c r="ENL1" s="29">
        <f t="shared" si="58"/>
        <v>3746</v>
      </c>
      <c r="ENM1" s="29">
        <f t="shared" si="58"/>
        <v>3747</v>
      </c>
      <c r="ENN1" s="29">
        <f t="shared" si="58"/>
        <v>3748</v>
      </c>
      <c r="ENO1" s="29">
        <f t="shared" si="58"/>
        <v>3749</v>
      </c>
      <c r="ENP1" s="29">
        <f t="shared" si="58"/>
        <v>3750</v>
      </c>
      <c r="ENQ1" s="29">
        <f t="shared" si="58"/>
        <v>3751</v>
      </c>
      <c r="ENR1" s="29">
        <f t="shared" si="58"/>
        <v>3752</v>
      </c>
      <c r="ENS1" s="29">
        <f t="shared" si="58"/>
        <v>3753</v>
      </c>
      <c r="ENT1" s="29">
        <f t="shared" si="58"/>
        <v>3754</v>
      </c>
      <c r="ENU1" s="29">
        <f t="shared" si="58"/>
        <v>3755</v>
      </c>
      <c r="ENV1" s="29">
        <f t="shared" si="58"/>
        <v>3756</v>
      </c>
      <c r="ENW1" s="29">
        <f t="shared" si="58"/>
        <v>3757</v>
      </c>
      <c r="ENX1" s="29">
        <f t="shared" si="58"/>
        <v>3758</v>
      </c>
      <c r="ENY1" s="29">
        <f t="shared" si="58"/>
        <v>3759</v>
      </c>
      <c r="ENZ1" s="29">
        <f t="shared" si="58"/>
        <v>3760</v>
      </c>
      <c r="EOA1" s="29">
        <f t="shared" si="58"/>
        <v>3761</v>
      </c>
      <c r="EOB1" s="29">
        <f t="shared" si="58"/>
        <v>3762</v>
      </c>
      <c r="EOC1" s="29">
        <f t="shared" si="58"/>
        <v>3763</v>
      </c>
      <c r="EOD1" s="29">
        <f t="shared" si="58"/>
        <v>3764</v>
      </c>
      <c r="EOE1" s="29">
        <f t="shared" si="58"/>
        <v>3765</v>
      </c>
      <c r="EOF1" s="29">
        <f t="shared" si="58"/>
        <v>3766</v>
      </c>
      <c r="EOG1" s="29">
        <f t="shared" si="58"/>
        <v>3767</v>
      </c>
      <c r="EOH1" s="29">
        <f t="shared" si="58"/>
        <v>3768</v>
      </c>
      <c r="EOI1" s="29">
        <f t="shared" si="58"/>
        <v>3769</v>
      </c>
      <c r="EOJ1" s="29">
        <f t="shared" si="58"/>
        <v>3770</v>
      </c>
      <c r="EOK1" s="29">
        <f t="shared" si="58"/>
        <v>3771</v>
      </c>
      <c r="EOL1" s="29">
        <f t="shared" si="58"/>
        <v>3772</v>
      </c>
      <c r="EOM1" s="29">
        <f t="shared" si="58"/>
        <v>3773</v>
      </c>
      <c r="EON1" s="29">
        <f t="shared" si="58"/>
        <v>3774</v>
      </c>
      <c r="EOO1" s="29">
        <f t="shared" si="58"/>
        <v>3775</v>
      </c>
      <c r="EOP1" s="29">
        <f t="shared" si="58"/>
        <v>3776</v>
      </c>
      <c r="EOQ1" s="29">
        <f t="shared" si="58"/>
        <v>3777</v>
      </c>
      <c r="EOR1" s="29">
        <f t="shared" si="58"/>
        <v>3778</v>
      </c>
      <c r="EOS1" s="29">
        <f t="shared" si="58"/>
        <v>3779</v>
      </c>
      <c r="EOT1" s="29">
        <f t="shared" ref="EOT1:ERE1" si="59">EOS1+1</f>
        <v>3780</v>
      </c>
      <c r="EOU1" s="29">
        <f t="shared" si="59"/>
        <v>3781</v>
      </c>
      <c r="EOV1" s="29">
        <f t="shared" si="59"/>
        <v>3782</v>
      </c>
      <c r="EOW1" s="29">
        <f t="shared" si="59"/>
        <v>3783</v>
      </c>
      <c r="EOX1" s="29">
        <f t="shared" si="59"/>
        <v>3784</v>
      </c>
      <c r="EOY1" s="29">
        <f t="shared" si="59"/>
        <v>3785</v>
      </c>
      <c r="EOZ1" s="29">
        <f t="shared" si="59"/>
        <v>3786</v>
      </c>
      <c r="EPA1" s="29">
        <f t="shared" si="59"/>
        <v>3787</v>
      </c>
      <c r="EPB1" s="29">
        <f t="shared" si="59"/>
        <v>3788</v>
      </c>
      <c r="EPC1" s="29">
        <f t="shared" si="59"/>
        <v>3789</v>
      </c>
      <c r="EPD1" s="29">
        <f t="shared" si="59"/>
        <v>3790</v>
      </c>
      <c r="EPE1" s="29">
        <f t="shared" si="59"/>
        <v>3791</v>
      </c>
      <c r="EPF1" s="29">
        <f t="shared" si="59"/>
        <v>3792</v>
      </c>
      <c r="EPG1" s="29">
        <f t="shared" si="59"/>
        <v>3793</v>
      </c>
      <c r="EPH1" s="29">
        <f t="shared" si="59"/>
        <v>3794</v>
      </c>
      <c r="EPI1" s="29">
        <f t="shared" si="59"/>
        <v>3795</v>
      </c>
      <c r="EPJ1" s="29">
        <f t="shared" si="59"/>
        <v>3796</v>
      </c>
      <c r="EPK1" s="29">
        <f t="shared" si="59"/>
        <v>3797</v>
      </c>
      <c r="EPL1" s="29">
        <f t="shared" si="59"/>
        <v>3798</v>
      </c>
      <c r="EPM1" s="29">
        <f t="shared" si="59"/>
        <v>3799</v>
      </c>
      <c r="EPN1" s="29">
        <f t="shared" si="59"/>
        <v>3800</v>
      </c>
      <c r="EPO1" s="29">
        <f t="shared" si="59"/>
        <v>3801</v>
      </c>
      <c r="EPP1" s="29">
        <f t="shared" si="59"/>
        <v>3802</v>
      </c>
      <c r="EPQ1" s="29">
        <f t="shared" si="59"/>
        <v>3803</v>
      </c>
      <c r="EPR1" s="29">
        <f t="shared" si="59"/>
        <v>3804</v>
      </c>
      <c r="EPS1" s="29">
        <f t="shared" si="59"/>
        <v>3805</v>
      </c>
      <c r="EPT1" s="29">
        <f t="shared" si="59"/>
        <v>3806</v>
      </c>
      <c r="EPU1" s="29">
        <f t="shared" si="59"/>
        <v>3807</v>
      </c>
      <c r="EPV1" s="29">
        <f t="shared" si="59"/>
        <v>3808</v>
      </c>
      <c r="EPW1" s="29">
        <f t="shared" si="59"/>
        <v>3809</v>
      </c>
      <c r="EPX1" s="29">
        <f t="shared" si="59"/>
        <v>3810</v>
      </c>
      <c r="EPY1" s="29">
        <f t="shared" si="59"/>
        <v>3811</v>
      </c>
      <c r="EPZ1" s="29">
        <f t="shared" si="59"/>
        <v>3812</v>
      </c>
      <c r="EQA1" s="29">
        <f t="shared" si="59"/>
        <v>3813</v>
      </c>
      <c r="EQB1" s="29">
        <f t="shared" si="59"/>
        <v>3814</v>
      </c>
      <c r="EQC1" s="29">
        <f t="shared" si="59"/>
        <v>3815</v>
      </c>
      <c r="EQD1" s="29">
        <f t="shared" si="59"/>
        <v>3816</v>
      </c>
      <c r="EQE1" s="29">
        <f t="shared" si="59"/>
        <v>3817</v>
      </c>
      <c r="EQF1" s="29">
        <f t="shared" si="59"/>
        <v>3818</v>
      </c>
      <c r="EQG1" s="29">
        <f t="shared" si="59"/>
        <v>3819</v>
      </c>
      <c r="EQH1" s="29">
        <f t="shared" si="59"/>
        <v>3820</v>
      </c>
      <c r="EQI1" s="29">
        <f t="shared" si="59"/>
        <v>3821</v>
      </c>
      <c r="EQJ1" s="29">
        <f t="shared" si="59"/>
        <v>3822</v>
      </c>
      <c r="EQK1" s="29">
        <f t="shared" si="59"/>
        <v>3823</v>
      </c>
      <c r="EQL1" s="29">
        <f t="shared" si="59"/>
        <v>3824</v>
      </c>
      <c r="EQM1" s="29">
        <f t="shared" si="59"/>
        <v>3825</v>
      </c>
      <c r="EQN1" s="29">
        <f t="shared" si="59"/>
        <v>3826</v>
      </c>
      <c r="EQO1" s="29">
        <f t="shared" si="59"/>
        <v>3827</v>
      </c>
      <c r="EQP1" s="29">
        <f t="shared" si="59"/>
        <v>3828</v>
      </c>
      <c r="EQQ1" s="29">
        <f t="shared" si="59"/>
        <v>3829</v>
      </c>
      <c r="EQR1" s="29">
        <f t="shared" si="59"/>
        <v>3830</v>
      </c>
      <c r="EQS1" s="29">
        <f t="shared" si="59"/>
        <v>3831</v>
      </c>
      <c r="EQT1" s="29">
        <f t="shared" si="59"/>
        <v>3832</v>
      </c>
      <c r="EQU1" s="29">
        <f t="shared" si="59"/>
        <v>3833</v>
      </c>
      <c r="EQV1" s="29">
        <f t="shared" si="59"/>
        <v>3834</v>
      </c>
      <c r="EQW1" s="29">
        <f t="shared" si="59"/>
        <v>3835</v>
      </c>
      <c r="EQX1" s="29">
        <f t="shared" si="59"/>
        <v>3836</v>
      </c>
      <c r="EQY1" s="29">
        <f t="shared" si="59"/>
        <v>3837</v>
      </c>
      <c r="EQZ1" s="29">
        <f t="shared" si="59"/>
        <v>3838</v>
      </c>
      <c r="ERA1" s="29">
        <f t="shared" si="59"/>
        <v>3839</v>
      </c>
      <c r="ERB1" s="29">
        <f t="shared" si="59"/>
        <v>3840</v>
      </c>
      <c r="ERC1" s="29">
        <f t="shared" si="59"/>
        <v>3841</v>
      </c>
      <c r="ERD1" s="29">
        <f t="shared" si="59"/>
        <v>3842</v>
      </c>
      <c r="ERE1" s="29">
        <f t="shared" si="59"/>
        <v>3843</v>
      </c>
      <c r="ERF1" s="29">
        <f t="shared" ref="ERF1:ETQ1" si="60">ERE1+1</f>
        <v>3844</v>
      </c>
      <c r="ERG1" s="29">
        <f t="shared" si="60"/>
        <v>3845</v>
      </c>
      <c r="ERH1" s="29">
        <f t="shared" si="60"/>
        <v>3846</v>
      </c>
      <c r="ERI1" s="29">
        <f t="shared" si="60"/>
        <v>3847</v>
      </c>
      <c r="ERJ1" s="29">
        <f t="shared" si="60"/>
        <v>3848</v>
      </c>
      <c r="ERK1" s="29">
        <f t="shared" si="60"/>
        <v>3849</v>
      </c>
      <c r="ERL1" s="29">
        <f t="shared" si="60"/>
        <v>3850</v>
      </c>
      <c r="ERM1" s="29">
        <f t="shared" si="60"/>
        <v>3851</v>
      </c>
      <c r="ERN1" s="29">
        <f t="shared" si="60"/>
        <v>3852</v>
      </c>
      <c r="ERO1" s="29">
        <f t="shared" si="60"/>
        <v>3853</v>
      </c>
      <c r="ERP1" s="29">
        <f t="shared" si="60"/>
        <v>3854</v>
      </c>
      <c r="ERQ1" s="29">
        <f t="shared" si="60"/>
        <v>3855</v>
      </c>
      <c r="ERR1" s="29">
        <f t="shared" si="60"/>
        <v>3856</v>
      </c>
      <c r="ERS1" s="29">
        <f t="shared" si="60"/>
        <v>3857</v>
      </c>
      <c r="ERT1" s="29">
        <f t="shared" si="60"/>
        <v>3858</v>
      </c>
      <c r="ERU1" s="29">
        <f t="shared" si="60"/>
        <v>3859</v>
      </c>
      <c r="ERV1" s="29">
        <f t="shared" si="60"/>
        <v>3860</v>
      </c>
      <c r="ERW1" s="29">
        <f t="shared" si="60"/>
        <v>3861</v>
      </c>
      <c r="ERX1" s="29">
        <f t="shared" si="60"/>
        <v>3862</v>
      </c>
      <c r="ERY1" s="29">
        <f t="shared" si="60"/>
        <v>3863</v>
      </c>
      <c r="ERZ1" s="29">
        <f t="shared" si="60"/>
        <v>3864</v>
      </c>
      <c r="ESA1" s="29">
        <f t="shared" si="60"/>
        <v>3865</v>
      </c>
      <c r="ESB1" s="29">
        <f t="shared" si="60"/>
        <v>3866</v>
      </c>
      <c r="ESC1" s="29">
        <f t="shared" si="60"/>
        <v>3867</v>
      </c>
      <c r="ESD1" s="29">
        <f t="shared" si="60"/>
        <v>3868</v>
      </c>
      <c r="ESE1" s="29">
        <f t="shared" si="60"/>
        <v>3869</v>
      </c>
      <c r="ESF1" s="29">
        <f t="shared" si="60"/>
        <v>3870</v>
      </c>
      <c r="ESG1" s="29">
        <f t="shared" si="60"/>
        <v>3871</v>
      </c>
      <c r="ESH1" s="29">
        <f t="shared" si="60"/>
        <v>3872</v>
      </c>
      <c r="ESI1" s="29">
        <f t="shared" si="60"/>
        <v>3873</v>
      </c>
      <c r="ESJ1" s="29">
        <f t="shared" si="60"/>
        <v>3874</v>
      </c>
      <c r="ESK1" s="29">
        <f t="shared" si="60"/>
        <v>3875</v>
      </c>
      <c r="ESL1" s="29">
        <f t="shared" si="60"/>
        <v>3876</v>
      </c>
      <c r="ESM1" s="29">
        <f t="shared" si="60"/>
        <v>3877</v>
      </c>
      <c r="ESN1" s="29">
        <f t="shared" si="60"/>
        <v>3878</v>
      </c>
      <c r="ESO1" s="29">
        <f t="shared" si="60"/>
        <v>3879</v>
      </c>
      <c r="ESP1" s="29">
        <f t="shared" si="60"/>
        <v>3880</v>
      </c>
      <c r="ESQ1" s="29">
        <f t="shared" si="60"/>
        <v>3881</v>
      </c>
      <c r="ESR1" s="29">
        <f t="shared" si="60"/>
        <v>3882</v>
      </c>
      <c r="ESS1" s="29">
        <f t="shared" si="60"/>
        <v>3883</v>
      </c>
      <c r="EST1" s="29">
        <f t="shared" si="60"/>
        <v>3884</v>
      </c>
      <c r="ESU1" s="29">
        <f t="shared" si="60"/>
        <v>3885</v>
      </c>
      <c r="ESV1" s="29">
        <f t="shared" si="60"/>
        <v>3886</v>
      </c>
      <c r="ESW1" s="29">
        <f t="shared" si="60"/>
        <v>3887</v>
      </c>
      <c r="ESX1" s="29">
        <f t="shared" si="60"/>
        <v>3888</v>
      </c>
      <c r="ESY1" s="29">
        <f t="shared" si="60"/>
        <v>3889</v>
      </c>
      <c r="ESZ1" s="29">
        <f t="shared" si="60"/>
        <v>3890</v>
      </c>
      <c r="ETA1" s="29">
        <f t="shared" si="60"/>
        <v>3891</v>
      </c>
      <c r="ETB1" s="29">
        <f t="shared" si="60"/>
        <v>3892</v>
      </c>
      <c r="ETC1" s="29">
        <f t="shared" si="60"/>
        <v>3893</v>
      </c>
      <c r="ETD1" s="29">
        <f t="shared" si="60"/>
        <v>3894</v>
      </c>
      <c r="ETE1" s="29">
        <f t="shared" si="60"/>
        <v>3895</v>
      </c>
      <c r="ETF1" s="29">
        <f t="shared" si="60"/>
        <v>3896</v>
      </c>
      <c r="ETG1" s="29">
        <f t="shared" si="60"/>
        <v>3897</v>
      </c>
      <c r="ETH1" s="29">
        <f t="shared" si="60"/>
        <v>3898</v>
      </c>
      <c r="ETI1" s="29">
        <f t="shared" si="60"/>
        <v>3899</v>
      </c>
      <c r="ETJ1" s="29">
        <f t="shared" si="60"/>
        <v>3900</v>
      </c>
      <c r="ETK1" s="29">
        <f t="shared" si="60"/>
        <v>3901</v>
      </c>
      <c r="ETL1" s="29">
        <f t="shared" si="60"/>
        <v>3902</v>
      </c>
      <c r="ETM1" s="29">
        <f t="shared" si="60"/>
        <v>3903</v>
      </c>
      <c r="ETN1" s="29">
        <f t="shared" si="60"/>
        <v>3904</v>
      </c>
      <c r="ETO1" s="29">
        <f t="shared" si="60"/>
        <v>3905</v>
      </c>
      <c r="ETP1" s="29">
        <f t="shared" si="60"/>
        <v>3906</v>
      </c>
      <c r="ETQ1" s="29">
        <f t="shared" si="60"/>
        <v>3907</v>
      </c>
      <c r="ETR1" s="29">
        <f t="shared" ref="ETR1:EWC1" si="61">ETQ1+1</f>
        <v>3908</v>
      </c>
      <c r="ETS1" s="29">
        <f t="shared" si="61"/>
        <v>3909</v>
      </c>
      <c r="ETT1" s="29">
        <f t="shared" si="61"/>
        <v>3910</v>
      </c>
      <c r="ETU1" s="29">
        <f t="shared" si="61"/>
        <v>3911</v>
      </c>
      <c r="ETV1" s="29">
        <f t="shared" si="61"/>
        <v>3912</v>
      </c>
      <c r="ETW1" s="29">
        <f t="shared" si="61"/>
        <v>3913</v>
      </c>
      <c r="ETX1" s="29">
        <f t="shared" si="61"/>
        <v>3914</v>
      </c>
      <c r="ETY1" s="29">
        <f t="shared" si="61"/>
        <v>3915</v>
      </c>
      <c r="ETZ1" s="29">
        <f t="shared" si="61"/>
        <v>3916</v>
      </c>
      <c r="EUA1" s="29">
        <f t="shared" si="61"/>
        <v>3917</v>
      </c>
      <c r="EUB1" s="29">
        <f t="shared" si="61"/>
        <v>3918</v>
      </c>
      <c r="EUC1" s="29">
        <f t="shared" si="61"/>
        <v>3919</v>
      </c>
      <c r="EUD1" s="29">
        <f t="shared" si="61"/>
        <v>3920</v>
      </c>
      <c r="EUE1" s="29">
        <f t="shared" si="61"/>
        <v>3921</v>
      </c>
      <c r="EUF1" s="29">
        <f t="shared" si="61"/>
        <v>3922</v>
      </c>
      <c r="EUG1" s="29">
        <f t="shared" si="61"/>
        <v>3923</v>
      </c>
      <c r="EUH1" s="29">
        <f t="shared" si="61"/>
        <v>3924</v>
      </c>
      <c r="EUI1" s="29">
        <f t="shared" si="61"/>
        <v>3925</v>
      </c>
      <c r="EUJ1" s="29">
        <f t="shared" si="61"/>
        <v>3926</v>
      </c>
      <c r="EUK1" s="29">
        <f t="shared" si="61"/>
        <v>3927</v>
      </c>
      <c r="EUL1" s="29">
        <f t="shared" si="61"/>
        <v>3928</v>
      </c>
      <c r="EUM1" s="29">
        <f t="shared" si="61"/>
        <v>3929</v>
      </c>
      <c r="EUN1" s="29">
        <f t="shared" si="61"/>
        <v>3930</v>
      </c>
      <c r="EUO1" s="29">
        <f t="shared" si="61"/>
        <v>3931</v>
      </c>
      <c r="EUP1" s="29">
        <f t="shared" si="61"/>
        <v>3932</v>
      </c>
      <c r="EUQ1" s="29">
        <f t="shared" si="61"/>
        <v>3933</v>
      </c>
      <c r="EUR1" s="29">
        <f t="shared" si="61"/>
        <v>3934</v>
      </c>
      <c r="EUS1" s="29">
        <f t="shared" si="61"/>
        <v>3935</v>
      </c>
      <c r="EUT1" s="29">
        <f t="shared" si="61"/>
        <v>3936</v>
      </c>
      <c r="EUU1" s="29">
        <f t="shared" si="61"/>
        <v>3937</v>
      </c>
      <c r="EUV1" s="29">
        <f t="shared" si="61"/>
        <v>3938</v>
      </c>
      <c r="EUW1" s="29">
        <f t="shared" si="61"/>
        <v>3939</v>
      </c>
      <c r="EUX1" s="29">
        <f t="shared" si="61"/>
        <v>3940</v>
      </c>
      <c r="EUY1" s="29">
        <f t="shared" si="61"/>
        <v>3941</v>
      </c>
      <c r="EUZ1" s="29">
        <f t="shared" si="61"/>
        <v>3942</v>
      </c>
      <c r="EVA1" s="29">
        <f t="shared" si="61"/>
        <v>3943</v>
      </c>
      <c r="EVB1" s="29">
        <f t="shared" si="61"/>
        <v>3944</v>
      </c>
      <c r="EVC1" s="29">
        <f t="shared" si="61"/>
        <v>3945</v>
      </c>
      <c r="EVD1" s="29">
        <f t="shared" si="61"/>
        <v>3946</v>
      </c>
      <c r="EVE1" s="29">
        <f t="shared" si="61"/>
        <v>3947</v>
      </c>
      <c r="EVF1" s="29">
        <f t="shared" si="61"/>
        <v>3948</v>
      </c>
      <c r="EVG1" s="29">
        <f t="shared" si="61"/>
        <v>3949</v>
      </c>
      <c r="EVH1" s="29">
        <f t="shared" si="61"/>
        <v>3950</v>
      </c>
      <c r="EVI1" s="29">
        <f t="shared" si="61"/>
        <v>3951</v>
      </c>
      <c r="EVJ1" s="29">
        <f t="shared" si="61"/>
        <v>3952</v>
      </c>
      <c r="EVK1" s="29">
        <f t="shared" si="61"/>
        <v>3953</v>
      </c>
      <c r="EVL1" s="29">
        <f t="shared" si="61"/>
        <v>3954</v>
      </c>
      <c r="EVM1" s="29">
        <f t="shared" si="61"/>
        <v>3955</v>
      </c>
      <c r="EVN1" s="29">
        <f t="shared" si="61"/>
        <v>3956</v>
      </c>
      <c r="EVO1" s="29">
        <f t="shared" si="61"/>
        <v>3957</v>
      </c>
      <c r="EVP1" s="29">
        <f t="shared" si="61"/>
        <v>3958</v>
      </c>
      <c r="EVQ1" s="29">
        <f t="shared" si="61"/>
        <v>3959</v>
      </c>
      <c r="EVR1" s="29">
        <f t="shared" si="61"/>
        <v>3960</v>
      </c>
      <c r="EVS1" s="29">
        <f t="shared" si="61"/>
        <v>3961</v>
      </c>
      <c r="EVT1" s="29">
        <f t="shared" si="61"/>
        <v>3962</v>
      </c>
      <c r="EVU1" s="29">
        <f t="shared" si="61"/>
        <v>3963</v>
      </c>
      <c r="EVV1" s="29">
        <f t="shared" si="61"/>
        <v>3964</v>
      </c>
      <c r="EVW1" s="29">
        <f t="shared" si="61"/>
        <v>3965</v>
      </c>
      <c r="EVX1" s="29">
        <f t="shared" si="61"/>
        <v>3966</v>
      </c>
      <c r="EVY1" s="29">
        <f t="shared" si="61"/>
        <v>3967</v>
      </c>
      <c r="EVZ1" s="29">
        <f t="shared" si="61"/>
        <v>3968</v>
      </c>
      <c r="EWA1" s="29">
        <f t="shared" si="61"/>
        <v>3969</v>
      </c>
      <c r="EWB1" s="29">
        <f t="shared" si="61"/>
        <v>3970</v>
      </c>
      <c r="EWC1" s="29">
        <f t="shared" si="61"/>
        <v>3971</v>
      </c>
      <c r="EWD1" s="29">
        <f t="shared" ref="EWD1:EYO1" si="62">EWC1+1</f>
        <v>3972</v>
      </c>
      <c r="EWE1" s="29">
        <f t="shared" si="62"/>
        <v>3973</v>
      </c>
      <c r="EWF1" s="29">
        <f t="shared" si="62"/>
        <v>3974</v>
      </c>
      <c r="EWG1" s="29">
        <f t="shared" si="62"/>
        <v>3975</v>
      </c>
      <c r="EWH1" s="29">
        <f t="shared" si="62"/>
        <v>3976</v>
      </c>
      <c r="EWI1" s="29">
        <f t="shared" si="62"/>
        <v>3977</v>
      </c>
      <c r="EWJ1" s="29">
        <f t="shared" si="62"/>
        <v>3978</v>
      </c>
      <c r="EWK1" s="29">
        <f t="shared" si="62"/>
        <v>3979</v>
      </c>
      <c r="EWL1" s="29">
        <f t="shared" si="62"/>
        <v>3980</v>
      </c>
      <c r="EWM1" s="29">
        <f t="shared" si="62"/>
        <v>3981</v>
      </c>
      <c r="EWN1" s="29">
        <f t="shared" si="62"/>
        <v>3982</v>
      </c>
      <c r="EWO1" s="29">
        <f t="shared" si="62"/>
        <v>3983</v>
      </c>
      <c r="EWP1" s="29">
        <f t="shared" si="62"/>
        <v>3984</v>
      </c>
      <c r="EWQ1" s="29">
        <f t="shared" si="62"/>
        <v>3985</v>
      </c>
      <c r="EWR1" s="29">
        <f t="shared" si="62"/>
        <v>3986</v>
      </c>
      <c r="EWS1" s="29">
        <f t="shared" si="62"/>
        <v>3987</v>
      </c>
      <c r="EWT1" s="29">
        <f t="shared" si="62"/>
        <v>3988</v>
      </c>
      <c r="EWU1" s="29">
        <f t="shared" si="62"/>
        <v>3989</v>
      </c>
      <c r="EWV1" s="29">
        <f t="shared" si="62"/>
        <v>3990</v>
      </c>
      <c r="EWW1" s="29">
        <f t="shared" si="62"/>
        <v>3991</v>
      </c>
      <c r="EWX1" s="29">
        <f t="shared" si="62"/>
        <v>3992</v>
      </c>
      <c r="EWY1" s="29">
        <f t="shared" si="62"/>
        <v>3993</v>
      </c>
      <c r="EWZ1" s="29">
        <f t="shared" si="62"/>
        <v>3994</v>
      </c>
      <c r="EXA1" s="29">
        <f t="shared" si="62"/>
        <v>3995</v>
      </c>
      <c r="EXB1" s="29">
        <f t="shared" si="62"/>
        <v>3996</v>
      </c>
      <c r="EXC1" s="29">
        <f t="shared" si="62"/>
        <v>3997</v>
      </c>
      <c r="EXD1" s="29">
        <f t="shared" si="62"/>
        <v>3998</v>
      </c>
      <c r="EXE1" s="29">
        <f t="shared" si="62"/>
        <v>3999</v>
      </c>
      <c r="EXF1" s="29">
        <f t="shared" si="62"/>
        <v>4000</v>
      </c>
      <c r="EXG1" s="29">
        <f t="shared" si="62"/>
        <v>4001</v>
      </c>
      <c r="EXH1" s="29">
        <f t="shared" si="62"/>
        <v>4002</v>
      </c>
      <c r="EXI1" s="29">
        <f t="shared" si="62"/>
        <v>4003</v>
      </c>
      <c r="EXJ1" s="29">
        <f t="shared" si="62"/>
        <v>4004</v>
      </c>
      <c r="EXK1" s="29">
        <f t="shared" si="62"/>
        <v>4005</v>
      </c>
      <c r="EXL1" s="29">
        <f t="shared" si="62"/>
        <v>4006</v>
      </c>
      <c r="EXM1" s="29">
        <f t="shared" si="62"/>
        <v>4007</v>
      </c>
      <c r="EXN1" s="29">
        <f t="shared" si="62"/>
        <v>4008</v>
      </c>
      <c r="EXO1" s="29">
        <f t="shared" si="62"/>
        <v>4009</v>
      </c>
      <c r="EXP1" s="29">
        <f t="shared" si="62"/>
        <v>4010</v>
      </c>
      <c r="EXQ1" s="29">
        <f t="shared" si="62"/>
        <v>4011</v>
      </c>
      <c r="EXR1" s="29">
        <f t="shared" si="62"/>
        <v>4012</v>
      </c>
      <c r="EXS1" s="29">
        <f t="shared" si="62"/>
        <v>4013</v>
      </c>
      <c r="EXT1" s="29">
        <f t="shared" si="62"/>
        <v>4014</v>
      </c>
      <c r="EXU1" s="29">
        <f t="shared" si="62"/>
        <v>4015</v>
      </c>
      <c r="EXV1" s="29">
        <f t="shared" si="62"/>
        <v>4016</v>
      </c>
      <c r="EXW1" s="29">
        <f t="shared" si="62"/>
        <v>4017</v>
      </c>
      <c r="EXX1" s="29">
        <f t="shared" si="62"/>
        <v>4018</v>
      </c>
      <c r="EXY1" s="29">
        <f t="shared" si="62"/>
        <v>4019</v>
      </c>
      <c r="EXZ1" s="29">
        <f t="shared" si="62"/>
        <v>4020</v>
      </c>
      <c r="EYA1" s="29">
        <f t="shared" si="62"/>
        <v>4021</v>
      </c>
      <c r="EYB1" s="29">
        <f t="shared" si="62"/>
        <v>4022</v>
      </c>
      <c r="EYC1" s="29">
        <f t="shared" si="62"/>
        <v>4023</v>
      </c>
      <c r="EYD1" s="29">
        <f t="shared" si="62"/>
        <v>4024</v>
      </c>
      <c r="EYE1" s="29">
        <f t="shared" si="62"/>
        <v>4025</v>
      </c>
      <c r="EYF1" s="29">
        <f t="shared" si="62"/>
        <v>4026</v>
      </c>
      <c r="EYG1" s="29">
        <f t="shared" si="62"/>
        <v>4027</v>
      </c>
      <c r="EYH1" s="29">
        <f t="shared" si="62"/>
        <v>4028</v>
      </c>
      <c r="EYI1" s="29">
        <f t="shared" si="62"/>
        <v>4029</v>
      </c>
      <c r="EYJ1" s="29">
        <f t="shared" si="62"/>
        <v>4030</v>
      </c>
      <c r="EYK1" s="29">
        <f t="shared" si="62"/>
        <v>4031</v>
      </c>
      <c r="EYL1" s="29">
        <f t="shared" si="62"/>
        <v>4032</v>
      </c>
      <c r="EYM1" s="29">
        <f t="shared" si="62"/>
        <v>4033</v>
      </c>
      <c r="EYN1" s="29">
        <f t="shared" si="62"/>
        <v>4034</v>
      </c>
      <c r="EYO1" s="29">
        <f t="shared" si="62"/>
        <v>4035</v>
      </c>
      <c r="EYP1" s="29">
        <f t="shared" ref="EYP1:FBA1" si="63">EYO1+1</f>
        <v>4036</v>
      </c>
      <c r="EYQ1" s="29">
        <f t="shared" si="63"/>
        <v>4037</v>
      </c>
      <c r="EYR1" s="29">
        <f t="shared" si="63"/>
        <v>4038</v>
      </c>
      <c r="EYS1" s="29">
        <f t="shared" si="63"/>
        <v>4039</v>
      </c>
      <c r="EYT1" s="29">
        <f t="shared" si="63"/>
        <v>4040</v>
      </c>
      <c r="EYU1" s="29">
        <f t="shared" si="63"/>
        <v>4041</v>
      </c>
      <c r="EYV1" s="29">
        <f t="shared" si="63"/>
        <v>4042</v>
      </c>
      <c r="EYW1" s="29">
        <f t="shared" si="63"/>
        <v>4043</v>
      </c>
      <c r="EYX1" s="29">
        <f t="shared" si="63"/>
        <v>4044</v>
      </c>
      <c r="EYY1" s="29">
        <f t="shared" si="63"/>
        <v>4045</v>
      </c>
      <c r="EYZ1" s="29">
        <f t="shared" si="63"/>
        <v>4046</v>
      </c>
      <c r="EZA1" s="29">
        <f t="shared" si="63"/>
        <v>4047</v>
      </c>
      <c r="EZB1" s="29">
        <f t="shared" si="63"/>
        <v>4048</v>
      </c>
      <c r="EZC1" s="29">
        <f t="shared" si="63"/>
        <v>4049</v>
      </c>
      <c r="EZD1" s="29">
        <f t="shared" si="63"/>
        <v>4050</v>
      </c>
      <c r="EZE1" s="29">
        <f t="shared" si="63"/>
        <v>4051</v>
      </c>
      <c r="EZF1" s="29">
        <f t="shared" si="63"/>
        <v>4052</v>
      </c>
      <c r="EZG1" s="29">
        <f t="shared" si="63"/>
        <v>4053</v>
      </c>
      <c r="EZH1" s="29">
        <f t="shared" si="63"/>
        <v>4054</v>
      </c>
      <c r="EZI1" s="29">
        <f t="shared" si="63"/>
        <v>4055</v>
      </c>
      <c r="EZJ1" s="29">
        <f t="shared" si="63"/>
        <v>4056</v>
      </c>
      <c r="EZK1" s="29">
        <f t="shared" si="63"/>
        <v>4057</v>
      </c>
      <c r="EZL1" s="29">
        <f t="shared" si="63"/>
        <v>4058</v>
      </c>
      <c r="EZM1" s="29">
        <f t="shared" si="63"/>
        <v>4059</v>
      </c>
      <c r="EZN1" s="29">
        <f t="shared" si="63"/>
        <v>4060</v>
      </c>
      <c r="EZO1" s="29">
        <f t="shared" si="63"/>
        <v>4061</v>
      </c>
      <c r="EZP1" s="29">
        <f t="shared" si="63"/>
        <v>4062</v>
      </c>
      <c r="EZQ1" s="29">
        <f t="shared" si="63"/>
        <v>4063</v>
      </c>
      <c r="EZR1" s="29">
        <f t="shared" si="63"/>
        <v>4064</v>
      </c>
      <c r="EZS1" s="29">
        <f t="shared" si="63"/>
        <v>4065</v>
      </c>
      <c r="EZT1" s="29">
        <f t="shared" si="63"/>
        <v>4066</v>
      </c>
      <c r="EZU1" s="29">
        <f t="shared" si="63"/>
        <v>4067</v>
      </c>
      <c r="EZV1" s="29">
        <f t="shared" si="63"/>
        <v>4068</v>
      </c>
      <c r="EZW1" s="29">
        <f t="shared" si="63"/>
        <v>4069</v>
      </c>
      <c r="EZX1" s="29">
        <f t="shared" si="63"/>
        <v>4070</v>
      </c>
      <c r="EZY1" s="29">
        <f t="shared" si="63"/>
        <v>4071</v>
      </c>
      <c r="EZZ1" s="29">
        <f t="shared" si="63"/>
        <v>4072</v>
      </c>
      <c r="FAA1" s="29">
        <f t="shared" si="63"/>
        <v>4073</v>
      </c>
      <c r="FAB1" s="29">
        <f t="shared" si="63"/>
        <v>4074</v>
      </c>
      <c r="FAC1" s="29">
        <f t="shared" si="63"/>
        <v>4075</v>
      </c>
      <c r="FAD1" s="29">
        <f t="shared" si="63"/>
        <v>4076</v>
      </c>
      <c r="FAE1" s="29">
        <f t="shared" si="63"/>
        <v>4077</v>
      </c>
      <c r="FAF1" s="29">
        <f t="shared" si="63"/>
        <v>4078</v>
      </c>
      <c r="FAG1" s="29">
        <f t="shared" si="63"/>
        <v>4079</v>
      </c>
      <c r="FAH1" s="29">
        <f t="shared" si="63"/>
        <v>4080</v>
      </c>
      <c r="FAI1" s="29">
        <f t="shared" si="63"/>
        <v>4081</v>
      </c>
      <c r="FAJ1" s="29">
        <f t="shared" si="63"/>
        <v>4082</v>
      </c>
      <c r="FAK1" s="29">
        <f t="shared" si="63"/>
        <v>4083</v>
      </c>
      <c r="FAL1" s="29">
        <f t="shared" si="63"/>
        <v>4084</v>
      </c>
      <c r="FAM1" s="29">
        <f t="shared" si="63"/>
        <v>4085</v>
      </c>
      <c r="FAN1" s="29">
        <f t="shared" si="63"/>
        <v>4086</v>
      </c>
      <c r="FAO1" s="29">
        <f t="shared" si="63"/>
        <v>4087</v>
      </c>
      <c r="FAP1" s="29">
        <f t="shared" si="63"/>
        <v>4088</v>
      </c>
      <c r="FAQ1" s="29">
        <f t="shared" si="63"/>
        <v>4089</v>
      </c>
      <c r="FAR1" s="29">
        <f t="shared" si="63"/>
        <v>4090</v>
      </c>
      <c r="FAS1" s="29">
        <f t="shared" si="63"/>
        <v>4091</v>
      </c>
      <c r="FAT1" s="29">
        <f t="shared" si="63"/>
        <v>4092</v>
      </c>
      <c r="FAU1" s="29">
        <f t="shared" si="63"/>
        <v>4093</v>
      </c>
      <c r="FAV1" s="29">
        <f t="shared" si="63"/>
        <v>4094</v>
      </c>
      <c r="FAW1" s="29">
        <f t="shared" si="63"/>
        <v>4095</v>
      </c>
      <c r="FAX1" s="29">
        <f t="shared" si="63"/>
        <v>4096</v>
      </c>
      <c r="FAY1" s="29">
        <f t="shared" si="63"/>
        <v>4097</v>
      </c>
      <c r="FAZ1" s="29">
        <f t="shared" si="63"/>
        <v>4098</v>
      </c>
      <c r="FBA1" s="29">
        <f t="shared" si="63"/>
        <v>4099</v>
      </c>
      <c r="FBB1" s="29">
        <f t="shared" ref="FBB1:FDM1" si="64">FBA1+1</f>
        <v>4100</v>
      </c>
      <c r="FBC1" s="29">
        <f t="shared" si="64"/>
        <v>4101</v>
      </c>
      <c r="FBD1" s="29">
        <f t="shared" si="64"/>
        <v>4102</v>
      </c>
      <c r="FBE1" s="29">
        <f t="shared" si="64"/>
        <v>4103</v>
      </c>
      <c r="FBF1" s="29">
        <f t="shared" si="64"/>
        <v>4104</v>
      </c>
      <c r="FBG1" s="29">
        <f t="shared" si="64"/>
        <v>4105</v>
      </c>
      <c r="FBH1" s="29">
        <f t="shared" si="64"/>
        <v>4106</v>
      </c>
      <c r="FBI1" s="29">
        <f t="shared" si="64"/>
        <v>4107</v>
      </c>
      <c r="FBJ1" s="29">
        <f t="shared" si="64"/>
        <v>4108</v>
      </c>
      <c r="FBK1" s="29">
        <f t="shared" si="64"/>
        <v>4109</v>
      </c>
      <c r="FBL1" s="29">
        <f t="shared" si="64"/>
        <v>4110</v>
      </c>
      <c r="FBM1" s="29">
        <f t="shared" si="64"/>
        <v>4111</v>
      </c>
      <c r="FBN1" s="29">
        <f t="shared" si="64"/>
        <v>4112</v>
      </c>
      <c r="FBO1" s="29">
        <f t="shared" si="64"/>
        <v>4113</v>
      </c>
      <c r="FBP1" s="29">
        <f t="shared" si="64"/>
        <v>4114</v>
      </c>
      <c r="FBQ1" s="29">
        <f t="shared" si="64"/>
        <v>4115</v>
      </c>
      <c r="FBR1" s="29">
        <f t="shared" si="64"/>
        <v>4116</v>
      </c>
      <c r="FBS1" s="29">
        <f t="shared" si="64"/>
        <v>4117</v>
      </c>
      <c r="FBT1" s="29">
        <f t="shared" si="64"/>
        <v>4118</v>
      </c>
      <c r="FBU1" s="29">
        <f t="shared" si="64"/>
        <v>4119</v>
      </c>
      <c r="FBV1" s="29">
        <f t="shared" si="64"/>
        <v>4120</v>
      </c>
      <c r="FBW1" s="29">
        <f t="shared" si="64"/>
        <v>4121</v>
      </c>
      <c r="FBX1" s="29">
        <f t="shared" si="64"/>
        <v>4122</v>
      </c>
      <c r="FBY1" s="29">
        <f t="shared" si="64"/>
        <v>4123</v>
      </c>
      <c r="FBZ1" s="29">
        <f t="shared" si="64"/>
        <v>4124</v>
      </c>
      <c r="FCA1" s="29">
        <f t="shared" si="64"/>
        <v>4125</v>
      </c>
      <c r="FCB1" s="29">
        <f t="shared" si="64"/>
        <v>4126</v>
      </c>
      <c r="FCC1" s="29">
        <f t="shared" si="64"/>
        <v>4127</v>
      </c>
      <c r="FCD1" s="29">
        <f t="shared" si="64"/>
        <v>4128</v>
      </c>
      <c r="FCE1" s="29">
        <f t="shared" si="64"/>
        <v>4129</v>
      </c>
      <c r="FCF1" s="29">
        <f t="shared" si="64"/>
        <v>4130</v>
      </c>
      <c r="FCG1" s="29">
        <f t="shared" si="64"/>
        <v>4131</v>
      </c>
      <c r="FCH1" s="29">
        <f t="shared" si="64"/>
        <v>4132</v>
      </c>
      <c r="FCI1" s="29">
        <f t="shared" si="64"/>
        <v>4133</v>
      </c>
      <c r="FCJ1" s="29">
        <f t="shared" si="64"/>
        <v>4134</v>
      </c>
      <c r="FCK1" s="29">
        <f t="shared" si="64"/>
        <v>4135</v>
      </c>
      <c r="FCL1" s="29">
        <f t="shared" si="64"/>
        <v>4136</v>
      </c>
      <c r="FCM1" s="29">
        <f t="shared" si="64"/>
        <v>4137</v>
      </c>
      <c r="FCN1" s="29">
        <f t="shared" si="64"/>
        <v>4138</v>
      </c>
      <c r="FCO1" s="29">
        <f t="shared" si="64"/>
        <v>4139</v>
      </c>
      <c r="FCP1" s="29">
        <f t="shared" si="64"/>
        <v>4140</v>
      </c>
      <c r="FCQ1" s="29">
        <f t="shared" si="64"/>
        <v>4141</v>
      </c>
      <c r="FCR1" s="29">
        <f t="shared" si="64"/>
        <v>4142</v>
      </c>
      <c r="FCS1" s="29">
        <f t="shared" si="64"/>
        <v>4143</v>
      </c>
      <c r="FCT1" s="29">
        <f t="shared" si="64"/>
        <v>4144</v>
      </c>
      <c r="FCU1" s="29">
        <f t="shared" si="64"/>
        <v>4145</v>
      </c>
      <c r="FCV1" s="29">
        <f t="shared" si="64"/>
        <v>4146</v>
      </c>
      <c r="FCW1" s="29">
        <f t="shared" si="64"/>
        <v>4147</v>
      </c>
      <c r="FCX1" s="29">
        <f t="shared" si="64"/>
        <v>4148</v>
      </c>
      <c r="FCY1" s="29">
        <f t="shared" si="64"/>
        <v>4149</v>
      </c>
      <c r="FCZ1" s="29">
        <f t="shared" si="64"/>
        <v>4150</v>
      </c>
      <c r="FDA1" s="29">
        <f t="shared" si="64"/>
        <v>4151</v>
      </c>
      <c r="FDB1" s="29">
        <f t="shared" si="64"/>
        <v>4152</v>
      </c>
      <c r="FDC1" s="29">
        <f t="shared" si="64"/>
        <v>4153</v>
      </c>
      <c r="FDD1" s="29">
        <f t="shared" si="64"/>
        <v>4154</v>
      </c>
      <c r="FDE1" s="29">
        <f t="shared" si="64"/>
        <v>4155</v>
      </c>
      <c r="FDF1" s="29">
        <f t="shared" si="64"/>
        <v>4156</v>
      </c>
      <c r="FDG1" s="29">
        <f t="shared" si="64"/>
        <v>4157</v>
      </c>
      <c r="FDH1" s="29">
        <f t="shared" si="64"/>
        <v>4158</v>
      </c>
      <c r="FDI1" s="29">
        <f t="shared" si="64"/>
        <v>4159</v>
      </c>
      <c r="FDJ1" s="29">
        <f t="shared" si="64"/>
        <v>4160</v>
      </c>
      <c r="FDK1" s="29">
        <f t="shared" si="64"/>
        <v>4161</v>
      </c>
      <c r="FDL1" s="29">
        <f t="shared" si="64"/>
        <v>4162</v>
      </c>
      <c r="FDM1" s="29">
        <f t="shared" si="64"/>
        <v>4163</v>
      </c>
      <c r="FDN1" s="29">
        <f t="shared" ref="FDN1:FFY1" si="65">FDM1+1</f>
        <v>4164</v>
      </c>
      <c r="FDO1" s="29">
        <f t="shared" si="65"/>
        <v>4165</v>
      </c>
      <c r="FDP1" s="29">
        <f t="shared" si="65"/>
        <v>4166</v>
      </c>
      <c r="FDQ1" s="29">
        <f t="shared" si="65"/>
        <v>4167</v>
      </c>
      <c r="FDR1" s="29">
        <f t="shared" si="65"/>
        <v>4168</v>
      </c>
      <c r="FDS1" s="29">
        <f t="shared" si="65"/>
        <v>4169</v>
      </c>
      <c r="FDT1" s="29">
        <f t="shared" si="65"/>
        <v>4170</v>
      </c>
      <c r="FDU1" s="29">
        <f t="shared" si="65"/>
        <v>4171</v>
      </c>
      <c r="FDV1" s="29">
        <f t="shared" si="65"/>
        <v>4172</v>
      </c>
      <c r="FDW1" s="29">
        <f t="shared" si="65"/>
        <v>4173</v>
      </c>
      <c r="FDX1" s="29">
        <f t="shared" si="65"/>
        <v>4174</v>
      </c>
      <c r="FDY1" s="29">
        <f t="shared" si="65"/>
        <v>4175</v>
      </c>
      <c r="FDZ1" s="29">
        <f t="shared" si="65"/>
        <v>4176</v>
      </c>
      <c r="FEA1" s="29">
        <f t="shared" si="65"/>
        <v>4177</v>
      </c>
      <c r="FEB1" s="29">
        <f t="shared" si="65"/>
        <v>4178</v>
      </c>
      <c r="FEC1" s="29">
        <f t="shared" si="65"/>
        <v>4179</v>
      </c>
      <c r="FED1" s="29">
        <f t="shared" si="65"/>
        <v>4180</v>
      </c>
      <c r="FEE1" s="29">
        <f t="shared" si="65"/>
        <v>4181</v>
      </c>
      <c r="FEF1" s="29">
        <f t="shared" si="65"/>
        <v>4182</v>
      </c>
      <c r="FEG1" s="29">
        <f t="shared" si="65"/>
        <v>4183</v>
      </c>
      <c r="FEH1" s="29">
        <f t="shared" si="65"/>
        <v>4184</v>
      </c>
      <c r="FEI1" s="29">
        <f t="shared" si="65"/>
        <v>4185</v>
      </c>
      <c r="FEJ1" s="29">
        <f t="shared" si="65"/>
        <v>4186</v>
      </c>
      <c r="FEK1" s="29">
        <f t="shared" si="65"/>
        <v>4187</v>
      </c>
      <c r="FEL1" s="29">
        <f t="shared" si="65"/>
        <v>4188</v>
      </c>
      <c r="FEM1" s="29">
        <f t="shared" si="65"/>
        <v>4189</v>
      </c>
      <c r="FEN1" s="29">
        <f t="shared" si="65"/>
        <v>4190</v>
      </c>
      <c r="FEO1" s="29">
        <f t="shared" si="65"/>
        <v>4191</v>
      </c>
      <c r="FEP1" s="29">
        <f t="shared" si="65"/>
        <v>4192</v>
      </c>
      <c r="FEQ1" s="29">
        <f t="shared" si="65"/>
        <v>4193</v>
      </c>
      <c r="FER1" s="29">
        <f t="shared" si="65"/>
        <v>4194</v>
      </c>
      <c r="FES1" s="29">
        <f t="shared" si="65"/>
        <v>4195</v>
      </c>
      <c r="FET1" s="29">
        <f t="shared" si="65"/>
        <v>4196</v>
      </c>
      <c r="FEU1" s="29">
        <f t="shared" si="65"/>
        <v>4197</v>
      </c>
      <c r="FEV1" s="29">
        <f t="shared" si="65"/>
        <v>4198</v>
      </c>
      <c r="FEW1" s="29">
        <f t="shared" si="65"/>
        <v>4199</v>
      </c>
      <c r="FEX1" s="29">
        <f t="shared" si="65"/>
        <v>4200</v>
      </c>
      <c r="FEY1" s="29">
        <f t="shared" si="65"/>
        <v>4201</v>
      </c>
      <c r="FEZ1" s="29">
        <f t="shared" si="65"/>
        <v>4202</v>
      </c>
      <c r="FFA1" s="29">
        <f t="shared" si="65"/>
        <v>4203</v>
      </c>
      <c r="FFB1" s="29">
        <f t="shared" si="65"/>
        <v>4204</v>
      </c>
      <c r="FFC1" s="29">
        <f t="shared" si="65"/>
        <v>4205</v>
      </c>
      <c r="FFD1" s="29">
        <f t="shared" si="65"/>
        <v>4206</v>
      </c>
      <c r="FFE1" s="29">
        <f t="shared" si="65"/>
        <v>4207</v>
      </c>
      <c r="FFF1" s="29">
        <f t="shared" si="65"/>
        <v>4208</v>
      </c>
      <c r="FFG1" s="29">
        <f t="shared" si="65"/>
        <v>4209</v>
      </c>
      <c r="FFH1" s="29">
        <f t="shared" si="65"/>
        <v>4210</v>
      </c>
      <c r="FFI1" s="29">
        <f t="shared" si="65"/>
        <v>4211</v>
      </c>
      <c r="FFJ1" s="29">
        <f t="shared" si="65"/>
        <v>4212</v>
      </c>
      <c r="FFK1" s="29">
        <f t="shared" si="65"/>
        <v>4213</v>
      </c>
      <c r="FFL1" s="29">
        <f t="shared" si="65"/>
        <v>4214</v>
      </c>
      <c r="FFM1" s="29">
        <f t="shared" si="65"/>
        <v>4215</v>
      </c>
      <c r="FFN1" s="29">
        <f t="shared" si="65"/>
        <v>4216</v>
      </c>
      <c r="FFO1" s="29">
        <f t="shared" si="65"/>
        <v>4217</v>
      </c>
      <c r="FFP1" s="29">
        <f t="shared" si="65"/>
        <v>4218</v>
      </c>
      <c r="FFQ1" s="29">
        <f t="shared" si="65"/>
        <v>4219</v>
      </c>
      <c r="FFR1" s="29">
        <f t="shared" si="65"/>
        <v>4220</v>
      </c>
      <c r="FFS1" s="29">
        <f t="shared" si="65"/>
        <v>4221</v>
      </c>
      <c r="FFT1" s="29">
        <f t="shared" si="65"/>
        <v>4222</v>
      </c>
      <c r="FFU1" s="29">
        <f t="shared" si="65"/>
        <v>4223</v>
      </c>
      <c r="FFV1" s="29">
        <f t="shared" si="65"/>
        <v>4224</v>
      </c>
      <c r="FFW1" s="29">
        <f t="shared" si="65"/>
        <v>4225</v>
      </c>
      <c r="FFX1" s="29">
        <f t="shared" si="65"/>
        <v>4226</v>
      </c>
      <c r="FFY1" s="29">
        <f t="shared" si="65"/>
        <v>4227</v>
      </c>
      <c r="FFZ1" s="29">
        <f t="shared" ref="FFZ1:FIK1" si="66">FFY1+1</f>
        <v>4228</v>
      </c>
      <c r="FGA1" s="29">
        <f t="shared" si="66"/>
        <v>4229</v>
      </c>
      <c r="FGB1" s="29">
        <f t="shared" si="66"/>
        <v>4230</v>
      </c>
      <c r="FGC1" s="29">
        <f t="shared" si="66"/>
        <v>4231</v>
      </c>
      <c r="FGD1" s="29">
        <f t="shared" si="66"/>
        <v>4232</v>
      </c>
      <c r="FGE1" s="29">
        <f t="shared" si="66"/>
        <v>4233</v>
      </c>
      <c r="FGF1" s="29">
        <f t="shared" si="66"/>
        <v>4234</v>
      </c>
      <c r="FGG1" s="29">
        <f t="shared" si="66"/>
        <v>4235</v>
      </c>
      <c r="FGH1" s="29">
        <f t="shared" si="66"/>
        <v>4236</v>
      </c>
      <c r="FGI1" s="29">
        <f t="shared" si="66"/>
        <v>4237</v>
      </c>
      <c r="FGJ1" s="29">
        <f t="shared" si="66"/>
        <v>4238</v>
      </c>
      <c r="FGK1" s="29">
        <f t="shared" si="66"/>
        <v>4239</v>
      </c>
      <c r="FGL1" s="29">
        <f t="shared" si="66"/>
        <v>4240</v>
      </c>
      <c r="FGM1" s="29">
        <f t="shared" si="66"/>
        <v>4241</v>
      </c>
      <c r="FGN1" s="29">
        <f t="shared" si="66"/>
        <v>4242</v>
      </c>
      <c r="FGO1" s="29">
        <f t="shared" si="66"/>
        <v>4243</v>
      </c>
      <c r="FGP1" s="29">
        <f t="shared" si="66"/>
        <v>4244</v>
      </c>
      <c r="FGQ1" s="29">
        <f t="shared" si="66"/>
        <v>4245</v>
      </c>
      <c r="FGR1" s="29">
        <f t="shared" si="66"/>
        <v>4246</v>
      </c>
      <c r="FGS1" s="29">
        <f t="shared" si="66"/>
        <v>4247</v>
      </c>
      <c r="FGT1" s="29">
        <f t="shared" si="66"/>
        <v>4248</v>
      </c>
      <c r="FGU1" s="29">
        <f t="shared" si="66"/>
        <v>4249</v>
      </c>
      <c r="FGV1" s="29">
        <f t="shared" si="66"/>
        <v>4250</v>
      </c>
      <c r="FGW1" s="29">
        <f t="shared" si="66"/>
        <v>4251</v>
      </c>
      <c r="FGX1" s="29">
        <f t="shared" si="66"/>
        <v>4252</v>
      </c>
      <c r="FGY1" s="29">
        <f t="shared" si="66"/>
        <v>4253</v>
      </c>
      <c r="FGZ1" s="29">
        <f t="shared" si="66"/>
        <v>4254</v>
      </c>
      <c r="FHA1" s="29">
        <f t="shared" si="66"/>
        <v>4255</v>
      </c>
      <c r="FHB1" s="29">
        <f t="shared" si="66"/>
        <v>4256</v>
      </c>
      <c r="FHC1" s="29">
        <f t="shared" si="66"/>
        <v>4257</v>
      </c>
      <c r="FHD1" s="29">
        <f t="shared" si="66"/>
        <v>4258</v>
      </c>
      <c r="FHE1" s="29">
        <f t="shared" si="66"/>
        <v>4259</v>
      </c>
      <c r="FHF1" s="29">
        <f t="shared" si="66"/>
        <v>4260</v>
      </c>
      <c r="FHG1" s="29">
        <f t="shared" si="66"/>
        <v>4261</v>
      </c>
      <c r="FHH1" s="29">
        <f t="shared" si="66"/>
        <v>4262</v>
      </c>
      <c r="FHI1" s="29">
        <f t="shared" si="66"/>
        <v>4263</v>
      </c>
      <c r="FHJ1" s="29">
        <f t="shared" si="66"/>
        <v>4264</v>
      </c>
      <c r="FHK1" s="29">
        <f t="shared" si="66"/>
        <v>4265</v>
      </c>
      <c r="FHL1" s="29">
        <f t="shared" si="66"/>
        <v>4266</v>
      </c>
      <c r="FHM1" s="29">
        <f t="shared" si="66"/>
        <v>4267</v>
      </c>
      <c r="FHN1" s="29">
        <f t="shared" si="66"/>
        <v>4268</v>
      </c>
      <c r="FHO1" s="29">
        <f t="shared" si="66"/>
        <v>4269</v>
      </c>
      <c r="FHP1" s="29">
        <f t="shared" si="66"/>
        <v>4270</v>
      </c>
      <c r="FHQ1" s="29">
        <f t="shared" si="66"/>
        <v>4271</v>
      </c>
      <c r="FHR1" s="29">
        <f t="shared" si="66"/>
        <v>4272</v>
      </c>
      <c r="FHS1" s="29">
        <f t="shared" si="66"/>
        <v>4273</v>
      </c>
      <c r="FHT1" s="29">
        <f t="shared" si="66"/>
        <v>4274</v>
      </c>
      <c r="FHU1" s="29">
        <f t="shared" si="66"/>
        <v>4275</v>
      </c>
      <c r="FHV1" s="29">
        <f t="shared" si="66"/>
        <v>4276</v>
      </c>
      <c r="FHW1" s="29">
        <f t="shared" si="66"/>
        <v>4277</v>
      </c>
      <c r="FHX1" s="29">
        <f t="shared" si="66"/>
        <v>4278</v>
      </c>
      <c r="FHY1" s="29">
        <f t="shared" si="66"/>
        <v>4279</v>
      </c>
      <c r="FHZ1" s="29">
        <f t="shared" si="66"/>
        <v>4280</v>
      </c>
      <c r="FIA1" s="29">
        <f t="shared" si="66"/>
        <v>4281</v>
      </c>
      <c r="FIB1" s="29">
        <f t="shared" si="66"/>
        <v>4282</v>
      </c>
      <c r="FIC1" s="29">
        <f t="shared" si="66"/>
        <v>4283</v>
      </c>
      <c r="FID1" s="29">
        <f t="shared" si="66"/>
        <v>4284</v>
      </c>
      <c r="FIE1" s="29">
        <f t="shared" si="66"/>
        <v>4285</v>
      </c>
      <c r="FIF1" s="29">
        <f t="shared" si="66"/>
        <v>4286</v>
      </c>
      <c r="FIG1" s="29">
        <f t="shared" si="66"/>
        <v>4287</v>
      </c>
      <c r="FIH1" s="29">
        <f t="shared" si="66"/>
        <v>4288</v>
      </c>
      <c r="FII1" s="29">
        <f t="shared" si="66"/>
        <v>4289</v>
      </c>
      <c r="FIJ1" s="29">
        <f t="shared" si="66"/>
        <v>4290</v>
      </c>
      <c r="FIK1" s="29">
        <f t="shared" si="66"/>
        <v>4291</v>
      </c>
      <c r="FIL1" s="29">
        <f t="shared" ref="FIL1:FKW1" si="67">FIK1+1</f>
        <v>4292</v>
      </c>
      <c r="FIM1" s="29">
        <f t="shared" si="67"/>
        <v>4293</v>
      </c>
      <c r="FIN1" s="29">
        <f t="shared" si="67"/>
        <v>4294</v>
      </c>
      <c r="FIO1" s="29">
        <f t="shared" si="67"/>
        <v>4295</v>
      </c>
      <c r="FIP1" s="29">
        <f t="shared" si="67"/>
        <v>4296</v>
      </c>
      <c r="FIQ1" s="29">
        <f t="shared" si="67"/>
        <v>4297</v>
      </c>
      <c r="FIR1" s="29">
        <f t="shared" si="67"/>
        <v>4298</v>
      </c>
      <c r="FIS1" s="29">
        <f t="shared" si="67"/>
        <v>4299</v>
      </c>
      <c r="FIT1" s="29">
        <f t="shared" si="67"/>
        <v>4300</v>
      </c>
      <c r="FIU1" s="29">
        <f t="shared" si="67"/>
        <v>4301</v>
      </c>
      <c r="FIV1" s="29">
        <f t="shared" si="67"/>
        <v>4302</v>
      </c>
      <c r="FIW1" s="29">
        <f t="shared" si="67"/>
        <v>4303</v>
      </c>
      <c r="FIX1" s="29">
        <f t="shared" si="67"/>
        <v>4304</v>
      </c>
      <c r="FIY1" s="29">
        <f t="shared" si="67"/>
        <v>4305</v>
      </c>
      <c r="FIZ1" s="29">
        <f t="shared" si="67"/>
        <v>4306</v>
      </c>
      <c r="FJA1" s="29">
        <f t="shared" si="67"/>
        <v>4307</v>
      </c>
      <c r="FJB1" s="29">
        <f t="shared" si="67"/>
        <v>4308</v>
      </c>
      <c r="FJC1" s="29">
        <f t="shared" si="67"/>
        <v>4309</v>
      </c>
      <c r="FJD1" s="29">
        <f t="shared" si="67"/>
        <v>4310</v>
      </c>
      <c r="FJE1" s="29">
        <f t="shared" si="67"/>
        <v>4311</v>
      </c>
      <c r="FJF1" s="29">
        <f t="shared" si="67"/>
        <v>4312</v>
      </c>
      <c r="FJG1" s="29">
        <f t="shared" si="67"/>
        <v>4313</v>
      </c>
      <c r="FJH1" s="29">
        <f t="shared" si="67"/>
        <v>4314</v>
      </c>
      <c r="FJI1" s="29">
        <f t="shared" si="67"/>
        <v>4315</v>
      </c>
      <c r="FJJ1" s="29">
        <f t="shared" si="67"/>
        <v>4316</v>
      </c>
      <c r="FJK1" s="29">
        <f t="shared" si="67"/>
        <v>4317</v>
      </c>
      <c r="FJL1" s="29">
        <f t="shared" si="67"/>
        <v>4318</v>
      </c>
      <c r="FJM1" s="29">
        <f t="shared" si="67"/>
        <v>4319</v>
      </c>
      <c r="FJN1" s="29">
        <f t="shared" si="67"/>
        <v>4320</v>
      </c>
      <c r="FJO1" s="29">
        <f t="shared" si="67"/>
        <v>4321</v>
      </c>
      <c r="FJP1" s="29">
        <f t="shared" si="67"/>
        <v>4322</v>
      </c>
      <c r="FJQ1" s="29">
        <f t="shared" si="67"/>
        <v>4323</v>
      </c>
      <c r="FJR1" s="29">
        <f t="shared" si="67"/>
        <v>4324</v>
      </c>
      <c r="FJS1" s="29">
        <f t="shared" si="67"/>
        <v>4325</v>
      </c>
      <c r="FJT1" s="29">
        <f t="shared" si="67"/>
        <v>4326</v>
      </c>
      <c r="FJU1" s="29">
        <f t="shared" si="67"/>
        <v>4327</v>
      </c>
      <c r="FJV1" s="29">
        <f t="shared" si="67"/>
        <v>4328</v>
      </c>
      <c r="FJW1" s="29">
        <f t="shared" si="67"/>
        <v>4329</v>
      </c>
      <c r="FJX1" s="29">
        <f t="shared" si="67"/>
        <v>4330</v>
      </c>
      <c r="FJY1" s="29">
        <f t="shared" si="67"/>
        <v>4331</v>
      </c>
      <c r="FJZ1" s="29">
        <f t="shared" si="67"/>
        <v>4332</v>
      </c>
      <c r="FKA1" s="29">
        <f t="shared" si="67"/>
        <v>4333</v>
      </c>
      <c r="FKB1" s="29">
        <f t="shared" si="67"/>
        <v>4334</v>
      </c>
      <c r="FKC1" s="29">
        <f t="shared" si="67"/>
        <v>4335</v>
      </c>
      <c r="FKD1" s="29">
        <f t="shared" si="67"/>
        <v>4336</v>
      </c>
      <c r="FKE1" s="29">
        <f t="shared" si="67"/>
        <v>4337</v>
      </c>
      <c r="FKF1" s="29">
        <f t="shared" si="67"/>
        <v>4338</v>
      </c>
      <c r="FKG1" s="29">
        <f t="shared" si="67"/>
        <v>4339</v>
      </c>
      <c r="FKH1" s="29">
        <f t="shared" si="67"/>
        <v>4340</v>
      </c>
      <c r="FKI1" s="29">
        <f t="shared" si="67"/>
        <v>4341</v>
      </c>
      <c r="FKJ1" s="29">
        <f t="shared" si="67"/>
        <v>4342</v>
      </c>
      <c r="FKK1" s="29">
        <f t="shared" si="67"/>
        <v>4343</v>
      </c>
      <c r="FKL1" s="29">
        <f t="shared" si="67"/>
        <v>4344</v>
      </c>
      <c r="FKM1" s="29">
        <f t="shared" si="67"/>
        <v>4345</v>
      </c>
      <c r="FKN1" s="29">
        <f t="shared" si="67"/>
        <v>4346</v>
      </c>
      <c r="FKO1" s="29">
        <f t="shared" si="67"/>
        <v>4347</v>
      </c>
      <c r="FKP1" s="29">
        <f t="shared" si="67"/>
        <v>4348</v>
      </c>
      <c r="FKQ1" s="29">
        <f t="shared" si="67"/>
        <v>4349</v>
      </c>
      <c r="FKR1" s="29">
        <f t="shared" si="67"/>
        <v>4350</v>
      </c>
      <c r="FKS1" s="29">
        <f t="shared" si="67"/>
        <v>4351</v>
      </c>
      <c r="FKT1" s="29">
        <f t="shared" si="67"/>
        <v>4352</v>
      </c>
      <c r="FKU1" s="29">
        <f t="shared" si="67"/>
        <v>4353</v>
      </c>
      <c r="FKV1" s="29">
        <f t="shared" si="67"/>
        <v>4354</v>
      </c>
      <c r="FKW1" s="29">
        <f t="shared" si="67"/>
        <v>4355</v>
      </c>
      <c r="FKX1" s="29">
        <f t="shared" ref="FKX1:FNI1" si="68">FKW1+1</f>
        <v>4356</v>
      </c>
      <c r="FKY1" s="29">
        <f t="shared" si="68"/>
        <v>4357</v>
      </c>
      <c r="FKZ1" s="29">
        <f t="shared" si="68"/>
        <v>4358</v>
      </c>
      <c r="FLA1" s="29">
        <f t="shared" si="68"/>
        <v>4359</v>
      </c>
      <c r="FLB1" s="29">
        <f t="shared" si="68"/>
        <v>4360</v>
      </c>
      <c r="FLC1" s="29">
        <f t="shared" si="68"/>
        <v>4361</v>
      </c>
      <c r="FLD1" s="29">
        <f t="shared" si="68"/>
        <v>4362</v>
      </c>
      <c r="FLE1" s="29">
        <f t="shared" si="68"/>
        <v>4363</v>
      </c>
      <c r="FLF1" s="29">
        <f t="shared" si="68"/>
        <v>4364</v>
      </c>
      <c r="FLG1" s="29">
        <f t="shared" si="68"/>
        <v>4365</v>
      </c>
      <c r="FLH1" s="29">
        <f t="shared" si="68"/>
        <v>4366</v>
      </c>
      <c r="FLI1" s="29">
        <f t="shared" si="68"/>
        <v>4367</v>
      </c>
      <c r="FLJ1" s="29">
        <f t="shared" si="68"/>
        <v>4368</v>
      </c>
      <c r="FLK1" s="29">
        <f t="shared" si="68"/>
        <v>4369</v>
      </c>
      <c r="FLL1" s="29">
        <f t="shared" si="68"/>
        <v>4370</v>
      </c>
      <c r="FLM1" s="29">
        <f t="shared" si="68"/>
        <v>4371</v>
      </c>
      <c r="FLN1" s="29">
        <f t="shared" si="68"/>
        <v>4372</v>
      </c>
      <c r="FLO1" s="29">
        <f t="shared" si="68"/>
        <v>4373</v>
      </c>
      <c r="FLP1" s="29">
        <f t="shared" si="68"/>
        <v>4374</v>
      </c>
      <c r="FLQ1" s="29">
        <f t="shared" si="68"/>
        <v>4375</v>
      </c>
      <c r="FLR1" s="29">
        <f t="shared" si="68"/>
        <v>4376</v>
      </c>
      <c r="FLS1" s="29">
        <f t="shared" si="68"/>
        <v>4377</v>
      </c>
      <c r="FLT1" s="29">
        <f t="shared" si="68"/>
        <v>4378</v>
      </c>
      <c r="FLU1" s="29">
        <f t="shared" si="68"/>
        <v>4379</v>
      </c>
      <c r="FLV1" s="29">
        <f t="shared" si="68"/>
        <v>4380</v>
      </c>
      <c r="FLW1" s="29">
        <f t="shared" si="68"/>
        <v>4381</v>
      </c>
      <c r="FLX1" s="29">
        <f t="shared" si="68"/>
        <v>4382</v>
      </c>
      <c r="FLY1" s="29">
        <f t="shared" si="68"/>
        <v>4383</v>
      </c>
      <c r="FLZ1" s="29">
        <f t="shared" si="68"/>
        <v>4384</v>
      </c>
      <c r="FMA1" s="29">
        <f t="shared" si="68"/>
        <v>4385</v>
      </c>
      <c r="FMB1" s="29">
        <f t="shared" si="68"/>
        <v>4386</v>
      </c>
      <c r="FMC1" s="29">
        <f t="shared" si="68"/>
        <v>4387</v>
      </c>
      <c r="FMD1" s="29">
        <f t="shared" si="68"/>
        <v>4388</v>
      </c>
      <c r="FME1" s="29">
        <f t="shared" si="68"/>
        <v>4389</v>
      </c>
      <c r="FMF1" s="29">
        <f t="shared" si="68"/>
        <v>4390</v>
      </c>
      <c r="FMG1" s="29">
        <f t="shared" si="68"/>
        <v>4391</v>
      </c>
      <c r="FMH1" s="29">
        <f t="shared" si="68"/>
        <v>4392</v>
      </c>
      <c r="FMI1" s="29">
        <f t="shared" si="68"/>
        <v>4393</v>
      </c>
      <c r="FMJ1" s="29">
        <f t="shared" si="68"/>
        <v>4394</v>
      </c>
      <c r="FMK1" s="29">
        <f t="shared" si="68"/>
        <v>4395</v>
      </c>
      <c r="FML1" s="29">
        <f t="shared" si="68"/>
        <v>4396</v>
      </c>
      <c r="FMM1" s="29">
        <f t="shared" si="68"/>
        <v>4397</v>
      </c>
      <c r="FMN1" s="29">
        <f t="shared" si="68"/>
        <v>4398</v>
      </c>
      <c r="FMO1" s="29">
        <f t="shared" si="68"/>
        <v>4399</v>
      </c>
      <c r="FMP1" s="29">
        <f t="shared" si="68"/>
        <v>4400</v>
      </c>
      <c r="FMQ1" s="29">
        <f t="shared" si="68"/>
        <v>4401</v>
      </c>
      <c r="FMR1" s="29">
        <f t="shared" si="68"/>
        <v>4402</v>
      </c>
      <c r="FMS1" s="29">
        <f t="shared" si="68"/>
        <v>4403</v>
      </c>
      <c r="FMT1" s="29">
        <f t="shared" si="68"/>
        <v>4404</v>
      </c>
      <c r="FMU1" s="29">
        <f t="shared" si="68"/>
        <v>4405</v>
      </c>
      <c r="FMV1" s="29">
        <f t="shared" si="68"/>
        <v>4406</v>
      </c>
      <c r="FMW1" s="29">
        <f t="shared" si="68"/>
        <v>4407</v>
      </c>
      <c r="FMX1" s="29">
        <f t="shared" si="68"/>
        <v>4408</v>
      </c>
      <c r="FMY1" s="29">
        <f t="shared" si="68"/>
        <v>4409</v>
      </c>
      <c r="FMZ1" s="29">
        <f t="shared" si="68"/>
        <v>4410</v>
      </c>
      <c r="FNA1" s="29">
        <f t="shared" si="68"/>
        <v>4411</v>
      </c>
      <c r="FNB1" s="29">
        <f t="shared" si="68"/>
        <v>4412</v>
      </c>
      <c r="FNC1" s="29">
        <f t="shared" si="68"/>
        <v>4413</v>
      </c>
      <c r="FND1" s="29">
        <f t="shared" si="68"/>
        <v>4414</v>
      </c>
      <c r="FNE1" s="29">
        <f t="shared" si="68"/>
        <v>4415</v>
      </c>
      <c r="FNF1" s="29">
        <f t="shared" si="68"/>
        <v>4416</v>
      </c>
      <c r="FNG1" s="29">
        <f t="shared" si="68"/>
        <v>4417</v>
      </c>
      <c r="FNH1" s="29">
        <f t="shared" si="68"/>
        <v>4418</v>
      </c>
      <c r="FNI1" s="29">
        <f t="shared" si="68"/>
        <v>4419</v>
      </c>
      <c r="FNJ1" s="29">
        <f t="shared" ref="FNJ1:FPU1" si="69">FNI1+1</f>
        <v>4420</v>
      </c>
      <c r="FNK1" s="29">
        <f t="shared" si="69"/>
        <v>4421</v>
      </c>
      <c r="FNL1" s="29">
        <f t="shared" si="69"/>
        <v>4422</v>
      </c>
      <c r="FNM1" s="29">
        <f t="shared" si="69"/>
        <v>4423</v>
      </c>
      <c r="FNN1" s="29">
        <f t="shared" si="69"/>
        <v>4424</v>
      </c>
      <c r="FNO1" s="29">
        <f t="shared" si="69"/>
        <v>4425</v>
      </c>
      <c r="FNP1" s="29">
        <f t="shared" si="69"/>
        <v>4426</v>
      </c>
      <c r="FNQ1" s="29">
        <f t="shared" si="69"/>
        <v>4427</v>
      </c>
      <c r="FNR1" s="29">
        <f t="shared" si="69"/>
        <v>4428</v>
      </c>
      <c r="FNS1" s="29">
        <f t="shared" si="69"/>
        <v>4429</v>
      </c>
      <c r="FNT1" s="29">
        <f t="shared" si="69"/>
        <v>4430</v>
      </c>
      <c r="FNU1" s="29">
        <f t="shared" si="69"/>
        <v>4431</v>
      </c>
      <c r="FNV1" s="29">
        <f t="shared" si="69"/>
        <v>4432</v>
      </c>
      <c r="FNW1" s="29">
        <f t="shared" si="69"/>
        <v>4433</v>
      </c>
      <c r="FNX1" s="29">
        <f t="shared" si="69"/>
        <v>4434</v>
      </c>
      <c r="FNY1" s="29">
        <f t="shared" si="69"/>
        <v>4435</v>
      </c>
      <c r="FNZ1" s="29">
        <f t="shared" si="69"/>
        <v>4436</v>
      </c>
      <c r="FOA1" s="29">
        <f t="shared" si="69"/>
        <v>4437</v>
      </c>
      <c r="FOB1" s="29">
        <f t="shared" si="69"/>
        <v>4438</v>
      </c>
      <c r="FOC1" s="29">
        <f t="shared" si="69"/>
        <v>4439</v>
      </c>
      <c r="FOD1" s="29">
        <f t="shared" si="69"/>
        <v>4440</v>
      </c>
      <c r="FOE1" s="29">
        <f t="shared" si="69"/>
        <v>4441</v>
      </c>
      <c r="FOF1" s="29">
        <f t="shared" si="69"/>
        <v>4442</v>
      </c>
      <c r="FOG1" s="29">
        <f t="shared" si="69"/>
        <v>4443</v>
      </c>
      <c r="FOH1" s="29">
        <f t="shared" si="69"/>
        <v>4444</v>
      </c>
      <c r="FOI1" s="29">
        <f t="shared" si="69"/>
        <v>4445</v>
      </c>
      <c r="FOJ1" s="29">
        <f t="shared" si="69"/>
        <v>4446</v>
      </c>
      <c r="FOK1" s="29">
        <f t="shared" si="69"/>
        <v>4447</v>
      </c>
      <c r="FOL1" s="29">
        <f t="shared" si="69"/>
        <v>4448</v>
      </c>
      <c r="FOM1" s="29">
        <f t="shared" si="69"/>
        <v>4449</v>
      </c>
      <c r="FON1" s="29">
        <f t="shared" si="69"/>
        <v>4450</v>
      </c>
      <c r="FOO1" s="29">
        <f t="shared" si="69"/>
        <v>4451</v>
      </c>
      <c r="FOP1" s="29">
        <f t="shared" si="69"/>
        <v>4452</v>
      </c>
      <c r="FOQ1" s="29">
        <f t="shared" si="69"/>
        <v>4453</v>
      </c>
      <c r="FOR1" s="29">
        <f t="shared" si="69"/>
        <v>4454</v>
      </c>
      <c r="FOS1" s="29">
        <f t="shared" si="69"/>
        <v>4455</v>
      </c>
      <c r="FOT1" s="29">
        <f t="shared" si="69"/>
        <v>4456</v>
      </c>
      <c r="FOU1" s="29">
        <f t="shared" si="69"/>
        <v>4457</v>
      </c>
      <c r="FOV1" s="29">
        <f t="shared" si="69"/>
        <v>4458</v>
      </c>
      <c r="FOW1" s="29">
        <f t="shared" si="69"/>
        <v>4459</v>
      </c>
      <c r="FOX1" s="29">
        <f t="shared" si="69"/>
        <v>4460</v>
      </c>
      <c r="FOY1" s="29">
        <f t="shared" si="69"/>
        <v>4461</v>
      </c>
      <c r="FOZ1" s="29">
        <f t="shared" si="69"/>
        <v>4462</v>
      </c>
      <c r="FPA1" s="29">
        <f t="shared" si="69"/>
        <v>4463</v>
      </c>
      <c r="FPB1" s="29">
        <f t="shared" si="69"/>
        <v>4464</v>
      </c>
      <c r="FPC1" s="29">
        <f t="shared" si="69"/>
        <v>4465</v>
      </c>
      <c r="FPD1" s="29">
        <f t="shared" si="69"/>
        <v>4466</v>
      </c>
      <c r="FPE1" s="29">
        <f t="shared" si="69"/>
        <v>4467</v>
      </c>
      <c r="FPF1" s="29">
        <f t="shared" si="69"/>
        <v>4468</v>
      </c>
      <c r="FPG1" s="29">
        <f t="shared" si="69"/>
        <v>4469</v>
      </c>
      <c r="FPH1" s="29">
        <f t="shared" si="69"/>
        <v>4470</v>
      </c>
      <c r="FPI1" s="29">
        <f t="shared" si="69"/>
        <v>4471</v>
      </c>
      <c r="FPJ1" s="29">
        <f t="shared" si="69"/>
        <v>4472</v>
      </c>
      <c r="FPK1" s="29">
        <f t="shared" si="69"/>
        <v>4473</v>
      </c>
      <c r="FPL1" s="29">
        <f t="shared" si="69"/>
        <v>4474</v>
      </c>
      <c r="FPM1" s="29">
        <f t="shared" si="69"/>
        <v>4475</v>
      </c>
      <c r="FPN1" s="29">
        <f t="shared" si="69"/>
        <v>4476</v>
      </c>
      <c r="FPO1" s="29">
        <f t="shared" si="69"/>
        <v>4477</v>
      </c>
      <c r="FPP1" s="29">
        <f t="shared" si="69"/>
        <v>4478</v>
      </c>
      <c r="FPQ1" s="29">
        <f t="shared" si="69"/>
        <v>4479</v>
      </c>
      <c r="FPR1" s="29">
        <f t="shared" si="69"/>
        <v>4480</v>
      </c>
      <c r="FPS1" s="29">
        <f t="shared" si="69"/>
        <v>4481</v>
      </c>
      <c r="FPT1" s="29">
        <f t="shared" si="69"/>
        <v>4482</v>
      </c>
      <c r="FPU1" s="29">
        <f t="shared" si="69"/>
        <v>4483</v>
      </c>
      <c r="FPV1" s="29">
        <f t="shared" ref="FPV1:FSG1" si="70">FPU1+1</f>
        <v>4484</v>
      </c>
      <c r="FPW1" s="29">
        <f t="shared" si="70"/>
        <v>4485</v>
      </c>
      <c r="FPX1" s="29">
        <f t="shared" si="70"/>
        <v>4486</v>
      </c>
      <c r="FPY1" s="29">
        <f t="shared" si="70"/>
        <v>4487</v>
      </c>
      <c r="FPZ1" s="29">
        <f t="shared" si="70"/>
        <v>4488</v>
      </c>
      <c r="FQA1" s="29">
        <f t="shared" si="70"/>
        <v>4489</v>
      </c>
      <c r="FQB1" s="29">
        <f t="shared" si="70"/>
        <v>4490</v>
      </c>
      <c r="FQC1" s="29">
        <f t="shared" si="70"/>
        <v>4491</v>
      </c>
      <c r="FQD1" s="29">
        <f t="shared" si="70"/>
        <v>4492</v>
      </c>
      <c r="FQE1" s="29">
        <f t="shared" si="70"/>
        <v>4493</v>
      </c>
      <c r="FQF1" s="29">
        <f t="shared" si="70"/>
        <v>4494</v>
      </c>
      <c r="FQG1" s="29">
        <f t="shared" si="70"/>
        <v>4495</v>
      </c>
      <c r="FQH1" s="29">
        <f t="shared" si="70"/>
        <v>4496</v>
      </c>
      <c r="FQI1" s="29">
        <f t="shared" si="70"/>
        <v>4497</v>
      </c>
      <c r="FQJ1" s="29">
        <f t="shared" si="70"/>
        <v>4498</v>
      </c>
      <c r="FQK1" s="29">
        <f t="shared" si="70"/>
        <v>4499</v>
      </c>
      <c r="FQL1" s="29">
        <f t="shared" si="70"/>
        <v>4500</v>
      </c>
      <c r="FQM1" s="29">
        <f t="shared" si="70"/>
        <v>4501</v>
      </c>
      <c r="FQN1" s="29">
        <f t="shared" si="70"/>
        <v>4502</v>
      </c>
      <c r="FQO1" s="29">
        <f t="shared" si="70"/>
        <v>4503</v>
      </c>
      <c r="FQP1" s="29">
        <f t="shared" si="70"/>
        <v>4504</v>
      </c>
      <c r="FQQ1" s="29">
        <f t="shared" si="70"/>
        <v>4505</v>
      </c>
      <c r="FQR1" s="29">
        <f t="shared" si="70"/>
        <v>4506</v>
      </c>
      <c r="FQS1" s="29">
        <f t="shared" si="70"/>
        <v>4507</v>
      </c>
      <c r="FQT1" s="29">
        <f t="shared" si="70"/>
        <v>4508</v>
      </c>
      <c r="FQU1" s="29">
        <f t="shared" si="70"/>
        <v>4509</v>
      </c>
      <c r="FQV1" s="29">
        <f t="shared" si="70"/>
        <v>4510</v>
      </c>
      <c r="FQW1" s="29">
        <f t="shared" si="70"/>
        <v>4511</v>
      </c>
      <c r="FQX1" s="29">
        <f t="shared" si="70"/>
        <v>4512</v>
      </c>
      <c r="FQY1" s="29">
        <f t="shared" si="70"/>
        <v>4513</v>
      </c>
      <c r="FQZ1" s="29">
        <f t="shared" si="70"/>
        <v>4514</v>
      </c>
      <c r="FRA1" s="29">
        <f t="shared" si="70"/>
        <v>4515</v>
      </c>
      <c r="FRB1" s="29">
        <f t="shared" si="70"/>
        <v>4516</v>
      </c>
      <c r="FRC1" s="29">
        <f t="shared" si="70"/>
        <v>4517</v>
      </c>
      <c r="FRD1" s="29">
        <f t="shared" si="70"/>
        <v>4518</v>
      </c>
      <c r="FRE1" s="29">
        <f t="shared" si="70"/>
        <v>4519</v>
      </c>
      <c r="FRF1" s="29">
        <f t="shared" si="70"/>
        <v>4520</v>
      </c>
      <c r="FRG1" s="29">
        <f t="shared" si="70"/>
        <v>4521</v>
      </c>
      <c r="FRH1" s="29">
        <f t="shared" si="70"/>
        <v>4522</v>
      </c>
      <c r="FRI1" s="29">
        <f t="shared" si="70"/>
        <v>4523</v>
      </c>
      <c r="FRJ1" s="29">
        <f t="shared" si="70"/>
        <v>4524</v>
      </c>
      <c r="FRK1" s="29">
        <f t="shared" si="70"/>
        <v>4525</v>
      </c>
      <c r="FRL1" s="29">
        <f t="shared" si="70"/>
        <v>4526</v>
      </c>
      <c r="FRM1" s="29">
        <f t="shared" si="70"/>
        <v>4527</v>
      </c>
      <c r="FRN1" s="29">
        <f t="shared" si="70"/>
        <v>4528</v>
      </c>
      <c r="FRO1" s="29">
        <f t="shared" si="70"/>
        <v>4529</v>
      </c>
      <c r="FRP1" s="29">
        <f t="shared" si="70"/>
        <v>4530</v>
      </c>
      <c r="FRQ1" s="29">
        <f t="shared" si="70"/>
        <v>4531</v>
      </c>
      <c r="FRR1" s="29">
        <f t="shared" si="70"/>
        <v>4532</v>
      </c>
      <c r="FRS1" s="29">
        <f t="shared" si="70"/>
        <v>4533</v>
      </c>
      <c r="FRT1" s="29">
        <f t="shared" si="70"/>
        <v>4534</v>
      </c>
      <c r="FRU1" s="29">
        <f t="shared" si="70"/>
        <v>4535</v>
      </c>
      <c r="FRV1" s="29">
        <f t="shared" si="70"/>
        <v>4536</v>
      </c>
      <c r="FRW1" s="29">
        <f t="shared" si="70"/>
        <v>4537</v>
      </c>
      <c r="FRX1" s="29">
        <f t="shared" si="70"/>
        <v>4538</v>
      </c>
      <c r="FRY1" s="29">
        <f t="shared" si="70"/>
        <v>4539</v>
      </c>
      <c r="FRZ1" s="29">
        <f t="shared" si="70"/>
        <v>4540</v>
      </c>
      <c r="FSA1" s="29">
        <f t="shared" si="70"/>
        <v>4541</v>
      </c>
      <c r="FSB1" s="29">
        <f t="shared" si="70"/>
        <v>4542</v>
      </c>
      <c r="FSC1" s="29">
        <f t="shared" si="70"/>
        <v>4543</v>
      </c>
      <c r="FSD1" s="29">
        <f t="shared" si="70"/>
        <v>4544</v>
      </c>
      <c r="FSE1" s="29">
        <f t="shared" si="70"/>
        <v>4545</v>
      </c>
      <c r="FSF1" s="29">
        <f t="shared" si="70"/>
        <v>4546</v>
      </c>
      <c r="FSG1" s="29">
        <f t="shared" si="70"/>
        <v>4547</v>
      </c>
      <c r="FSH1" s="29">
        <f t="shared" ref="FSH1:FUS1" si="71">FSG1+1</f>
        <v>4548</v>
      </c>
      <c r="FSI1" s="29">
        <f t="shared" si="71"/>
        <v>4549</v>
      </c>
      <c r="FSJ1" s="29">
        <f t="shared" si="71"/>
        <v>4550</v>
      </c>
      <c r="FSK1" s="29">
        <f t="shared" si="71"/>
        <v>4551</v>
      </c>
      <c r="FSL1" s="29">
        <f t="shared" si="71"/>
        <v>4552</v>
      </c>
      <c r="FSM1" s="29">
        <f t="shared" si="71"/>
        <v>4553</v>
      </c>
      <c r="FSN1" s="29">
        <f t="shared" si="71"/>
        <v>4554</v>
      </c>
      <c r="FSO1" s="29">
        <f t="shared" si="71"/>
        <v>4555</v>
      </c>
      <c r="FSP1" s="29">
        <f t="shared" si="71"/>
        <v>4556</v>
      </c>
      <c r="FSQ1" s="29">
        <f t="shared" si="71"/>
        <v>4557</v>
      </c>
      <c r="FSR1" s="29">
        <f t="shared" si="71"/>
        <v>4558</v>
      </c>
      <c r="FSS1" s="29">
        <f t="shared" si="71"/>
        <v>4559</v>
      </c>
      <c r="FST1" s="29">
        <f t="shared" si="71"/>
        <v>4560</v>
      </c>
      <c r="FSU1" s="29">
        <f t="shared" si="71"/>
        <v>4561</v>
      </c>
      <c r="FSV1" s="29">
        <f t="shared" si="71"/>
        <v>4562</v>
      </c>
      <c r="FSW1" s="29">
        <f t="shared" si="71"/>
        <v>4563</v>
      </c>
      <c r="FSX1" s="29">
        <f t="shared" si="71"/>
        <v>4564</v>
      </c>
      <c r="FSY1" s="29">
        <f t="shared" si="71"/>
        <v>4565</v>
      </c>
      <c r="FSZ1" s="29">
        <f t="shared" si="71"/>
        <v>4566</v>
      </c>
      <c r="FTA1" s="29">
        <f t="shared" si="71"/>
        <v>4567</v>
      </c>
      <c r="FTB1" s="29">
        <f t="shared" si="71"/>
        <v>4568</v>
      </c>
      <c r="FTC1" s="29">
        <f t="shared" si="71"/>
        <v>4569</v>
      </c>
      <c r="FTD1" s="29">
        <f t="shared" si="71"/>
        <v>4570</v>
      </c>
      <c r="FTE1" s="29">
        <f t="shared" si="71"/>
        <v>4571</v>
      </c>
      <c r="FTF1" s="29">
        <f t="shared" si="71"/>
        <v>4572</v>
      </c>
      <c r="FTG1" s="29">
        <f t="shared" si="71"/>
        <v>4573</v>
      </c>
      <c r="FTH1" s="29">
        <f t="shared" si="71"/>
        <v>4574</v>
      </c>
      <c r="FTI1" s="29">
        <f t="shared" si="71"/>
        <v>4575</v>
      </c>
      <c r="FTJ1" s="29">
        <f t="shared" si="71"/>
        <v>4576</v>
      </c>
      <c r="FTK1" s="29">
        <f t="shared" si="71"/>
        <v>4577</v>
      </c>
      <c r="FTL1" s="29">
        <f t="shared" si="71"/>
        <v>4578</v>
      </c>
      <c r="FTM1" s="29">
        <f t="shared" si="71"/>
        <v>4579</v>
      </c>
      <c r="FTN1" s="29">
        <f t="shared" si="71"/>
        <v>4580</v>
      </c>
      <c r="FTO1" s="29">
        <f t="shared" si="71"/>
        <v>4581</v>
      </c>
      <c r="FTP1" s="29">
        <f t="shared" si="71"/>
        <v>4582</v>
      </c>
      <c r="FTQ1" s="29">
        <f t="shared" si="71"/>
        <v>4583</v>
      </c>
      <c r="FTR1" s="29">
        <f t="shared" si="71"/>
        <v>4584</v>
      </c>
      <c r="FTS1" s="29">
        <f t="shared" si="71"/>
        <v>4585</v>
      </c>
      <c r="FTT1" s="29">
        <f t="shared" si="71"/>
        <v>4586</v>
      </c>
      <c r="FTU1" s="29">
        <f t="shared" si="71"/>
        <v>4587</v>
      </c>
      <c r="FTV1" s="29">
        <f t="shared" si="71"/>
        <v>4588</v>
      </c>
      <c r="FTW1" s="29">
        <f t="shared" si="71"/>
        <v>4589</v>
      </c>
      <c r="FTX1" s="29">
        <f t="shared" si="71"/>
        <v>4590</v>
      </c>
      <c r="FTY1" s="29">
        <f t="shared" si="71"/>
        <v>4591</v>
      </c>
      <c r="FTZ1" s="29">
        <f t="shared" si="71"/>
        <v>4592</v>
      </c>
      <c r="FUA1" s="29">
        <f t="shared" si="71"/>
        <v>4593</v>
      </c>
      <c r="FUB1" s="29">
        <f t="shared" si="71"/>
        <v>4594</v>
      </c>
      <c r="FUC1" s="29">
        <f t="shared" si="71"/>
        <v>4595</v>
      </c>
      <c r="FUD1" s="29">
        <f t="shared" si="71"/>
        <v>4596</v>
      </c>
      <c r="FUE1" s="29">
        <f t="shared" si="71"/>
        <v>4597</v>
      </c>
      <c r="FUF1" s="29">
        <f t="shared" si="71"/>
        <v>4598</v>
      </c>
      <c r="FUG1" s="29">
        <f t="shared" si="71"/>
        <v>4599</v>
      </c>
      <c r="FUH1" s="29">
        <f t="shared" si="71"/>
        <v>4600</v>
      </c>
      <c r="FUI1" s="29">
        <f t="shared" si="71"/>
        <v>4601</v>
      </c>
      <c r="FUJ1" s="29">
        <f t="shared" si="71"/>
        <v>4602</v>
      </c>
      <c r="FUK1" s="29">
        <f t="shared" si="71"/>
        <v>4603</v>
      </c>
      <c r="FUL1" s="29">
        <f t="shared" si="71"/>
        <v>4604</v>
      </c>
      <c r="FUM1" s="29">
        <f t="shared" si="71"/>
        <v>4605</v>
      </c>
      <c r="FUN1" s="29">
        <f t="shared" si="71"/>
        <v>4606</v>
      </c>
      <c r="FUO1" s="29">
        <f t="shared" si="71"/>
        <v>4607</v>
      </c>
      <c r="FUP1" s="29">
        <f t="shared" si="71"/>
        <v>4608</v>
      </c>
      <c r="FUQ1" s="29">
        <f t="shared" si="71"/>
        <v>4609</v>
      </c>
      <c r="FUR1" s="29">
        <f t="shared" si="71"/>
        <v>4610</v>
      </c>
      <c r="FUS1" s="29">
        <f t="shared" si="71"/>
        <v>4611</v>
      </c>
      <c r="FUT1" s="29">
        <f t="shared" ref="FUT1:FXE1" si="72">FUS1+1</f>
        <v>4612</v>
      </c>
      <c r="FUU1" s="29">
        <f t="shared" si="72"/>
        <v>4613</v>
      </c>
      <c r="FUV1" s="29">
        <f t="shared" si="72"/>
        <v>4614</v>
      </c>
      <c r="FUW1" s="29">
        <f t="shared" si="72"/>
        <v>4615</v>
      </c>
      <c r="FUX1" s="29">
        <f t="shared" si="72"/>
        <v>4616</v>
      </c>
      <c r="FUY1" s="29">
        <f t="shared" si="72"/>
        <v>4617</v>
      </c>
      <c r="FUZ1" s="29">
        <f t="shared" si="72"/>
        <v>4618</v>
      </c>
      <c r="FVA1" s="29">
        <f t="shared" si="72"/>
        <v>4619</v>
      </c>
      <c r="FVB1" s="29">
        <f t="shared" si="72"/>
        <v>4620</v>
      </c>
      <c r="FVC1" s="29">
        <f t="shared" si="72"/>
        <v>4621</v>
      </c>
      <c r="FVD1" s="29">
        <f t="shared" si="72"/>
        <v>4622</v>
      </c>
      <c r="FVE1" s="29">
        <f t="shared" si="72"/>
        <v>4623</v>
      </c>
      <c r="FVF1" s="29">
        <f t="shared" si="72"/>
        <v>4624</v>
      </c>
      <c r="FVG1" s="29">
        <f t="shared" si="72"/>
        <v>4625</v>
      </c>
      <c r="FVH1" s="29">
        <f t="shared" si="72"/>
        <v>4626</v>
      </c>
      <c r="FVI1" s="29">
        <f t="shared" si="72"/>
        <v>4627</v>
      </c>
      <c r="FVJ1" s="29">
        <f t="shared" si="72"/>
        <v>4628</v>
      </c>
      <c r="FVK1" s="29">
        <f t="shared" si="72"/>
        <v>4629</v>
      </c>
      <c r="FVL1" s="29">
        <f t="shared" si="72"/>
        <v>4630</v>
      </c>
      <c r="FVM1" s="29">
        <f t="shared" si="72"/>
        <v>4631</v>
      </c>
      <c r="FVN1" s="29">
        <f t="shared" si="72"/>
        <v>4632</v>
      </c>
      <c r="FVO1" s="29">
        <f t="shared" si="72"/>
        <v>4633</v>
      </c>
      <c r="FVP1" s="29">
        <f t="shared" si="72"/>
        <v>4634</v>
      </c>
      <c r="FVQ1" s="29">
        <f t="shared" si="72"/>
        <v>4635</v>
      </c>
      <c r="FVR1" s="29">
        <f t="shared" si="72"/>
        <v>4636</v>
      </c>
      <c r="FVS1" s="29">
        <f t="shared" si="72"/>
        <v>4637</v>
      </c>
      <c r="FVT1" s="29">
        <f t="shared" si="72"/>
        <v>4638</v>
      </c>
      <c r="FVU1" s="29">
        <f t="shared" si="72"/>
        <v>4639</v>
      </c>
      <c r="FVV1" s="29">
        <f t="shared" si="72"/>
        <v>4640</v>
      </c>
      <c r="FVW1" s="29">
        <f t="shared" si="72"/>
        <v>4641</v>
      </c>
      <c r="FVX1" s="29">
        <f t="shared" si="72"/>
        <v>4642</v>
      </c>
      <c r="FVY1" s="29">
        <f t="shared" si="72"/>
        <v>4643</v>
      </c>
      <c r="FVZ1" s="29">
        <f t="shared" si="72"/>
        <v>4644</v>
      </c>
      <c r="FWA1" s="29">
        <f t="shared" si="72"/>
        <v>4645</v>
      </c>
      <c r="FWB1" s="29">
        <f t="shared" si="72"/>
        <v>4646</v>
      </c>
      <c r="FWC1" s="29">
        <f t="shared" si="72"/>
        <v>4647</v>
      </c>
      <c r="FWD1" s="29">
        <f t="shared" si="72"/>
        <v>4648</v>
      </c>
      <c r="FWE1" s="29">
        <f t="shared" si="72"/>
        <v>4649</v>
      </c>
      <c r="FWF1" s="29">
        <f t="shared" si="72"/>
        <v>4650</v>
      </c>
      <c r="FWG1" s="29">
        <f t="shared" si="72"/>
        <v>4651</v>
      </c>
      <c r="FWH1" s="29">
        <f t="shared" si="72"/>
        <v>4652</v>
      </c>
      <c r="FWI1" s="29">
        <f t="shared" si="72"/>
        <v>4653</v>
      </c>
      <c r="FWJ1" s="29">
        <f t="shared" si="72"/>
        <v>4654</v>
      </c>
      <c r="FWK1" s="29">
        <f t="shared" si="72"/>
        <v>4655</v>
      </c>
      <c r="FWL1" s="29">
        <f t="shared" si="72"/>
        <v>4656</v>
      </c>
      <c r="FWM1" s="29">
        <f t="shared" si="72"/>
        <v>4657</v>
      </c>
      <c r="FWN1" s="29">
        <f t="shared" si="72"/>
        <v>4658</v>
      </c>
      <c r="FWO1" s="29">
        <f t="shared" si="72"/>
        <v>4659</v>
      </c>
      <c r="FWP1" s="29">
        <f t="shared" si="72"/>
        <v>4660</v>
      </c>
      <c r="FWQ1" s="29">
        <f t="shared" si="72"/>
        <v>4661</v>
      </c>
      <c r="FWR1" s="29">
        <f t="shared" si="72"/>
        <v>4662</v>
      </c>
      <c r="FWS1" s="29">
        <f t="shared" si="72"/>
        <v>4663</v>
      </c>
      <c r="FWT1" s="29">
        <f t="shared" si="72"/>
        <v>4664</v>
      </c>
      <c r="FWU1" s="29">
        <f t="shared" si="72"/>
        <v>4665</v>
      </c>
      <c r="FWV1" s="29">
        <f t="shared" si="72"/>
        <v>4666</v>
      </c>
      <c r="FWW1" s="29">
        <f t="shared" si="72"/>
        <v>4667</v>
      </c>
      <c r="FWX1" s="29">
        <f t="shared" si="72"/>
        <v>4668</v>
      </c>
      <c r="FWY1" s="29">
        <f t="shared" si="72"/>
        <v>4669</v>
      </c>
      <c r="FWZ1" s="29">
        <f t="shared" si="72"/>
        <v>4670</v>
      </c>
      <c r="FXA1" s="29">
        <f t="shared" si="72"/>
        <v>4671</v>
      </c>
      <c r="FXB1" s="29">
        <f t="shared" si="72"/>
        <v>4672</v>
      </c>
      <c r="FXC1" s="29">
        <f t="shared" si="72"/>
        <v>4673</v>
      </c>
      <c r="FXD1" s="29">
        <f t="shared" si="72"/>
        <v>4674</v>
      </c>
      <c r="FXE1" s="29">
        <f t="shared" si="72"/>
        <v>4675</v>
      </c>
      <c r="FXF1" s="29">
        <f t="shared" ref="FXF1:FZQ1" si="73">FXE1+1</f>
        <v>4676</v>
      </c>
      <c r="FXG1" s="29">
        <f t="shared" si="73"/>
        <v>4677</v>
      </c>
      <c r="FXH1" s="29">
        <f t="shared" si="73"/>
        <v>4678</v>
      </c>
      <c r="FXI1" s="29">
        <f t="shared" si="73"/>
        <v>4679</v>
      </c>
      <c r="FXJ1" s="29">
        <f t="shared" si="73"/>
        <v>4680</v>
      </c>
      <c r="FXK1" s="29">
        <f t="shared" si="73"/>
        <v>4681</v>
      </c>
      <c r="FXL1" s="29">
        <f t="shared" si="73"/>
        <v>4682</v>
      </c>
      <c r="FXM1" s="29">
        <f t="shared" si="73"/>
        <v>4683</v>
      </c>
      <c r="FXN1" s="29">
        <f t="shared" si="73"/>
        <v>4684</v>
      </c>
      <c r="FXO1" s="29">
        <f t="shared" si="73"/>
        <v>4685</v>
      </c>
      <c r="FXP1" s="29">
        <f t="shared" si="73"/>
        <v>4686</v>
      </c>
      <c r="FXQ1" s="29">
        <f t="shared" si="73"/>
        <v>4687</v>
      </c>
      <c r="FXR1" s="29">
        <f t="shared" si="73"/>
        <v>4688</v>
      </c>
      <c r="FXS1" s="29">
        <f t="shared" si="73"/>
        <v>4689</v>
      </c>
      <c r="FXT1" s="29">
        <f t="shared" si="73"/>
        <v>4690</v>
      </c>
      <c r="FXU1" s="29">
        <f t="shared" si="73"/>
        <v>4691</v>
      </c>
      <c r="FXV1" s="29">
        <f t="shared" si="73"/>
        <v>4692</v>
      </c>
      <c r="FXW1" s="29">
        <f t="shared" si="73"/>
        <v>4693</v>
      </c>
      <c r="FXX1" s="29">
        <f t="shared" si="73"/>
        <v>4694</v>
      </c>
      <c r="FXY1" s="29">
        <f t="shared" si="73"/>
        <v>4695</v>
      </c>
      <c r="FXZ1" s="29">
        <f t="shared" si="73"/>
        <v>4696</v>
      </c>
      <c r="FYA1" s="29">
        <f t="shared" si="73"/>
        <v>4697</v>
      </c>
      <c r="FYB1" s="29">
        <f t="shared" si="73"/>
        <v>4698</v>
      </c>
      <c r="FYC1" s="29">
        <f t="shared" si="73"/>
        <v>4699</v>
      </c>
      <c r="FYD1" s="29">
        <f t="shared" si="73"/>
        <v>4700</v>
      </c>
      <c r="FYE1" s="29">
        <f t="shared" si="73"/>
        <v>4701</v>
      </c>
      <c r="FYF1" s="29">
        <f t="shared" si="73"/>
        <v>4702</v>
      </c>
      <c r="FYG1" s="29">
        <f t="shared" si="73"/>
        <v>4703</v>
      </c>
      <c r="FYH1" s="29">
        <f t="shared" si="73"/>
        <v>4704</v>
      </c>
      <c r="FYI1" s="29">
        <f t="shared" si="73"/>
        <v>4705</v>
      </c>
      <c r="FYJ1" s="29">
        <f t="shared" si="73"/>
        <v>4706</v>
      </c>
      <c r="FYK1" s="29">
        <f t="shared" si="73"/>
        <v>4707</v>
      </c>
      <c r="FYL1" s="29">
        <f t="shared" si="73"/>
        <v>4708</v>
      </c>
      <c r="FYM1" s="29">
        <f t="shared" si="73"/>
        <v>4709</v>
      </c>
      <c r="FYN1" s="29">
        <f t="shared" si="73"/>
        <v>4710</v>
      </c>
      <c r="FYO1" s="29">
        <f t="shared" si="73"/>
        <v>4711</v>
      </c>
      <c r="FYP1" s="29">
        <f t="shared" si="73"/>
        <v>4712</v>
      </c>
      <c r="FYQ1" s="29">
        <f t="shared" si="73"/>
        <v>4713</v>
      </c>
      <c r="FYR1" s="29">
        <f t="shared" si="73"/>
        <v>4714</v>
      </c>
      <c r="FYS1" s="29">
        <f t="shared" si="73"/>
        <v>4715</v>
      </c>
      <c r="FYT1" s="29">
        <f t="shared" si="73"/>
        <v>4716</v>
      </c>
      <c r="FYU1" s="29">
        <f t="shared" si="73"/>
        <v>4717</v>
      </c>
      <c r="FYV1" s="29">
        <f t="shared" si="73"/>
        <v>4718</v>
      </c>
      <c r="FYW1" s="29">
        <f t="shared" si="73"/>
        <v>4719</v>
      </c>
      <c r="FYX1" s="29">
        <f t="shared" si="73"/>
        <v>4720</v>
      </c>
      <c r="FYY1" s="29">
        <f t="shared" si="73"/>
        <v>4721</v>
      </c>
      <c r="FYZ1" s="29">
        <f t="shared" si="73"/>
        <v>4722</v>
      </c>
      <c r="FZA1" s="29">
        <f t="shared" si="73"/>
        <v>4723</v>
      </c>
      <c r="FZB1" s="29">
        <f t="shared" si="73"/>
        <v>4724</v>
      </c>
      <c r="FZC1" s="29">
        <f t="shared" si="73"/>
        <v>4725</v>
      </c>
      <c r="FZD1" s="29">
        <f t="shared" si="73"/>
        <v>4726</v>
      </c>
      <c r="FZE1" s="29">
        <f t="shared" si="73"/>
        <v>4727</v>
      </c>
      <c r="FZF1" s="29">
        <f t="shared" si="73"/>
        <v>4728</v>
      </c>
      <c r="FZG1" s="29">
        <f t="shared" si="73"/>
        <v>4729</v>
      </c>
      <c r="FZH1" s="29">
        <f t="shared" si="73"/>
        <v>4730</v>
      </c>
      <c r="FZI1" s="29">
        <f t="shared" si="73"/>
        <v>4731</v>
      </c>
      <c r="FZJ1" s="29">
        <f t="shared" si="73"/>
        <v>4732</v>
      </c>
      <c r="FZK1" s="29">
        <f t="shared" si="73"/>
        <v>4733</v>
      </c>
      <c r="FZL1" s="29">
        <f t="shared" si="73"/>
        <v>4734</v>
      </c>
      <c r="FZM1" s="29">
        <f t="shared" si="73"/>
        <v>4735</v>
      </c>
      <c r="FZN1" s="29">
        <f t="shared" si="73"/>
        <v>4736</v>
      </c>
      <c r="FZO1" s="29">
        <f t="shared" si="73"/>
        <v>4737</v>
      </c>
      <c r="FZP1" s="29">
        <f t="shared" si="73"/>
        <v>4738</v>
      </c>
      <c r="FZQ1" s="29">
        <f t="shared" si="73"/>
        <v>4739</v>
      </c>
      <c r="FZR1" s="29">
        <f t="shared" ref="FZR1:GCC1" si="74">FZQ1+1</f>
        <v>4740</v>
      </c>
      <c r="FZS1" s="29">
        <f t="shared" si="74"/>
        <v>4741</v>
      </c>
      <c r="FZT1" s="29">
        <f t="shared" si="74"/>
        <v>4742</v>
      </c>
      <c r="FZU1" s="29">
        <f t="shared" si="74"/>
        <v>4743</v>
      </c>
      <c r="FZV1" s="29">
        <f t="shared" si="74"/>
        <v>4744</v>
      </c>
      <c r="FZW1" s="29">
        <f t="shared" si="74"/>
        <v>4745</v>
      </c>
      <c r="FZX1" s="29">
        <f t="shared" si="74"/>
        <v>4746</v>
      </c>
      <c r="FZY1" s="29">
        <f t="shared" si="74"/>
        <v>4747</v>
      </c>
      <c r="FZZ1" s="29">
        <f t="shared" si="74"/>
        <v>4748</v>
      </c>
      <c r="GAA1" s="29">
        <f t="shared" si="74"/>
        <v>4749</v>
      </c>
      <c r="GAB1" s="29">
        <f t="shared" si="74"/>
        <v>4750</v>
      </c>
      <c r="GAC1" s="29">
        <f t="shared" si="74"/>
        <v>4751</v>
      </c>
      <c r="GAD1" s="29">
        <f t="shared" si="74"/>
        <v>4752</v>
      </c>
      <c r="GAE1" s="29">
        <f t="shared" si="74"/>
        <v>4753</v>
      </c>
      <c r="GAF1" s="29">
        <f t="shared" si="74"/>
        <v>4754</v>
      </c>
      <c r="GAG1" s="29">
        <f t="shared" si="74"/>
        <v>4755</v>
      </c>
      <c r="GAH1" s="29">
        <f t="shared" si="74"/>
        <v>4756</v>
      </c>
      <c r="GAI1" s="29">
        <f t="shared" si="74"/>
        <v>4757</v>
      </c>
      <c r="GAJ1" s="29">
        <f t="shared" si="74"/>
        <v>4758</v>
      </c>
      <c r="GAK1" s="29">
        <f t="shared" si="74"/>
        <v>4759</v>
      </c>
      <c r="GAL1" s="29">
        <f t="shared" si="74"/>
        <v>4760</v>
      </c>
      <c r="GAM1" s="29">
        <f t="shared" si="74"/>
        <v>4761</v>
      </c>
      <c r="GAN1" s="29">
        <f t="shared" si="74"/>
        <v>4762</v>
      </c>
      <c r="GAO1" s="29">
        <f t="shared" si="74"/>
        <v>4763</v>
      </c>
      <c r="GAP1" s="29">
        <f t="shared" si="74"/>
        <v>4764</v>
      </c>
      <c r="GAQ1" s="29">
        <f t="shared" si="74"/>
        <v>4765</v>
      </c>
      <c r="GAR1" s="29">
        <f t="shared" si="74"/>
        <v>4766</v>
      </c>
      <c r="GAS1" s="29">
        <f t="shared" si="74"/>
        <v>4767</v>
      </c>
      <c r="GAT1" s="29">
        <f t="shared" si="74"/>
        <v>4768</v>
      </c>
      <c r="GAU1" s="29">
        <f t="shared" si="74"/>
        <v>4769</v>
      </c>
      <c r="GAV1" s="29">
        <f t="shared" si="74"/>
        <v>4770</v>
      </c>
      <c r="GAW1" s="29">
        <f t="shared" si="74"/>
        <v>4771</v>
      </c>
      <c r="GAX1" s="29">
        <f t="shared" si="74"/>
        <v>4772</v>
      </c>
      <c r="GAY1" s="29">
        <f t="shared" si="74"/>
        <v>4773</v>
      </c>
      <c r="GAZ1" s="29">
        <f t="shared" si="74"/>
        <v>4774</v>
      </c>
      <c r="GBA1" s="29">
        <f t="shared" si="74"/>
        <v>4775</v>
      </c>
      <c r="GBB1" s="29">
        <f t="shared" si="74"/>
        <v>4776</v>
      </c>
      <c r="GBC1" s="29">
        <f t="shared" si="74"/>
        <v>4777</v>
      </c>
      <c r="GBD1" s="29">
        <f t="shared" si="74"/>
        <v>4778</v>
      </c>
      <c r="GBE1" s="29">
        <f t="shared" si="74"/>
        <v>4779</v>
      </c>
      <c r="GBF1" s="29">
        <f t="shared" si="74"/>
        <v>4780</v>
      </c>
      <c r="GBG1" s="29">
        <f t="shared" si="74"/>
        <v>4781</v>
      </c>
      <c r="GBH1" s="29">
        <f t="shared" si="74"/>
        <v>4782</v>
      </c>
      <c r="GBI1" s="29">
        <f t="shared" si="74"/>
        <v>4783</v>
      </c>
      <c r="GBJ1" s="29">
        <f t="shared" si="74"/>
        <v>4784</v>
      </c>
      <c r="GBK1" s="29">
        <f t="shared" si="74"/>
        <v>4785</v>
      </c>
      <c r="GBL1" s="29">
        <f t="shared" si="74"/>
        <v>4786</v>
      </c>
      <c r="GBM1" s="29">
        <f t="shared" si="74"/>
        <v>4787</v>
      </c>
      <c r="GBN1" s="29">
        <f t="shared" si="74"/>
        <v>4788</v>
      </c>
      <c r="GBO1" s="29">
        <f t="shared" si="74"/>
        <v>4789</v>
      </c>
      <c r="GBP1" s="29">
        <f t="shared" si="74"/>
        <v>4790</v>
      </c>
      <c r="GBQ1" s="29">
        <f t="shared" si="74"/>
        <v>4791</v>
      </c>
      <c r="GBR1" s="29">
        <f t="shared" si="74"/>
        <v>4792</v>
      </c>
      <c r="GBS1" s="29">
        <f t="shared" si="74"/>
        <v>4793</v>
      </c>
      <c r="GBT1" s="29">
        <f t="shared" si="74"/>
        <v>4794</v>
      </c>
      <c r="GBU1" s="29">
        <f t="shared" si="74"/>
        <v>4795</v>
      </c>
      <c r="GBV1" s="29">
        <f t="shared" si="74"/>
        <v>4796</v>
      </c>
      <c r="GBW1" s="29">
        <f t="shared" si="74"/>
        <v>4797</v>
      </c>
      <c r="GBX1" s="29">
        <f t="shared" si="74"/>
        <v>4798</v>
      </c>
      <c r="GBY1" s="29">
        <f t="shared" si="74"/>
        <v>4799</v>
      </c>
      <c r="GBZ1" s="29">
        <f t="shared" si="74"/>
        <v>4800</v>
      </c>
      <c r="GCA1" s="29">
        <f t="shared" si="74"/>
        <v>4801</v>
      </c>
      <c r="GCB1" s="29">
        <f t="shared" si="74"/>
        <v>4802</v>
      </c>
      <c r="GCC1" s="29">
        <f t="shared" si="74"/>
        <v>4803</v>
      </c>
      <c r="GCD1" s="29">
        <f t="shared" ref="GCD1:GEO1" si="75">GCC1+1</f>
        <v>4804</v>
      </c>
      <c r="GCE1" s="29">
        <f t="shared" si="75"/>
        <v>4805</v>
      </c>
      <c r="GCF1" s="29">
        <f t="shared" si="75"/>
        <v>4806</v>
      </c>
      <c r="GCG1" s="29">
        <f t="shared" si="75"/>
        <v>4807</v>
      </c>
      <c r="GCH1" s="29">
        <f t="shared" si="75"/>
        <v>4808</v>
      </c>
      <c r="GCI1" s="29">
        <f t="shared" si="75"/>
        <v>4809</v>
      </c>
      <c r="GCJ1" s="29">
        <f t="shared" si="75"/>
        <v>4810</v>
      </c>
      <c r="GCK1" s="29">
        <f t="shared" si="75"/>
        <v>4811</v>
      </c>
      <c r="GCL1" s="29">
        <f t="shared" si="75"/>
        <v>4812</v>
      </c>
      <c r="GCM1" s="29">
        <f t="shared" si="75"/>
        <v>4813</v>
      </c>
      <c r="GCN1" s="29">
        <f t="shared" si="75"/>
        <v>4814</v>
      </c>
      <c r="GCO1" s="29">
        <f t="shared" si="75"/>
        <v>4815</v>
      </c>
      <c r="GCP1" s="29">
        <f t="shared" si="75"/>
        <v>4816</v>
      </c>
      <c r="GCQ1" s="29">
        <f t="shared" si="75"/>
        <v>4817</v>
      </c>
      <c r="GCR1" s="29">
        <f t="shared" si="75"/>
        <v>4818</v>
      </c>
      <c r="GCS1" s="29">
        <f t="shared" si="75"/>
        <v>4819</v>
      </c>
      <c r="GCT1" s="29">
        <f t="shared" si="75"/>
        <v>4820</v>
      </c>
      <c r="GCU1" s="29">
        <f t="shared" si="75"/>
        <v>4821</v>
      </c>
      <c r="GCV1" s="29">
        <f t="shared" si="75"/>
        <v>4822</v>
      </c>
      <c r="GCW1" s="29">
        <f t="shared" si="75"/>
        <v>4823</v>
      </c>
      <c r="GCX1" s="29">
        <f t="shared" si="75"/>
        <v>4824</v>
      </c>
      <c r="GCY1" s="29">
        <f t="shared" si="75"/>
        <v>4825</v>
      </c>
      <c r="GCZ1" s="29">
        <f t="shared" si="75"/>
        <v>4826</v>
      </c>
      <c r="GDA1" s="29">
        <f t="shared" si="75"/>
        <v>4827</v>
      </c>
      <c r="GDB1" s="29">
        <f t="shared" si="75"/>
        <v>4828</v>
      </c>
      <c r="GDC1" s="29">
        <f t="shared" si="75"/>
        <v>4829</v>
      </c>
      <c r="GDD1" s="29">
        <f t="shared" si="75"/>
        <v>4830</v>
      </c>
      <c r="GDE1" s="29">
        <f t="shared" si="75"/>
        <v>4831</v>
      </c>
      <c r="GDF1" s="29">
        <f t="shared" si="75"/>
        <v>4832</v>
      </c>
      <c r="GDG1" s="29">
        <f t="shared" si="75"/>
        <v>4833</v>
      </c>
      <c r="GDH1" s="29">
        <f t="shared" si="75"/>
        <v>4834</v>
      </c>
      <c r="GDI1" s="29">
        <f t="shared" si="75"/>
        <v>4835</v>
      </c>
      <c r="GDJ1" s="29">
        <f t="shared" si="75"/>
        <v>4836</v>
      </c>
      <c r="GDK1" s="29">
        <f t="shared" si="75"/>
        <v>4837</v>
      </c>
      <c r="GDL1" s="29">
        <f t="shared" si="75"/>
        <v>4838</v>
      </c>
      <c r="GDM1" s="29">
        <f t="shared" si="75"/>
        <v>4839</v>
      </c>
      <c r="GDN1" s="29">
        <f t="shared" si="75"/>
        <v>4840</v>
      </c>
      <c r="GDO1" s="29">
        <f t="shared" si="75"/>
        <v>4841</v>
      </c>
      <c r="GDP1" s="29">
        <f t="shared" si="75"/>
        <v>4842</v>
      </c>
      <c r="GDQ1" s="29">
        <f t="shared" si="75"/>
        <v>4843</v>
      </c>
      <c r="GDR1" s="29">
        <f t="shared" si="75"/>
        <v>4844</v>
      </c>
      <c r="GDS1" s="29">
        <f t="shared" si="75"/>
        <v>4845</v>
      </c>
      <c r="GDT1" s="29">
        <f t="shared" si="75"/>
        <v>4846</v>
      </c>
      <c r="GDU1" s="29">
        <f t="shared" si="75"/>
        <v>4847</v>
      </c>
      <c r="GDV1" s="29">
        <f t="shared" si="75"/>
        <v>4848</v>
      </c>
      <c r="GDW1" s="29">
        <f t="shared" si="75"/>
        <v>4849</v>
      </c>
      <c r="GDX1" s="29">
        <f t="shared" si="75"/>
        <v>4850</v>
      </c>
      <c r="GDY1" s="29">
        <f t="shared" si="75"/>
        <v>4851</v>
      </c>
      <c r="GDZ1" s="29">
        <f t="shared" si="75"/>
        <v>4852</v>
      </c>
      <c r="GEA1" s="29">
        <f t="shared" si="75"/>
        <v>4853</v>
      </c>
      <c r="GEB1" s="29">
        <f t="shared" si="75"/>
        <v>4854</v>
      </c>
      <c r="GEC1" s="29">
        <f t="shared" si="75"/>
        <v>4855</v>
      </c>
      <c r="GED1" s="29">
        <f t="shared" si="75"/>
        <v>4856</v>
      </c>
      <c r="GEE1" s="29">
        <f t="shared" si="75"/>
        <v>4857</v>
      </c>
      <c r="GEF1" s="29">
        <f t="shared" si="75"/>
        <v>4858</v>
      </c>
      <c r="GEG1" s="29">
        <f t="shared" si="75"/>
        <v>4859</v>
      </c>
      <c r="GEH1" s="29">
        <f t="shared" si="75"/>
        <v>4860</v>
      </c>
      <c r="GEI1" s="29">
        <f t="shared" si="75"/>
        <v>4861</v>
      </c>
      <c r="GEJ1" s="29">
        <f t="shared" si="75"/>
        <v>4862</v>
      </c>
      <c r="GEK1" s="29">
        <f t="shared" si="75"/>
        <v>4863</v>
      </c>
      <c r="GEL1" s="29">
        <f t="shared" si="75"/>
        <v>4864</v>
      </c>
      <c r="GEM1" s="29">
        <f t="shared" si="75"/>
        <v>4865</v>
      </c>
      <c r="GEN1" s="29">
        <f t="shared" si="75"/>
        <v>4866</v>
      </c>
      <c r="GEO1" s="29">
        <f t="shared" si="75"/>
        <v>4867</v>
      </c>
      <c r="GEP1" s="29">
        <f t="shared" ref="GEP1:GHA1" si="76">GEO1+1</f>
        <v>4868</v>
      </c>
      <c r="GEQ1" s="29">
        <f t="shared" si="76"/>
        <v>4869</v>
      </c>
      <c r="GER1" s="29">
        <f t="shared" si="76"/>
        <v>4870</v>
      </c>
      <c r="GES1" s="29">
        <f t="shared" si="76"/>
        <v>4871</v>
      </c>
      <c r="GET1" s="29">
        <f t="shared" si="76"/>
        <v>4872</v>
      </c>
      <c r="GEU1" s="29">
        <f t="shared" si="76"/>
        <v>4873</v>
      </c>
      <c r="GEV1" s="29">
        <f t="shared" si="76"/>
        <v>4874</v>
      </c>
      <c r="GEW1" s="29">
        <f t="shared" si="76"/>
        <v>4875</v>
      </c>
      <c r="GEX1" s="29">
        <f t="shared" si="76"/>
        <v>4876</v>
      </c>
      <c r="GEY1" s="29">
        <f t="shared" si="76"/>
        <v>4877</v>
      </c>
      <c r="GEZ1" s="29">
        <f t="shared" si="76"/>
        <v>4878</v>
      </c>
      <c r="GFA1" s="29">
        <f t="shared" si="76"/>
        <v>4879</v>
      </c>
      <c r="GFB1" s="29">
        <f t="shared" si="76"/>
        <v>4880</v>
      </c>
      <c r="GFC1" s="29">
        <f t="shared" si="76"/>
        <v>4881</v>
      </c>
      <c r="GFD1" s="29">
        <f t="shared" si="76"/>
        <v>4882</v>
      </c>
      <c r="GFE1" s="29">
        <f t="shared" si="76"/>
        <v>4883</v>
      </c>
      <c r="GFF1" s="29">
        <f t="shared" si="76"/>
        <v>4884</v>
      </c>
      <c r="GFG1" s="29">
        <f t="shared" si="76"/>
        <v>4885</v>
      </c>
      <c r="GFH1" s="29">
        <f t="shared" si="76"/>
        <v>4886</v>
      </c>
      <c r="GFI1" s="29">
        <f t="shared" si="76"/>
        <v>4887</v>
      </c>
      <c r="GFJ1" s="29">
        <f t="shared" si="76"/>
        <v>4888</v>
      </c>
      <c r="GFK1" s="29">
        <f t="shared" si="76"/>
        <v>4889</v>
      </c>
      <c r="GFL1" s="29">
        <f t="shared" si="76"/>
        <v>4890</v>
      </c>
      <c r="GFM1" s="29">
        <f t="shared" si="76"/>
        <v>4891</v>
      </c>
      <c r="GFN1" s="29">
        <f t="shared" si="76"/>
        <v>4892</v>
      </c>
      <c r="GFO1" s="29">
        <f t="shared" si="76"/>
        <v>4893</v>
      </c>
      <c r="GFP1" s="29">
        <f t="shared" si="76"/>
        <v>4894</v>
      </c>
      <c r="GFQ1" s="29">
        <f t="shared" si="76"/>
        <v>4895</v>
      </c>
      <c r="GFR1" s="29">
        <f t="shared" si="76"/>
        <v>4896</v>
      </c>
      <c r="GFS1" s="29">
        <f t="shared" si="76"/>
        <v>4897</v>
      </c>
      <c r="GFT1" s="29">
        <f t="shared" si="76"/>
        <v>4898</v>
      </c>
      <c r="GFU1" s="29">
        <f t="shared" si="76"/>
        <v>4899</v>
      </c>
      <c r="GFV1" s="29">
        <f t="shared" si="76"/>
        <v>4900</v>
      </c>
      <c r="GFW1" s="29">
        <f t="shared" si="76"/>
        <v>4901</v>
      </c>
      <c r="GFX1" s="29">
        <f t="shared" si="76"/>
        <v>4902</v>
      </c>
      <c r="GFY1" s="29">
        <f t="shared" si="76"/>
        <v>4903</v>
      </c>
      <c r="GFZ1" s="29">
        <f t="shared" si="76"/>
        <v>4904</v>
      </c>
      <c r="GGA1" s="29">
        <f t="shared" si="76"/>
        <v>4905</v>
      </c>
      <c r="GGB1" s="29">
        <f t="shared" si="76"/>
        <v>4906</v>
      </c>
      <c r="GGC1" s="29">
        <f t="shared" si="76"/>
        <v>4907</v>
      </c>
      <c r="GGD1" s="29">
        <f t="shared" si="76"/>
        <v>4908</v>
      </c>
      <c r="GGE1" s="29">
        <f t="shared" si="76"/>
        <v>4909</v>
      </c>
      <c r="GGF1" s="29">
        <f t="shared" si="76"/>
        <v>4910</v>
      </c>
      <c r="GGG1" s="29">
        <f t="shared" si="76"/>
        <v>4911</v>
      </c>
      <c r="GGH1" s="29">
        <f t="shared" si="76"/>
        <v>4912</v>
      </c>
      <c r="GGI1" s="29">
        <f t="shared" si="76"/>
        <v>4913</v>
      </c>
      <c r="GGJ1" s="29">
        <f t="shared" si="76"/>
        <v>4914</v>
      </c>
      <c r="GGK1" s="29">
        <f t="shared" si="76"/>
        <v>4915</v>
      </c>
      <c r="GGL1" s="29">
        <f t="shared" si="76"/>
        <v>4916</v>
      </c>
      <c r="GGM1" s="29">
        <f t="shared" si="76"/>
        <v>4917</v>
      </c>
      <c r="GGN1" s="29">
        <f t="shared" si="76"/>
        <v>4918</v>
      </c>
      <c r="GGO1" s="29">
        <f t="shared" si="76"/>
        <v>4919</v>
      </c>
      <c r="GGP1" s="29">
        <f t="shared" si="76"/>
        <v>4920</v>
      </c>
      <c r="GGQ1" s="29">
        <f t="shared" si="76"/>
        <v>4921</v>
      </c>
      <c r="GGR1" s="29">
        <f t="shared" si="76"/>
        <v>4922</v>
      </c>
      <c r="GGS1" s="29">
        <f t="shared" si="76"/>
        <v>4923</v>
      </c>
      <c r="GGT1" s="29">
        <f t="shared" si="76"/>
        <v>4924</v>
      </c>
      <c r="GGU1" s="29">
        <f t="shared" si="76"/>
        <v>4925</v>
      </c>
      <c r="GGV1" s="29">
        <f t="shared" si="76"/>
        <v>4926</v>
      </c>
      <c r="GGW1" s="29">
        <f t="shared" si="76"/>
        <v>4927</v>
      </c>
      <c r="GGX1" s="29">
        <f t="shared" si="76"/>
        <v>4928</v>
      </c>
      <c r="GGY1" s="29">
        <f t="shared" si="76"/>
        <v>4929</v>
      </c>
      <c r="GGZ1" s="29">
        <f t="shared" si="76"/>
        <v>4930</v>
      </c>
      <c r="GHA1" s="29">
        <f t="shared" si="76"/>
        <v>4931</v>
      </c>
      <c r="GHB1" s="29">
        <f t="shared" ref="GHB1:GJM1" si="77">GHA1+1</f>
        <v>4932</v>
      </c>
      <c r="GHC1" s="29">
        <f t="shared" si="77"/>
        <v>4933</v>
      </c>
      <c r="GHD1" s="29">
        <f t="shared" si="77"/>
        <v>4934</v>
      </c>
      <c r="GHE1" s="29">
        <f t="shared" si="77"/>
        <v>4935</v>
      </c>
      <c r="GHF1" s="29">
        <f t="shared" si="77"/>
        <v>4936</v>
      </c>
      <c r="GHG1" s="29">
        <f t="shared" si="77"/>
        <v>4937</v>
      </c>
      <c r="GHH1" s="29">
        <f t="shared" si="77"/>
        <v>4938</v>
      </c>
      <c r="GHI1" s="29">
        <f t="shared" si="77"/>
        <v>4939</v>
      </c>
      <c r="GHJ1" s="29">
        <f t="shared" si="77"/>
        <v>4940</v>
      </c>
      <c r="GHK1" s="29">
        <f t="shared" si="77"/>
        <v>4941</v>
      </c>
      <c r="GHL1" s="29">
        <f t="shared" si="77"/>
        <v>4942</v>
      </c>
      <c r="GHM1" s="29">
        <f t="shared" si="77"/>
        <v>4943</v>
      </c>
      <c r="GHN1" s="29">
        <f t="shared" si="77"/>
        <v>4944</v>
      </c>
      <c r="GHO1" s="29">
        <f t="shared" si="77"/>
        <v>4945</v>
      </c>
      <c r="GHP1" s="29">
        <f t="shared" si="77"/>
        <v>4946</v>
      </c>
      <c r="GHQ1" s="29">
        <f t="shared" si="77"/>
        <v>4947</v>
      </c>
      <c r="GHR1" s="29">
        <f t="shared" si="77"/>
        <v>4948</v>
      </c>
      <c r="GHS1" s="29">
        <f t="shared" si="77"/>
        <v>4949</v>
      </c>
      <c r="GHT1" s="29">
        <f t="shared" si="77"/>
        <v>4950</v>
      </c>
      <c r="GHU1" s="29">
        <f t="shared" si="77"/>
        <v>4951</v>
      </c>
      <c r="GHV1" s="29">
        <f t="shared" si="77"/>
        <v>4952</v>
      </c>
      <c r="GHW1" s="29">
        <f t="shared" si="77"/>
        <v>4953</v>
      </c>
      <c r="GHX1" s="29">
        <f t="shared" si="77"/>
        <v>4954</v>
      </c>
      <c r="GHY1" s="29">
        <f t="shared" si="77"/>
        <v>4955</v>
      </c>
      <c r="GHZ1" s="29">
        <f t="shared" si="77"/>
        <v>4956</v>
      </c>
      <c r="GIA1" s="29">
        <f t="shared" si="77"/>
        <v>4957</v>
      </c>
      <c r="GIB1" s="29">
        <f t="shared" si="77"/>
        <v>4958</v>
      </c>
      <c r="GIC1" s="29">
        <f t="shared" si="77"/>
        <v>4959</v>
      </c>
      <c r="GID1" s="29">
        <f t="shared" si="77"/>
        <v>4960</v>
      </c>
      <c r="GIE1" s="29">
        <f t="shared" si="77"/>
        <v>4961</v>
      </c>
      <c r="GIF1" s="29">
        <f t="shared" si="77"/>
        <v>4962</v>
      </c>
      <c r="GIG1" s="29">
        <f t="shared" si="77"/>
        <v>4963</v>
      </c>
      <c r="GIH1" s="29">
        <f t="shared" si="77"/>
        <v>4964</v>
      </c>
      <c r="GII1" s="29">
        <f t="shared" si="77"/>
        <v>4965</v>
      </c>
      <c r="GIJ1" s="29">
        <f t="shared" si="77"/>
        <v>4966</v>
      </c>
      <c r="GIK1" s="29">
        <f t="shared" si="77"/>
        <v>4967</v>
      </c>
      <c r="GIL1" s="29">
        <f t="shared" si="77"/>
        <v>4968</v>
      </c>
      <c r="GIM1" s="29">
        <f t="shared" si="77"/>
        <v>4969</v>
      </c>
      <c r="GIN1" s="29">
        <f t="shared" si="77"/>
        <v>4970</v>
      </c>
      <c r="GIO1" s="29">
        <f t="shared" si="77"/>
        <v>4971</v>
      </c>
      <c r="GIP1" s="29">
        <f t="shared" si="77"/>
        <v>4972</v>
      </c>
      <c r="GIQ1" s="29">
        <f t="shared" si="77"/>
        <v>4973</v>
      </c>
      <c r="GIR1" s="29">
        <f t="shared" si="77"/>
        <v>4974</v>
      </c>
      <c r="GIS1" s="29">
        <f t="shared" si="77"/>
        <v>4975</v>
      </c>
      <c r="GIT1" s="29">
        <f t="shared" si="77"/>
        <v>4976</v>
      </c>
      <c r="GIU1" s="29">
        <f t="shared" si="77"/>
        <v>4977</v>
      </c>
      <c r="GIV1" s="29">
        <f t="shared" si="77"/>
        <v>4978</v>
      </c>
      <c r="GIW1" s="29">
        <f t="shared" si="77"/>
        <v>4979</v>
      </c>
      <c r="GIX1" s="29">
        <f t="shared" si="77"/>
        <v>4980</v>
      </c>
      <c r="GIY1" s="29">
        <f t="shared" si="77"/>
        <v>4981</v>
      </c>
      <c r="GIZ1" s="29">
        <f t="shared" si="77"/>
        <v>4982</v>
      </c>
      <c r="GJA1" s="29">
        <f t="shared" si="77"/>
        <v>4983</v>
      </c>
      <c r="GJB1" s="29">
        <f t="shared" si="77"/>
        <v>4984</v>
      </c>
      <c r="GJC1" s="29">
        <f t="shared" si="77"/>
        <v>4985</v>
      </c>
      <c r="GJD1" s="29">
        <f t="shared" si="77"/>
        <v>4986</v>
      </c>
      <c r="GJE1" s="29">
        <f t="shared" si="77"/>
        <v>4987</v>
      </c>
      <c r="GJF1" s="29">
        <f t="shared" si="77"/>
        <v>4988</v>
      </c>
      <c r="GJG1" s="29">
        <f t="shared" si="77"/>
        <v>4989</v>
      </c>
      <c r="GJH1" s="29">
        <f t="shared" si="77"/>
        <v>4990</v>
      </c>
      <c r="GJI1" s="29">
        <f t="shared" si="77"/>
        <v>4991</v>
      </c>
      <c r="GJJ1" s="29">
        <f t="shared" si="77"/>
        <v>4992</v>
      </c>
      <c r="GJK1" s="29">
        <f t="shared" si="77"/>
        <v>4993</v>
      </c>
      <c r="GJL1" s="29">
        <f t="shared" si="77"/>
        <v>4994</v>
      </c>
      <c r="GJM1" s="29">
        <f t="shared" si="77"/>
        <v>4995</v>
      </c>
      <c r="GJN1" s="29">
        <f t="shared" ref="GJN1:GLY1" si="78">GJM1+1</f>
        <v>4996</v>
      </c>
      <c r="GJO1" s="29">
        <f t="shared" si="78"/>
        <v>4997</v>
      </c>
      <c r="GJP1" s="29">
        <f t="shared" si="78"/>
        <v>4998</v>
      </c>
      <c r="GJQ1" s="29">
        <f t="shared" si="78"/>
        <v>4999</v>
      </c>
      <c r="GJR1" s="29">
        <f t="shared" si="78"/>
        <v>5000</v>
      </c>
      <c r="GJS1" s="29">
        <f t="shared" si="78"/>
        <v>5001</v>
      </c>
      <c r="GJT1" s="29">
        <f t="shared" si="78"/>
        <v>5002</v>
      </c>
      <c r="GJU1" s="29">
        <f t="shared" si="78"/>
        <v>5003</v>
      </c>
      <c r="GJV1" s="29">
        <f t="shared" si="78"/>
        <v>5004</v>
      </c>
      <c r="GJW1" s="29">
        <f t="shared" si="78"/>
        <v>5005</v>
      </c>
      <c r="GJX1" s="29">
        <f t="shared" si="78"/>
        <v>5006</v>
      </c>
      <c r="GJY1" s="29">
        <f t="shared" si="78"/>
        <v>5007</v>
      </c>
      <c r="GJZ1" s="29">
        <f t="shared" si="78"/>
        <v>5008</v>
      </c>
      <c r="GKA1" s="29">
        <f t="shared" si="78"/>
        <v>5009</v>
      </c>
      <c r="GKB1" s="29">
        <f t="shared" si="78"/>
        <v>5010</v>
      </c>
      <c r="GKC1" s="29">
        <f t="shared" si="78"/>
        <v>5011</v>
      </c>
      <c r="GKD1" s="29">
        <f t="shared" si="78"/>
        <v>5012</v>
      </c>
      <c r="GKE1" s="29">
        <f t="shared" si="78"/>
        <v>5013</v>
      </c>
      <c r="GKF1" s="29">
        <f t="shared" si="78"/>
        <v>5014</v>
      </c>
      <c r="GKG1" s="29">
        <f t="shared" si="78"/>
        <v>5015</v>
      </c>
      <c r="GKH1" s="29">
        <f t="shared" si="78"/>
        <v>5016</v>
      </c>
      <c r="GKI1" s="29">
        <f t="shared" si="78"/>
        <v>5017</v>
      </c>
      <c r="GKJ1" s="29">
        <f t="shared" si="78"/>
        <v>5018</v>
      </c>
      <c r="GKK1" s="29">
        <f t="shared" si="78"/>
        <v>5019</v>
      </c>
      <c r="GKL1" s="29">
        <f t="shared" si="78"/>
        <v>5020</v>
      </c>
      <c r="GKM1" s="29">
        <f t="shared" si="78"/>
        <v>5021</v>
      </c>
      <c r="GKN1" s="29">
        <f t="shared" si="78"/>
        <v>5022</v>
      </c>
      <c r="GKO1" s="29">
        <f t="shared" si="78"/>
        <v>5023</v>
      </c>
      <c r="GKP1" s="29">
        <f t="shared" si="78"/>
        <v>5024</v>
      </c>
      <c r="GKQ1" s="29">
        <f t="shared" si="78"/>
        <v>5025</v>
      </c>
      <c r="GKR1" s="29">
        <f t="shared" si="78"/>
        <v>5026</v>
      </c>
      <c r="GKS1" s="29">
        <f t="shared" si="78"/>
        <v>5027</v>
      </c>
      <c r="GKT1" s="29">
        <f t="shared" si="78"/>
        <v>5028</v>
      </c>
      <c r="GKU1" s="29">
        <f t="shared" si="78"/>
        <v>5029</v>
      </c>
      <c r="GKV1" s="29">
        <f t="shared" si="78"/>
        <v>5030</v>
      </c>
      <c r="GKW1" s="29">
        <f t="shared" si="78"/>
        <v>5031</v>
      </c>
      <c r="GKX1" s="29">
        <f t="shared" si="78"/>
        <v>5032</v>
      </c>
      <c r="GKY1" s="29">
        <f t="shared" si="78"/>
        <v>5033</v>
      </c>
      <c r="GKZ1" s="29">
        <f t="shared" si="78"/>
        <v>5034</v>
      </c>
      <c r="GLA1" s="29">
        <f t="shared" si="78"/>
        <v>5035</v>
      </c>
      <c r="GLB1" s="29">
        <f t="shared" si="78"/>
        <v>5036</v>
      </c>
      <c r="GLC1" s="29">
        <f t="shared" si="78"/>
        <v>5037</v>
      </c>
      <c r="GLD1" s="29">
        <f t="shared" si="78"/>
        <v>5038</v>
      </c>
      <c r="GLE1" s="29">
        <f t="shared" si="78"/>
        <v>5039</v>
      </c>
      <c r="GLF1" s="29">
        <f t="shared" si="78"/>
        <v>5040</v>
      </c>
      <c r="GLG1" s="29">
        <f t="shared" si="78"/>
        <v>5041</v>
      </c>
      <c r="GLH1" s="29">
        <f t="shared" si="78"/>
        <v>5042</v>
      </c>
      <c r="GLI1" s="29">
        <f t="shared" si="78"/>
        <v>5043</v>
      </c>
      <c r="GLJ1" s="29">
        <f t="shared" si="78"/>
        <v>5044</v>
      </c>
      <c r="GLK1" s="29">
        <f t="shared" si="78"/>
        <v>5045</v>
      </c>
      <c r="GLL1" s="29">
        <f t="shared" si="78"/>
        <v>5046</v>
      </c>
      <c r="GLM1" s="29">
        <f t="shared" si="78"/>
        <v>5047</v>
      </c>
      <c r="GLN1" s="29">
        <f t="shared" si="78"/>
        <v>5048</v>
      </c>
      <c r="GLO1" s="29">
        <f t="shared" si="78"/>
        <v>5049</v>
      </c>
      <c r="GLP1" s="29">
        <f t="shared" si="78"/>
        <v>5050</v>
      </c>
      <c r="GLQ1" s="29">
        <f t="shared" si="78"/>
        <v>5051</v>
      </c>
      <c r="GLR1" s="29">
        <f t="shared" si="78"/>
        <v>5052</v>
      </c>
      <c r="GLS1" s="29">
        <f t="shared" si="78"/>
        <v>5053</v>
      </c>
      <c r="GLT1" s="29">
        <f t="shared" si="78"/>
        <v>5054</v>
      </c>
      <c r="GLU1" s="29">
        <f t="shared" si="78"/>
        <v>5055</v>
      </c>
      <c r="GLV1" s="29">
        <f t="shared" si="78"/>
        <v>5056</v>
      </c>
      <c r="GLW1" s="29">
        <f t="shared" si="78"/>
        <v>5057</v>
      </c>
      <c r="GLX1" s="29">
        <f t="shared" si="78"/>
        <v>5058</v>
      </c>
      <c r="GLY1" s="29">
        <f t="shared" si="78"/>
        <v>5059</v>
      </c>
      <c r="GLZ1" s="29">
        <f t="shared" ref="GLZ1:GOK1" si="79">GLY1+1</f>
        <v>5060</v>
      </c>
      <c r="GMA1" s="29">
        <f t="shared" si="79"/>
        <v>5061</v>
      </c>
      <c r="GMB1" s="29">
        <f t="shared" si="79"/>
        <v>5062</v>
      </c>
      <c r="GMC1" s="29">
        <f t="shared" si="79"/>
        <v>5063</v>
      </c>
      <c r="GMD1" s="29">
        <f t="shared" si="79"/>
        <v>5064</v>
      </c>
      <c r="GME1" s="29">
        <f t="shared" si="79"/>
        <v>5065</v>
      </c>
      <c r="GMF1" s="29">
        <f t="shared" si="79"/>
        <v>5066</v>
      </c>
      <c r="GMG1" s="29">
        <f t="shared" si="79"/>
        <v>5067</v>
      </c>
      <c r="GMH1" s="29">
        <f t="shared" si="79"/>
        <v>5068</v>
      </c>
      <c r="GMI1" s="29">
        <f t="shared" si="79"/>
        <v>5069</v>
      </c>
      <c r="GMJ1" s="29">
        <f t="shared" si="79"/>
        <v>5070</v>
      </c>
      <c r="GMK1" s="29">
        <f t="shared" si="79"/>
        <v>5071</v>
      </c>
      <c r="GML1" s="29">
        <f t="shared" si="79"/>
        <v>5072</v>
      </c>
      <c r="GMM1" s="29">
        <f t="shared" si="79"/>
        <v>5073</v>
      </c>
      <c r="GMN1" s="29">
        <f t="shared" si="79"/>
        <v>5074</v>
      </c>
      <c r="GMO1" s="29">
        <f t="shared" si="79"/>
        <v>5075</v>
      </c>
      <c r="GMP1" s="29">
        <f t="shared" si="79"/>
        <v>5076</v>
      </c>
      <c r="GMQ1" s="29">
        <f t="shared" si="79"/>
        <v>5077</v>
      </c>
      <c r="GMR1" s="29">
        <f t="shared" si="79"/>
        <v>5078</v>
      </c>
      <c r="GMS1" s="29">
        <f t="shared" si="79"/>
        <v>5079</v>
      </c>
      <c r="GMT1" s="29">
        <f t="shared" si="79"/>
        <v>5080</v>
      </c>
      <c r="GMU1" s="29">
        <f t="shared" si="79"/>
        <v>5081</v>
      </c>
      <c r="GMV1" s="29">
        <f t="shared" si="79"/>
        <v>5082</v>
      </c>
      <c r="GMW1" s="29">
        <f t="shared" si="79"/>
        <v>5083</v>
      </c>
      <c r="GMX1" s="29">
        <f t="shared" si="79"/>
        <v>5084</v>
      </c>
      <c r="GMY1" s="29">
        <f t="shared" si="79"/>
        <v>5085</v>
      </c>
      <c r="GMZ1" s="29">
        <f t="shared" si="79"/>
        <v>5086</v>
      </c>
      <c r="GNA1" s="29">
        <f t="shared" si="79"/>
        <v>5087</v>
      </c>
      <c r="GNB1" s="29">
        <f t="shared" si="79"/>
        <v>5088</v>
      </c>
      <c r="GNC1" s="29">
        <f t="shared" si="79"/>
        <v>5089</v>
      </c>
      <c r="GND1" s="29">
        <f t="shared" si="79"/>
        <v>5090</v>
      </c>
      <c r="GNE1" s="29">
        <f t="shared" si="79"/>
        <v>5091</v>
      </c>
      <c r="GNF1" s="29">
        <f t="shared" si="79"/>
        <v>5092</v>
      </c>
      <c r="GNG1" s="29">
        <f t="shared" si="79"/>
        <v>5093</v>
      </c>
      <c r="GNH1" s="29">
        <f t="shared" si="79"/>
        <v>5094</v>
      </c>
      <c r="GNI1" s="29">
        <f t="shared" si="79"/>
        <v>5095</v>
      </c>
      <c r="GNJ1" s="29">
        <f t="shared" si="79"/>
        <v>5096</v>
      </c>
      <c r="GNK1" s="29">
        <f t="shared" si="79"/>
        <v>5097</v>
      </c>
      <c r="GNL1" s="29">
        <f t="shared" si="79"/>
        <v>5098</v>
      </c>
      <c r="GNM1" s="29">
        <f t="shared" si="79"/>
        <v>5099</v>
      </c>
      <c r="GNN1" s="29">
        <f t="shared" si="79"/>
        <v>5100</v>
      </c>
      <c r="GNO1" s="29">
        <f t="shared" si="79"/>
        <v>5101</v>
      </c>
      <c r="GNP1" s="29">
        <f t="shared" si="79"/>
        <v>5102</v>
      </c>
      <c r="GNQ1" s="29">
        <f t="shared" si="79"/>
        <v>5103</v>
      </c>
      <c r="GNR1" s="29">
        <f t="shared" si="79"/>
        <v>5104</v>
      </c>
      <c r="GNS1" s="29">
        <f t="shared" si="79"/>
        <v>5105</v>
      </c>
      <c r="GNT1" s="29">
        <f t="shared" si="79"/>
        <v>5106</v>
      </c>
      <c r="GNU1" s="29">
        <f t="shared" si="79"/>
        <v>5107</v>
      </c>
      <c r="GNV1" s="29">
        <f t="shared" si="79"/>
        <v>5108</v>
      </c>
      <c r="GNW1" s="29">
        <f t="shared" si="79"/>
        <v>5109</v>
      </c>
      <c r="GNX1" s="29">
        <f t="shared" si="79"/>
        <v>5110</v>
      </c>
      <c r="GNY1" s="29">
        <f t="shared" si="79"/>
        <v>5111</v>
      </c>
      <c r="GNZ1" s="29">
        <f t="shared" si="79"/>
        <v>5112</v>
      </c>
      <c r="GOA1" s="29">
        <f t="shared" si="79"/>
        <v>5113</v>
      </c>
      <c r="GOB1" s="29">
        <f t="shared" si="79"/>
        <v>5114</v>
      </c>
      <c r="GOC1" s="29">
        <f t="shared" si="79"/>
        <v>5115</v>
      </c>
      <c r="GOD1" s="29">
        <f t="shared" si="79"/>
        <v>5116</v>
      </c>
      <c r="GOE1" s="29">
        <f t="shared" si="79"/>
        <v>5117</v>
      </c>
      <c r="GOF1" s="29">
        <f t="shared" si="79"/>
        <v>5118</v>
      </c>
      <c r="GOG1" s="29">
        <f t="shared" si="79"/>
        <v>5119</v>
      </c>
      <c r="GOH1" s="29">
        <f t="shared" si="79"/>
        <v>5120</v>
      </c>
      <c r="GOI1" s="29">
        <f t="shared" si="79"/>
        <v>5121</v>
      </c>
      <c r="GOJ1" s="29">
        <f t="shared" si="79"/>
        <v>5122</v>
      </c>
      <c r="GOK1" s="29">
        <f t="shared" si="79"/>
        <v>5123</v>
      </c>
      <c r="GOL1" s="29">
        <f t="shared" ref="GOL1:GQW1" si="80">GOK1+1</f>
        <v>5124</v>
      </c>
      <c r="GOM1" s="29">
        <f t="shared" si="80"/>
        <v>5125</v>
      </c>
      <c r="GON1" s="29">
        <f t="shared" si="80"/>
        <v>5126</v>
      </c>
      <c r="GOO1" s="29">
        <f t="shared" si="80"/>
        <v>5127</v>
      </c>
      <c r="GOP1" s="29">
        <f t="shared" si="80"/>
        <v>5128</v>
      </c>
      <c r="GOQ1" s="29">
        <f t="shared" si="80"/>
        <v>5129</v>
      </c>
      <c r="GOR1" s="29">
        <f t="shared" si="80"/>
        <v>5130</v>
      </c>
      <c r="GOS1" s="29">
        <f t="shared" si="80"/>
        <v>5131</v>
      </c>
      <c r="GOT1" s="29">
        <f t="shared" si="80"/>
        <v>5132</v>
      </c>
      <c r="GOU1" s="29">
        <f t="shared" si="80"/>
        <v>5133</v>
      </c>
      <c r="GOV1" s="29">
        <f t="shared" si="80"/>
        <v>5134</v>
      </c>
      <c r="GOW1" s="29">
        <f t="shared" si="80"/>
        <v>5135</v>
      </c>
      <c r="GOX1" s="29">
        <f t="shared" si="80"/>
        <v>5136</v>
      </c>
      <c r="GOY1" s="29">
        <f t="shared" si="80"/>
        <v>5137</v>
      </c>
      <c r="GOZ1" s="29">
        <f t="shared" si="80"/>
        <v>5138</v>
      </c>
      <c r="GPA1" s="29">
        <f t="shared" si="80"/>
        <v>5139</v>
      </c>
      <c r="GPB1" s="29">
        <f t="shared" si="80"/>
        <v>5140</v>
      </c>
      <c r="GPC1" s="29">
        <f t="shared" si="80"/>
        <v>5141</v>
      </c>
      <c r="GPD1" s="29">
        <f t="shared" si="80"/>
        <v>5142</v>
      </c>
      <c r="GPE1" s="29">
        <f t="shared" si="80"/>
        <v>5143</v>
      </c>
      <c r="GPF1" s="29">
        <f t="shared" si="80"/>
        <v>5144</v>
      </c>
      <c r="GPG1" s="29">
        <f t="shared" si="80"/>
        <v>5145</v>
      </c>
      <c r="GPH1" s="29">
        <f t="shared" si="80"/>
        <v>5146</v>
      </c>
      <c r="GPI1" s="29">
        <f t="shared" si="80"/>
        <v>5147</v>
      </c>
      <c r="GPJ1" s="29">
        <f t="shared" si="80"/>
        <v>5148</v>
      </c>
      <c r="GPK1" s="29">
        <f t="shared" si="80"/>
        <v>5149</v>
      </c>
      <c r="GPL1" s="29">
        <f t="shared" si="80"/>
        <v>5150</v>
      </c>
      <c r="GPM1" s="29">
        <f t="shared" si="80"/>
        <v>5151</v>
      </c>
      <c r="GPN1" s="29">
        <f t="shared" si="80"/>
        <v>5152</v>
      </c>
      <c r="GPO1" s="29">
        <f t="shared" si="80"/>
        <v>5153</v>
      </c>
      <c r="GPP1" s="29">
        <f t="shared" si="80"/>
        <v>5154</v>
      </c>
      <c r="GPQ1" s="29">
        <f t="shared" si="80"/>
        <v>5155</v>
      </c>
      <c r="GPR1" s="29">
        <f t="shared" si="80"/>
        <v>5156</v>
      </c>
      <c r="GPS1" s="29">
        <f t="shared" si="80"/>
        <v>5157</v>
      </c>
      <c r="GPT1" s="29">
        <f t="shared" si="80"/>
        <v>5158</v>
      </c>
      <c r="GPU1" s="29">
        <f t="shared" si="80"/>
        <v>5159</v>
      </c>
      <c r="GPV1" s="29">
        <f t="shared" si="80"/>
        <v>5160</v>
      </c>
      <c r="GPW1" s="29">
        <f t="shared" si="80"/>
        <v>5161</v>
      </c>
      <c r="GPX1" s="29">
        <f t="shared" si="80"/>
        <v>5162</v>
      </c>
      <c r="GPY1" s="29">
        <f t="shared" si="80"/>
        <v>5163</v>
      </c>
      <c r="GPZ1" s="29">
        <f t="shared" si="80"/>
        <v>5164</v>
      </c>
      <c r="GQA1" s="29">
        <f t="shared" si="80"/>
        <v>5165</v>
      </c>
      <c r="GQB1" s="29">
        <f t="shared" si="80"/>
        <v>5166</v>
      </c>
      <c r="GQC1" s="29">
        <f t="shared" si="80"/>
        <v>5167</v>
      </c>
      <c r="GQD1" s="29">
        <f t="shared" si="80"/>
        <v>5168</v>
      </c>
      <c r="GQE1" s="29">
        <f t="shared" si="80"/>
        <v>5169</v>
      </c>
      <c r="GQF1" s="29">
        <f t="shared" si="80"/>
        <v>5170</v>
      </c>
      <c r="GQG1" s="29">
        <f t="shared" si="80"/>
        <v>5171</v>
      </c>
      <c r="GQH1" s="29">
        <f t="shared" si="80"/>
        <v>5172</v>
      </c>
      <c r="GQI1" s="29">
        <f t="shared" si="80"/>
        <v>5173</v>
      </c>
      <c r="GQJ1" s="29">
        <f t="shared" si="80"/>
        <v>5174</v>
      </c>
      <c r="GQK1" s="29">
        <f t="shared" si="80"/>
        <v>5175</v>
      </c>
      <c r="GQL1" s="29">
        <f t="shared" si="80"/>
        <v>5176</v>
      </c>
      <c r="GQM1" s="29">
        <f t="shared" si="80"/>
        <v>5177</v>
      </c>
      <c r="GQN1" s="29">
        <f t="shared" si="80"/>
        <v>5178</v>
      </c>
      <c r="GQO1" s="29">
        <f t="shared" si="80"/>
        <v>5179</v>
      </c>
      <c r="GQP1" s="29">
        <f t="shared" si="80"/>
        <v>5180</v>
      </c>
      <c r="GQQ1" s="29">
        <f t="shared" si="80"/>
        <v>5181</v>
      </c>
      <c r="GQR1" s="29">
        <f t="shared" si="80"/>
        <v>5182</v>
      </c>
      <c r="GQS1" s="29">
        <f t="shared" si="80"/>
        <v>5183</v>
      </c>
      <c r="GQT1" s="29">
        <f t="shared" si="80"/>
        <v>5184</v>
      </c>
      <c r="GQU1" s="29">
        <f t="shared" si="80"/>
        <v>5185</v>
      </c>
      <c r="GQV1" s="29">
        <f t="shared" si="80"/>
        <v>5186</v>
      </c>
      <c r="GQW1" s="29">
        <f t="shared" si="80"/>
        <v>5187</v>
      </c>
      <c r="GQX1" s="29">
        <f t="shared" ref="GQX1:GTI1" si="81">GQW1+1</f>
        <v>5188</v>
      </c>
      <c r="GQY1" s="29">
        <f t="shared" si="81"/>
        <v>5189</v>
      </c>
      <c r="GQZ1" s="29">
        <f t="shared" si="81"/>
        <v>5190</v>
      </c>
      <c r="GRA1" s="29">
        <f t="shared" si="81"/>
        <v>5191</v>
      </c>
      <c r="GRB1" s="29">
        <f t="shared" si="81"/>
        <v>5192</v>
      </c>
      <c r="GRC1" s="29">
        <f t="shared" si="81"/>
        <v>5193</v>
      </c>
      <c r="GRD1" s="29">
        <f t="shared" si="81"/>
        <v>5194</v>
      </c>
      <c r="GRE1" s="29">
        <f t="shared" si="81"/>
        <v>5195</v>
      </c>
      <c r="GRF1" s="29">
        <f t="shared" si="81"/>
        <v>5196</v>
      </c>
      <c r="GRG1" s="29">
        <f t="shared" si="81"/>
        <v>5197</v>
      </c>
      <c r="GRH1" s="29">
        <f t="shared" si="81"/>
        <v>5198</v>
      </c>
      <c r="GRI1" s="29">
        <f t="shared" si="81"/>
        <v>5199</v>
      </c>
      <c r="GRJ1" s="29">
        <f t="shared" si="81"/>
        <v>5200</v>
      </c>
      <c r="GRK1" s="29">
        <f t="shared" si="81"/>
        <v>5201</v>
      </c>
      <c r="GRL1" s="29">
        <f t="shared" si="81"/>
        <v>5202</v>
      </c>
      <c r="GRM1" s="29">
        <f t="shared" si="81"/>
        <v>5203</v>
      </c>
      <c r="GRN1" s="29">
        <f t="shared" si="81"/>
        <v>5204</v>
      </c>
      <c r="GRO1" s="29">
        <f t="shared" si="81"/>
        <v>5205</v>
      </c>
      <c r="GRP1" s="29">
        <f t="shared" si="81"/>
        <v>5206</v>
      </c>
      <c r="GRQ1" s="29">
        <f t="shared" si="81"/>
        <v>5207</v>
      </c>
      <c r="GRR1" s="29">
        <f t="shared" si="81"/>
        <v>5208</v>
      </c>
      <c r="GRS1" s="29">
        <f t="shared" si="81"/>
        <v>5209</v>
      </c>
      <c r="GRT1" s="29">
        <f t="shared" si="81"/>
        <v>5210</v>
      </c>
      <c r="GRU1" s="29">
        <f t="shared" si="81"/>
        <v>5211</v>
      </c>
      <c r="GRV1" s="29">
        <f t="shared" si="81"/>
        <v>5212</v>
      </c>
      <c r="GRW1" s="29">
        <f t="shared" si="81"/>
        <v>5213</v>
      </c>
      <c r="GRX1" s="29">
        <f t="shared" si="81"/>
        <v>5214</v>
      </c>
      <c r="GRY1" s="29">
        <f t="shared" si="81"/>
        <v>5215</v>
      </c>
      <c r="GRZ1" s="29">
        <f t="shared" si="81"/>
        <v>5216</v>
      </c>
      <c r="GSA1" s="29">
        <f t="shared" si="81"/>
        <v>5217</v>
      </c>
      <c r="GSB1" s="29">
        <f t="shared" si="81"/>
        <v>5218</v>
      </c>
      <c r="GSC1" s="29">
        <f t="shared" si="81"/>
        <v>5219</v>
      </c>
      <c r="GSD1" s="29">
        <f t="shared" si="81"/>
        <v>5220</v>
      </c>
      <c r="GSE1" s="29">
        <f t="shared" si="81"/>
        <v>5221</v>
      </c>
      <c r="GSF1" s="29">
        <f t="shared" si="81"/>
        <v>5222</v>
      </c>
      <c r="GSG1" s="29">
        <f t="shared" si="81"/>
        <v>5223</v>
      </c>
      <c r="GSH1" s="29">
        <f t="shared" si="81"/>
        <v>5224</v>
      </c>
      <c r="GSI1" s="29">
        <f t="shared" si="81"/>
        <v>5225</v>
      </c>
      <c r="GSJ1" s="29">
        <f t="shared" si="81"/>
        <v>5226</v>
      </c>
      <c r="GSK1" s="29">
        <f t="shared" si="81"/>
        <v>5227</v>
      </c>
      <c r="GSL1" s="29">
        <f t="shared" si="81"/>
        <v>5228</v>
      </c>
      <c r="GSM1" s="29">
        <f t="shared" si="81"/>
        <v>5229</v>
      </c>
      <c r="GSN1" s="29">
        <f t="shared" si="81"/>
        <v>5230</v>
      </c>
      <c r="GSO1" s="29">
        <f t="shared" si="81"/>
        <v>5231</v>
      </c>
      <c r="GSP1" s="29">
        <f t="shared" si="81"/>
        <v>5232</v>
      </c>
      <c r="GSQ1" s="29">
        <f t="shared" si="81"/>
        <v>5233</v>
      </c>
      <c r="GSR1" s="29">
        <f t="shared" si="81"/>
        <v>5234</v>
      </c>
      <c r="GSS1" s="29">
        <f t="shared" si="81"/>
        <v>5235</v>
      </c>
      <c r="GST1" s="29">
        <f t="shared" si="81"/>
        <v>5236</v>
      </c>
      <c r="GSU1" s="29">
        <f t="shared" si="81"/>
        <v>5237</v>
      </c>
      <c r="GSV1" s="29">
        <f t="shared" si="81"/>
        <v>5238</v>
      </c>
      <c r="GSW1" s="29">
        <f t="shared" si="81"/>
        <v>5239</v>
      </c>
      <c r="GSX1" s="29">
        <f t="shared" si="81"/>
        <v>5240</v>
      </c>
      <c r="GSY1" s="29">
        <f t="shared" si="81"/>
        <v>5241</v>
      </c>
      <c r="GSZ1" s="29">
        <f t="shared" si="81"/>
        <v>5242</v>
      </c>
      <c r="GTA1" s="29">
        <f t="shared" si="81"/>
        <v>5243</v>
      </c>
      <c r="GTB1" s="29">
        <f t="shared" si="81"/>
        <v>5244</v>
      </c>
      <c r="GTC1" s="29">
        <f t="shared" si="81"/>
        <v>5245</v>
      </c>
      <c r="GTD1" s="29">
        <f t="shared" si="81"/>
        <v>5246</v>
      </c>
      <c r="GTE1" s="29">
        <f t="shared" si="81"/>
        <v>5247</v>
      </c>
      <c r="GTF1" s="29">
        <f t="shared" si="81"/>
        <v>5248</v>
      </c>
      <c r="GTG1" s="29">
        <f t="shared" si="81"/>
        <v>5249</v>
      </c>
      <c r="GTH1" s="29">
        <f t="shared" si="81"/>
        <v>5250</v>
      </c>
      <c r="GTI1" s="29">
        <f t="shared" si="81"/>
        <v>5251</v>
      </c>
      <c r="GTJ1" s="29">
        <f t="shared" ref="GTJ1:GVU1" si="82">GTI1+1</f>
        <v>5252</v>
      </c>
      <c r="GTK1" s="29">
        <f t="shared" si="82"/>
        <v>5253</v>
      </c>
      <c r="GTL1" s="29">
        <f t="shared" si="82"/>
        <v>5254</v>
      </c>
      <c r="GTM1" s="29">
        <f t="shared" si="82"/>
        <v>5255</v>
      </c>
      <c r="GTN1" s="29">
        <f t="shared" si="82"/>
        <v>5256</v>
      </c>
      <c r="GTO1" s="29">
        <f t="shared" si="82"/>
        <v>5257</v>
      </c>
      <c r="GTP1" s="29">
        <f t="shared" si="82"/>
        <v>5258</v>
      </c>
      <c r="GTQ1" s="29">
        <f t="shared" si="82"/>
        <v>5259</v>
      </c>
      <c r="GTR1" s="29">
        <f t="shared" si="82"/>
        <v>5260</v>
      </c>
      <c r="GTS1" s="29">
        <f t="shared" si="82"/>
        <v>5261</v>
      </c>
      <c r="GTT1" s="29">
        <f t="shared" si="82"/>
        <v>5262</v>
      </c>
      <c r="GTU1" s="29">
        <f t="shared" si="82"/>
        <v>5263</v>
      </c>
      <c r="GTV1" s="29">
        <f t="shared" si="82"/>
        <v>5264</v>
      </c>
      <c r="GTW1" s="29">
        <f t="shared" si="82"/>
        <v>5265</v>
      </c>
      <c r="GTX1" s="29">
        <f t="shared" si="82"/>
        <v>5266</v>
      </c>
      <c r="GTY1" s="29">
        <f t="shared" si="82"/>
        <v>5267</v>
      </c>
      <c r="GTZ1" s="29">
        <f t="shared" si="82"/>
        <v>5268</v>
      </c>
      <c r="GUA1" s="29">
        <f t="shared" si="82"/>
        <v>5269</v>
      </c>
      <c r="GUB1" s="29">
        <f t="shared" si="82"/>
        <v>5270</v>
      </c>
      <c r="GUC1" s="29">
        <f t="shared" si="82"/>
        <v>5271</v>
      </c>
      <c r="GUD1" s="29">
        <f t="shared" si="82"/>
        <v>5272</v>
      </c>
      <c r="GUE1" s="29">
        <f t="shared" si="82"/>
        <v>5273</v>
      </c>
      <c r="GUF1" s="29">
        <f t="shared" si="82"/>
        <v>5274</v>
      </c>
      <c r="GUG1" s="29">
        <f t="shared" si="82"/>
        <v>5275</v>
      </c>
      <c r="GUH1" s="29">
        <f t="shared" si="82"/>
        <v>5276</v>
      </c>
      <c r="GUI1" s="29">
        <f t="shared" si="82"/>
        <v>5277</v>
      </c>
      <c r="GUJ1" s="29">
        <f t="shared" si="82"/>
        <v>5278</v>
      </c>
      <c r="GUK1" s="29">
        <f t="shared" si="82"/>
        <v>5279</v>
      </c>
      <c r="GUL1" s="29">
        <f t="shared" si="82"/>
        <v>5280</v>
      </c>
      <c r="GUM1" s="29">
        <f t="shared" si="82"/>
        <v>5281</v>
      </c>
      <c r="GUN1" s="29">
        <f t="shared" si="82"/>
        <v>5282</v>
      </c>
      <c r="GUO1" s="29">
        <f t="shared" si="82"/>
        <v>5283</v>
      </c>
      <c r="GUP1" s="29">
        <f t="shared" si="82"/>
        <v>5284</v>
      </c>
      <c r="GUQ1" s="29">
        <f t="shared" si="82"/>
        <v>5285</v>
      </c>
      <c r="GUR1" s="29">
        <f t="shared" si="82"/>
        <v>5286</v>
      </c>
      <c r="GUS1" s="29">
        <f t="shared" si="82"/>
        <v>5287</v>
      </c>
      <c r="GUT1" s="29">
        <f t="shared" si="82"/>
        <v>5288</v>
      </c>
      <c r="GUU1" s="29">
        <f t="shared" si="82"/>
        <v>5289</v>
      </c>
      <c r="GUV1" s="29">
        <f t="shared" si="82"/>
        <v>5290</v>
      </c>
      <c r="GUW1" s="29">
        <f t="shared" si="82"/>
        <v>5291</v>
      </c>
      <c r="GUX1" s="29">
        <f t="shared" si="82"/>
        <v>5292</v>
      </c>
      <c r="GUY1" s="29">
        <f t="shared" si="82"/>
        <v>5293</v>
      </c>
      <c r="GUZ1" s="29">
        <f t="shared" si="82"/>
        <v>5294</v>
      </c>
      <c r="GVA1" s="29">
        <f t="shared" si="82"/>
        <v>5295</v>
      </c>
      <c r="GVB1" s="29">
        <f t="shared" si="82"/>
        <v>5296</v>
      </c>
      <c r="GVC1" s="29">
        <f t="shared" si="82"/>
        <v>5297</v>
      </c>
      <c r="GVD1" s="29">
        <f t="shared" si="82"/>
        <v>5298</v>
      </c>
      <c r="GVE1" s="29">
        <f t="shared" si="82"/>
        <v>5299</v>
      </c>
      <c r="GVF1" s="29">
        <f t="shared" si="82"/>
        <v>5300</v>
      </c>
      <c r="GVG1" s="29">
        <f t="shared" si="82"/>
        <v>5301</v>
      </c>
      <c r="GVH1" s="29">
        <f t="shared" si="82"/>
        <v>5302</v>
      </c>
      <c r="GVI1" s="29">
        <f t="shared" si="82"/>
        <v>5303</v>
      </c>
      <c r="GVJ1" s="29">
        <f t="shared" si="82"/>
        <v>5304</v>
      </c>
      <c r="GVK1" s="29">
        <f t="shared" si="82"/>
        <v>5305</v>
      </c>
      <c r="GVL1" s="29">
        <f t="shared" si="82"/>
        <v>5306</v>
      </c>
      <c r="GVM1" s="29">
        <f t="shared" si="82"/>
        <v>5307</v>
      </c>
      <c r="GVN1" s="29">
        <f t="shared" si="82"/>
        <v>5308</v>
      </c>
      <c r="GVO1" s="29">
        <f t="shared" si="82"/>
        <v>5309</v>
      </c>
      <c r="GVP1" s="29">
        <f t="shared" si="82"/>
        <v>5310</v>
      </c>
      <c r="GVQ1" s="29">
        <f t="shared" si="82"/>
        <v>5311</v>
      </c>
      <c r="GVR1" s="29">
        <f t="shared" si="82"/>
        <v>5312</v>
      </c>
      <c r="GVS1" s="29">
        <f t="shared" si="82"/>
        <v>5313</v>
      </c>
      <c r="GVT1" s="29">
        <f t="shared" si="82"/>
        <v>5314</v>
      </c>
      <c r="GVU1" s="29">
        <f t="shared" si="82"/>
        <v>5315</v>
      </c>
      <c r="GVV1" s="29">
        <f t="shared" ref="GVV1:GYG1" si="83">GVU1+1</f>
        <v>5316</v>
      </c>
      <c r="GVW1" s="29">
        <f t="shared" si="83"/>
        <v>5317</v>
      </c>
      <c r="GVX1" s="29">
        <f t="shared" si="83"/>
        <v>5318</v>
      </c>
      <c r="GVY1" s="29">
        <f t="shared" si="83"/>
        <v>5319</v>
      </c>
      <c r="GVZ1" s="29">
        <f t="shared" si="83"/>
        <v>5320</v>
      </c>
      <c r="GWA1" s="29">
        <f t="shared" si="83"/>
        <v>5321</v>
      </c>
      <c r="GWB1" s="29">
        <f t="shared" si="83"/>
        <v>5322</v>
      </c>
      <c r="GWC1" s="29">
        <f t="shared" si="83"/>
        <v>5323</v>
      </c>
      <c r="GWD1" s="29">
        <f t="shared" si="83"/>
        <v>5324</v>
      </c>
      <c r="GWE1" s="29">
        <f t="shared" si="83"/>
        <v>5325</v>
      </c>
      <c r="GWF1" s="29">
        <f t="shared" si="83"/>
        <v>5326</v>
      </c>
      <c r="GWG1" s="29">
        <f t="shared" si="83"/>
        <v>5327</v>
      </c>
      <c r="GWH1" s="29">
        <f t="shared" si="83"/>
        <v>5328</v>
      </c>
      <c r="GWI1" s="29">
        <f t="shared" si="83"/>
        <v>5329</v>
      </c>
      <c r="GWJ1" s="29">
        <f t="shared" si="83"/>
        <v>5330</v>
      </c>
      <c r="GWK1" s="29">
        <f t="shared" si="83"/>
        <v>5331</v>
      </c>
      <c r="GWL1" s="29">
        <f t="shared" si="83"/>
        <v>5332</v>
      </c>
      <c r="GWM1" s="29">
        <f t="shared" si="83"/>
        <v>5333</v>
      </c>
      <c r="GWN1" s="29">
        <f t="shared" si="83"/>
        <v>5334</v>
      </c>
      <c r="GWO1" s="29">
        <f t="shared" si="83"/>
        <v>5335</v>
      </c>
      <c r="GWP1" s="29">
        <f t="shared" si="83"/>
        <v>5336</v>
      </c>
      <c r="GWQ1" s="29">
        <f t="shared" si="83"/>
        <v>5337</v>
      </c>
      <c r="GWR1" s="29">
        <f t="shared" si="83"/>
        <v>5338</v>
      </c>
      <c r="GWS1" s="29">
        <f t="shared" si="83"/>
        <v>5339</v>
      </c>
      <c r="GWT1" s="29">
        <f t="shared" si="83"/>
        <v>5340</v>
      </c>
      <c r="GWU1" s="29">
        <f t="shared" si="83"/>
        <v>5341</v>
      </c>
      <c r="GWV1" s="29">
        <f t="shared" si="83"/>
        <v>5342</v>
      </c>
      <c r="GWW1" s="29">
        <f t="shared" si="83"/>
        <v>5343</v>
      </c>
      <c r="GWX1" s="29">
        <f t="shared" si="83"/>
        <v>5344</v>
      </c>
      <c r="GWY1" s="29">
        <f t="shared" si="83"/>
        <v>5345</v>
      </c>
      <c r="GWZ1" s="29">
        <f t="shared" si="83"/>
        <v>5346</v>
      </c>
      <c r="GXA1" s="29">
        <f t="shared" si="83"/>
        <v>5347</v>
      </c>
      <c r="GXB1" s="29">
        <f t="shared" si="83"/>
        <v>5348</v>
      </c>
      <c r="GXC1" s="29">
        <f t="shared" si="83"/>
        <v>5349</v>
      </c>
      <c r="GXD1" s="29">
        <f t="shared" si="83"/>
        <v>5350</v>
      </c>
      <c r="GXE1" s="29">
        <f t="shared" si="83"/>
        <v>5351</v>
      </c>
      <c r="GXF1" s="29">
        <f t="shared" si="83"/>
        <v>5352</v>
      </c>
      <c r="GXG1" s="29">
        <f t="shared" si="83"/>
        <v>5353</v>
      </c>
      <c r="GXH1" s="29">
        <f t="shared" si="83"/>
        <v>5354</v>
      </c>
      <c r="GXI1" s="29">
        <f t="shared" si="83"/>
        <v>5355</v>
      </c>
      <c r="GXJ1" s="29">
        <f t="shared" si="83"/>
        <v>5356</v>
      </c>
      <c r="GXK1" s="29">
        <f t="shared" si="83"/>
        <v>5357</v>
      </c>
      <c r="GXL1" s="29">
        <f t="shared" si="83"/>
        <v>5358</v>
      </c>
      <c r="GXM1" s="29">
        <f t="shared" si="83"/>
        <v>5359</v>
      </c>
      <c r="GXN1" s="29">
        <f t="shared" si="83"/>
        <v>5360</v>
      </c>
      <c r="GXO1" s="29">
        <f t="shared" si="83"/>
        <v>5361</v>
      </c>
      <c r="GXP1" s="29">
        <f t="shared" si="83"/>
        <v>5362</v>
      </c>
      <c r="GXQ1" s="29">
        <f t="shared" si="83"/>
        <v>5363</v>
      </c>
      <c r="GXR1" s="29">
        <f t="shared" si="83"/>
        <v>5364</v>
      </c>
      <c r="GXS1" s="29">
        <f t="shared" si="83"/>
        <v>5365</v>
      </c>
      <c r="GXT1" s="29">
        <f t="shared" si="83"/>
        <v>5366</v>
      </c>
      <c r="GXU1" s="29">
        <f t="shared" si="83"/>
        <v>5367</v>
      </c>
      <c r="GXV1" s="29">
        <f t="shared" si="83"/>
        <v>5368</v>
      </c>
      <c r="GXW1" s="29">
        <f t="shared" si="83"/>
        <v>5369</v>
      </c>
      <c r="GXX1" s="29">
        <f t="shared" si="83"/>
        <v>5370</v>
      </c>
      <c r="GXY1" s="29">
        <f t="shared" si="83"/>
        <v>5371</v>
      </c>
      <c r="GXZ1" s="29">
        <f t="shared" si="83"/>
        <v>5372</v>
      </c>
      <c r="GYA1" s="29">
        <f t="shared" si="83"/>
        <v>5373</v>
      </c>
      <c r="GYB1" s="29">
        <f t="shared" si="83"/>
        <v>5374</v>
      </c>
      <c r="GYC1" s="29">
        <f t="shared" si="83"/>
        <v>5375</v>
      </c>
      <c r="GYD1" s="29">
        <f t="shared" si="83"/>
        <v>5376</v>
      </c>
      <c r="GYE1" s="29">
        <f t="shared" si="83"/>
        <v>5377</v>
      </c>
      <c r="GYF1" s="29">
        <f t="shared" si="83"/>
        <v>5378</v>
      </c>
      <c r="GYG1" s="29">
        <f t="shared" si="83"/>
        <v>5379</v>
      </c>
      <c r="GYH1" s="29">
        <f t="shared" ref="GYH1:HAS1" si="84">GYG1+1</f>
        <v>5380</v>
      </c>
      <c r="GYI1" s="29">
        <f t="shared" si="84"/>
        <v>5381</v>
      </c>
      <c r="GYJ1" s="29">
        <f t="shared" si="84"/>
        <v>5382</v>
      </c>
      <c r="GYK1" s="29">
        <f t="shared" si="84"/>
        <v>5383</v>
      </c>
      <c r="GYL1" s="29">
        <f t="shared" si="84"/>
        <v>5384</v>
      </c>
      <c r="GYM1" s="29">
        <f t="shared" si="84"/>
        <v>5385</v>
      </c>
      <c r="GYN1" s="29">
        <f t="shared" si="84"/>
        <v>5386</v>
      </c>
      <c r="GYO1" s="29">
        <f t="shared" si="84"/>
        <v>5387</v>
      </c>
      <c r="GYP1" s="29">
        <f t="shared" si="84"/>
        <v>5388</v>
      </c>
      <c r="GYQ1" s="29">
        <f t="shared" si="84"/>
        <v>5389</v>
      </c>
      <c r="GYR1" s="29">
        <f t="shared" si="84"/>
        <v>5390</v>
      </c>
      <c r="GYS1" s="29">
        <f t="shared" si="84"/>
        <v>5391</v>
      </c>
      <c r="GYT1" s="29">
        <f t="shared" si="84"/>
        <v>5392</v>
      </c>
      <c r="GYU1" s="29">
        <f t="shared" si="84"/>
        <v>5393</v>
      </c>
      <c r="GYV1" s="29">
        <f t="shared" si="84"/>
        <v>5394</v>
      </c>
      <c r="GYW1" s="29">
        <f t="shared" si="84"/>
        <v>5395</v>
      </c>
      <c r="GYX1" s="29">
        <f t="shared" si="84"/>
        <v>5396</v>
      </c>
      <c r="GYY1" s="29">
        <f t="shared" si="84"/>
        <v>5397</v>
      </c>
      <c r="GYZ1" s="29">
        <f t="shared" si="84"/>
        <v>5398</v>
      </c>
      <c r="GZA1" s="29">
        <f t="shared" si="84"/>
        <v>5399</v>
      </c>
      <c r="GZB1" s="29">
        <f t="shared" si="84"/>
        <v>5400</v>
      </c>
      <c r="GZC1" s="29">
        <f t="shared" si="84"/>
        <v>5401</v>
      </c>
      <c r="GZD1" s="29">
        <f t="shared" si="84"/>
        <v>5402</v>
      </c>
      <c r="GZE1" s="29">
        <f t="shared" si="84"/>
        <v>5403</v>
      </c>
      <c r="GZF1" s="29">
        <f t="shared" si="84"/>
        <v>5404</v>
      </c>
      <c r="GZG1" s="29">
        <f t="shared" si="84"/>
        <v>5405</v>
      </c>
      <c r="GZH1" s="29">
        <f t="shared" si="84"/>
        <v>5406</v>
      </c>
      <c r="GZI1" s="29">
        <f t="shared" si="84"/>
        <v>5407</v>
      </c>
      <c r="GZJ1" s="29">
        <f t="shared" si="84"/>
        <v>5408</v>
      </c>
      <c r="GZK1" s="29">
        <f t="shared" si="84"/>
        <v>5409</v>
      </c>
      <c r="GZL1" s="29">
        <f t="shared" si="84"/>
        <v>5410</v>
      </c>
      <c r="GZM1" s="29">
        <f t="shared" si="84"/>
        <v>5411</v>
      </c>
      <c r="GZN1" s="29">
        <f t="shared" si="84"/>
        <v>5412</v>
      </c>
      <c r="GZO1" s="29">
        <f t="shared" si="84"/>
        <v>5413</v>
      </c>
      <c r="GZP1" s="29">
        <f t="shared" si="84"/>
        <v>5414</v>
      </c>
      <c r="GZQ1" s="29">
        <f t="shared" si="84"/>
        <v>5415</v>
      </c>
      <c r="GZR1" s="29">
        <f t="shared" si="84"/>
        <v>5416</v>
      </c>
      <c r="GZS1" s="29">
        <f t="shared" si="84"/>
        <v>5417</v>
      </c>
      <c r="GZT1" s="29">
        <f t="shared" si="84"/>
        <v>5418</v>
      </c>
      <c r="GZU1" s="29">
        <f t="shared" si="84"/>
        <v>5419</v>
      </c>
      <c r="GZV1" s="29">
        <f t="shared" si="84"/>
        <v>5420</v>
      </c>
      <c r="GZW1" s="29">
        <f t="shared" si="84"/>
        <v>5421</v>
      </c>
      <c r="GZX1" s="29">
        <f t="shared" si="84"/>
        <v>5422</v>
      </c>
      <c r="GZY1" s="29">
        <f t="shared" si="84"/>
        <v>5423</v>
      </c>
      <c r="GZZ1" s="29">
        <f t="shared" si="84"/>
        <v>5424</v>
      </c>
      <c r="HAA1" s="29">
        <f t="shared" si="84"/>
        <v>5425</v>
      </c>
      <c r="HAB1" s="29">
        <f t="shared" si="84"/>
        <v>5426</v>
      </c>
      <c r="HAC1" s="29">
        <f t="shared" si="84"/>
        <v>5427</v>
      </c>
      <c r="HAD1" s="29">
        <f t="shared" si="84"/>
        <v>5428</v>
      </c>
      <c r="HAE1" s="29">
        <f t="shared" si="84"/>
        <v>5429</v>
      </c>
      <c r="HAF1" s="29">
        <f t="shared" si="84"/>
        <v>5430</v>
      </c>
      <c r="HAG1" s="29">
        <f t="shared" si="84"/>
        <v>5431</v>
      </c>
      <c r="HAH1" s="29">
        <f t="shared" si="84"/>
        <v>5432</v>
      </c>
      <c r="HAI1" s="29">
        <f t="shared" si="84"/>
        <v>5433</v>
      </c>
      <c r="HAJ1" s="29">
        <f t="shared" si="84"/>
        <v>5434</v>
      </c>
      <c r="HAK1" s="29">
        <f t="shared" si="84"/>
        <v>5435</v>
      </c>
      <c r="HAL1" s="29">
        <f t="shared" si="84"/>
        <v>5436</v>
      </c>
      <c r="HAM1" s="29">
        <f t="shared" si="84"/>
        <v>5437</v>
      </c>
      <c r="HAN1" s="29">
        <f t="shared" si="84"/>
        <v>5438</v>
      </c>
      <c r="HAO1" s="29">
        <f t="shared" si="84"/>
        <v>5439</v>
      </c>
      <c r="HAP1" s="29">
        <f t="shared" si="84"/>
        <v>5440</v>
      </c>
      <c r="HAQ1" s="29">
        <f t="shared" si="84"/>
        <v>5441</v>
      </c>
      <c r="HAR1" s="29">
        <f t="shared" si="84"/>
        <v>5442</v>
      </c>
      <c r="HAS1" s="29">
        <f t="shared" si="84"/>
        <v>5443</v>
      </c>
      <c r="HAT1" s="29">
        <f t="shared" ref="HAT1:HDE1" si="85">HAS1+1</f>
        <v>5444</v>
      </c>
      <c r="HAU1" s="29">
        <f t="shared" si="85"/>
        <v>5445</v>
      </c>
      <c r="HAV1" s="29">
        <f t="shared" si="85"/>
        <v>5446</v>
      </c>
      <c r="HAW1" s="29">
        <f t="shared" si="85"/>
        <v>5447</v>
      </c>
      <c r="HAX1" s="29">
        <f t="shared" si="85"/>
        <v>5448</v>
      </c>
      <c r="HAY1" s="29">
        <f t="shared" si="85"/>
        <v>5449</v>
      </c>
      <c r="HAZ1" s="29">
        <f t="shared" si="85"/>
        <v>5450</v>
      </c>
      <c r="HBA1" s="29">
        <f t="shared" si="85"/>
        <v>5451</v>
      </c>
      <c r="HBB1" s="29">
        <f t="shared" si="85"/>
        <v>5452</v>
      </c>
      <c r="HBC1" s="29">
        <f t="shared" si="85"/>
        <v>5453</v>
      </c>
      <c r="HBD1" s="29">
        <f t="shared" si="85"/>
        <v>5454</v>
      </c>
      <c r="HBE1" s="29">
        <f t="shared" si="85"/>
        <v>5455</v>
      </c>
      <c r="HBF1" s="29">
        <f t="shared" si="85"/>
        <v>5456</v>
      </c>
      <c r="HBG1" s="29">
        <f t="shared" si="85"/>
        <v>5457</v>
      </c>
      <c r="HBH1" s="29">
        <f t="shared" si="85"/>
        <v>5458</v>
      </c>
      <c r="HBI1" s="29">
        <f t="shared" si="85"/>
        <v>5459</v>
      </c>
      <c r="HBJ1" s="29">
        <f t="shared" si="85"/>
        <v>5460</v>
      </c>
      <c r="HBK1" s="29">
        <f t="shared" si="85"/>
        <v>5461</v>
      </c>
      <c r="HBL1" s="29">
        <f t="shared" si="85"/>
        <v>5462</v>
      </c>
      <c r="HBM1" s="29">
        <f t="shared" si="85"/>
        <v>5463</v>
      </c>
      <c r="HBN1" s="29">
        <f t="shared" si="85"/>
        <v>5464</v>
      </c>
      <c r="HBO1" s="29">
        <f t="shared" si="85"/>
        <v>5465</v>
      </c>
      <c r="HBP1" s="29">
        <f t="shared" si="85"/>
        <v>5466</v>
      </c>
      <c r="HBQ1" s="29">
        <f t="shared" si="85"/>
        <v>5467</v>
      </c>
      <c r="HBR1" s="29">
        <f t="shared" si="85"/>
        <v>5468</v>
      </c>
      <c r="HBS1" s="29">
        <f t="shared" si="85"/>
        <v>5469</v>
      </c>
      <c r="HBT1" s="29">
        <f t="shared" si="85"/>
        <v>5470</v>
      </c>
      <c r="HBU1" s="29">
        <f t="shared" si="85"/>
        <v>5471</v>
      </c>
      <c r="HBV1" s="29">
        <f t="shared" si="85"/>
        <v>5472</v>
      </c>
      <c r="HBW1" s="29">
        <f t="shared" si="85"/>
        <v>5473</v>
      </c>
      <c r="HBX1" s="29">
        <f t="shared" si="85"/>
        <v>5474</v>
      </c>
      <c r="HBY1" s="29">
        <f t="shared" si="85"/>
        <v>5475</v>
      </c>
      <c r="HBZ1" s="29">
        <f t="shared" si="85"/>
        <v>5476</v>
      </c>
      <c r="HCA1" s="29">
        <f t="shared" si="85"/>
        <v>5477</v>
      </c>
      <c r="HCB1" s="29">
        <f t="shared" si="85"/>
        <v>5478</v>
      </c>
      <c r="HCC1" s="29">
        <f t="shared" si="85"/>
        <v>5479</v>
      </c>
      <c r="HCD1" s="29">
        <f t="shared" si="85"/>
        <v>5480</v>
      </c>
      <c r="HCE1" s="29">
        <f t="shared" si="85"/>
        <v>5481</v>
      </c>
      <c r="HCF1" s="29">
        <f t="shared" si="85"/>
        <v>5482</v>
      </c>
      <c r="HCG1" s="29">
        <f t="shared" si="85"/>
        <v>5483</v>
      </c>
      <c r="HCH1" s="29">
        <f t="shared" si="85"/>
        <v>5484</v>
      </c>
      <c r="HCI1" s="29">
        <f t="shared" si="85"/>
        <v>5485</v>
      </c>
      <c r="HCJ1" s="29">
        <f t="shared" si="85"/>
        <v>5486</v>
      </c>
      <c r="HCK1" s="29">
        <f t="shared" si="85"/>
        <v>5487</v>
      </c>
      <c r="HCL1" s="29">
        <f t="shared" si="85"/>
        <v>5488</v>
      </c>
      <c r="HCM1" s="29">
        <f t="shared" si="85"/>
        <v>5489</v>
      </c>
      <c r="HCN1" s="29">
        <f t="shared" si="85"/>
        <v>5490</v>
      </c>
      <c r="HCO1" s="29">
        <f t="shared" si="85"/>
        <v>5491</v>
      </c>
      <c r="HCP1" s="29">
        <f t="shared" si="85"/>
        <v>5492</v>
      </c>
      <c r="HCQ1" s="29">
        <f t="shared" si="85"/>
        <v>5493</v>
      </c>
      <c r="HCR1" s="29">
        <f t="shared" si="85"/>
        <v>5494</v>
      </c>
      <c r="HCS1" s="29">
        <f t="shared" si="85"/>
        <v>5495</v>
      </c>
      <c r="HCT1" s="29">
        <f t="shared" si="85"/>
        <v>5496</v>
      </c>
      <c r="HCU1" s="29">
        <f t="shared" si="85"/>
        <v>5497</v>
      </c>
      <c r="HCV1" s="29">
        <f t="shared" si="85"/>
        <v>5498</v>
      </c>
      <c r="HCW1" s="29">
        <f t="shared" si="85"/>
        <v>5499</v>
      </c>
      <c r="HCX1" s="29">
        <f t="shared" si="85"/>
        <v>5500</v>
      </c>
      <c r="HCY1" s="29">
        <f t="shared" si="85"/>
        <v>5501</v>
      </c>
      <c r="HCZ1" s="29">
        <f t="shared" si="85"/>
        <v>5502</v>
      </c>
      <c r="HDA1" s="29">
        <f t="shared" si="85"/>
        <v>5503</v>
      </c>
      <c r="HDB1" s="29">
        <f t="shared" si="85"/>
        <v>5504</v>
      </c>
      <c r="HDC1" s="29">
        <f t="shared" si="85"/>
        <v>5505</v>
      </c>
      <c r="HDD1" s="29">
        <f t="shared" si="85"/>
        <v>5506</v>
      </c>
      <c r="HDE1" s="29">
        <f t="shared" si="85"/>
        <v>5507</v>
      </c>
      <c r="HDF1" s="29">
        <f t="shared" ref="HDF1:HFQ1" si="86">HDE1+1</f>
        <v>5508</v>
      </c>
      <c r="HDG1" s="29">
        <f t="shared" si="86"/>
        <v>5509</v>
      </c>
      <c r="HDH1" s="29">
        <f t="shared" si="86"/>
        <v>5510</v>
      </c>
      <c r="HDI1" s="29">
        <f t="shared" si="86"/>
        <v>5511</v>
      </c>
      <c r="HDJ1" s="29">
        <f t="shared" si="86"/>
        <v>5512</v>
      </c>
      <c r="HDK1" s="29">
        <f t="shared" si="86"/>
        <v>5513</v>
      </c>
      <c r="HDL1" s="29">
        <f t="shared" si="86"/>
        <v>5514</v>
      </c>
      <c r="HDM1" s="29">
        <f t="shared" si="86"/>
        <v>5515</v>
      </c>
      <c r="HDN1" s="29">
        <f t="shared" si="86"/>
        <v>5516</v>
      </c>
      <c r="HDO1" s="29">
        <f t="shared" si="86"/>
        <v>5517</v>
      </c>
      <c r="HDP1" s="29">
        <f t="shared" si="86"/>
        <v>5518</v>
      </c>
      <c r="HDQ1" s="29">
        <f t="shared" si="86"/>
        <v>5519</v>
      </c>
      <c r="HDR1" s="29">
        <f t="shared" si="86"/>
        <v>5520</v>
      </c>
      <c r="HDS1" s="29">
        <f t="shared" si="86"/>
        <v>5521</v>
      </c>
      <c r="HDT1" s="29">
        <f t="shared" si="86"/>
        <v>5522</v>
      </c>
      <c r="HDU1" s="29">
        <f t="shared" si="86"/>
        <v>5523</v>
      </c>
      <c r="HDV1" s="29">
        <f t="shared" si="86"/>
        <v>5524</v>
      </c>
      <c r="HDW1" s="29">
        <f t="shared" si="86"/>
        <v>5525</v>
      </c>
      <c r="HDX1" s="29">
        <f t="shared" si="86"/>
        <v>5526</v>
      </c>
      <c r="HDY1" s="29">
        <f t="shared" si="86"/>
        <v>5527</v>
      </c>
      <c r="HDZ1" s="29">
        <f t="shared" si="86"/>
        <v>5528</v>
      </c>
      <c r="HEA1" s="29">
        <f t="shared" si="86"/>
        <v>5529</v>
      </c>
      <c r="HEB1" s="29">
        <f t="shared" si="86"/>
        <v>5530</v>
      </c>
      <c r="HEC1" s="29">
        <f t="shared" si="86"/>
        <v>5531</v>
      </c>
      <c r="HED1" s="29">
        <f t="shared" si="86"/>
        <v>5532</v>
      </c>
      <c r="HEE1" s="29">
        <f t="shared" si="86"/>
        <v>5533</v>
      </c>
      <c r="HEF1" s="29">
        <f t="shared" si="86"/>
        <v>5534</v>
      </c>
      <c r="HEG1" s="29">
        <f t="shared" si="86"/>
        <v>5535</v>
      </c>
      <c r="HEH1" s="29">
        <f t="shared" si="86"/>
        <v>5536</v>
      </c>
      <c r="HEI1" s="29">
        <f t="shared" si="86"/>
        <v>5537</v>
      </c>
      <c r="HEJ1" s="29">
        <f t="shared" si="86"/>
        <v>5538</v>
      </c>
      <c r="HEK1" s="29">
        <f t="shared" si="86"/>
        <v>5539</v>
      </c>
      <c r="HEL1" s="29">
        <f t="shared" si="86"/>
        <v>5540</v>
      </c>
      <c r="HEM1" s="29">
        <f t="shared" si="86"/>
        <v>5541</v>
      </c>
      <c r="HEN1" s="29">
        <f t="shared" si="86"/>
        <v>5542</v>
      </c>
      <c r="HEO1" s="29">
        <f t="shared" si="86"/>
        <v>5543</v>
      </c>
      <c r="HEP1" s="29">
        <f t="shared" si="86"/>
        <v>5544</v>
      </c>
      <c r="HEQ1" s="29">
        <f t="shared" si="86"/>
        <v>5545</v>
      </c>
      <c r="HER1" s="29">
        <f t="shared" si="86"/>
        <v>5546</v>
      </c>
      <c r="HES1" s="29">
        <f t="shared" si="86"/>
        <v>5547</v>
      </c>
      <c r="HET1" s="29">
        <f t="shared" si="86"/>
        <v>5548</v>
      </c>
      <c r="HEU1" s="29">
        <f t="shared" si="86"/>
        <v>5549</v>
      </c>
      <c r="HEV1" s="29">
        <f t="shared" si="86"/>
        <v>5550</v>
      </c>
      <c r="HEW1" s="29">
        <f t="shared" si="86"/>
        <v>5551</v>
      </c>
      <c r="HEX1" s="29">
        <f t="shared" si="86"/>
        <v>5552</v>
      </c>
      <c r="HEY1" s="29">
        <f t="shared" si="86"/>
        <v>5553</v>
      </c>
      <c r="HEZ1" s="29">
        <f t="shared" si="86"/>
        <v>5554</v>
      </c>
      <c r="HFA1" s="29">
        <f t="shared" si="86"/>
        <v>5555</v>
      </c>
      <c r="HFB1" s="29">
        <f t="shared" si="86"/>
        <v>5556</v>
      </c>
      <c r="HFC1" s="29">
        <f t="shared" si="86"/>
        <v>5557</v>
      </c>
      <c r="HFD1" s="29">
        <f t="shared" si="86"/>
        <v>5558</v>
      </c>
      <c r="HFE1" s="29">
        <f t="shared" si="86"/>
        <v>5559</v>
      </c>
      <c r="HFF1" s="29">
        <f t="shared" si="86"/>
        <v>5560</v>
      </c>
      <c r="HFG1" s="29">
        <f t="shared" si="86"/>
        <v>5561</v>
      </c>
      <c r="HFH1" s="29">
        <f t="shared" si="86"/>
        <v>5562</v>
      </c>
      <c r="HFI1" s="29">
        <f t="shared" si="86"/>
        <v>5563</v>
      </c>
      <c r="HFJ1" s="29">
        <f t="shared" si="86"/>
        <v>5564</v>
      </c>
      <c r="HFK1" s="29">
        <f t="shared" si="86"/>
        <v>5565</v>
      </c>
      <c r="HFL1" s="29">
        <f t="shared" si="86"/>
        <v>5566</v>
      </c>
      <c r="HFM1" s="29">
        <f t="shared" si="86"/>
        <v>5567</v>
      </c>
      <c r="HFN1" s="29">
        <f t="shared" si="86"/>
        <v>5568</v>
      </c>
      <c r="HFO1" s="29">
        <f t="shared" si="86"/>
        <v>5569</v>
      </c>
      <c r="HFP1" s="29">
        <f t="shared" si="86"/>
        <v>5570</v>
      </c>
      <c r="HFQ1" s="29">
        <f t="shared" si="86"/>
        <v>5571</v>
      </c>
      <c r="HFR1" s="29">
        <f t="shared" ref="HFR1:HIC1" si="87">HFQ1+1</f>
        <v>5572</v>
      </c>
      <c r="HFS1" s="29">
        <f t="shared" si="87"/>
        <v>5573</v>
      </c>
      <c r="HFT1" s="29">
        <f t="shared" si="87"/>
        <v>5574</v>
      </c>
      <c r="HFU1" s="29">
        <f t="shared" si="87"/>
        <v>5575</v>
      </c>
      <c r="HFV1" s="29">
        <f t="shared" si="87"/>
        <v>5576</v>
      </c>
      <c r="HFW1" s="29">
        <f t="shared" si="87"/>
        <v>5577</v>
      </c>
      <c r="HFX1" s="29">
        <f t="shared" si="87"/>
        <v>5578</v>
      </c>
      <c r="HFY1" s="29">
        <f t="shared" si="87"/>
        <v>5579</v>
      </c>
      <c r="HFZ1" s="29">
        <f t="shared" si="87"/>
        <v>5580</v>
      </c>
      <c r="HGA1" s="29">
        <f t="shared" si="87"/>
        <v>5581</v>
      </c>
      <c r="HGB1" s="29">
        <f t="shared" si="87"/>
        <v>5582</v>
      </c>
      <c r="HGC1" s="29">
        <f t="shared" si="87"/>
        <v>5583</v>
      </c>
      <c r="HGD1" s="29">
        <f t="shared" si="87"/>
        <v>5584</v>
      </c>
      <c r="HGE1" s="29">
        <f t="shared" si="87"/>
        <v>5585</v>
      </c>
      <c r="HGF1" s="29">
        <f t="shared" si="87"/>
        <v>5586</v>
      </c>
      <c r="HGG1" s="29">
        <f t="shared" si="87"/>
        <v>5587</v>
      </c>
      <c r="HGH1" s="29">
        <f t="shared" si="87"/>
        <v>5588</v>
      </c>
      <c r="HGI1" s="29">
        <f t="shared" si="87"/>
        <v>5589</v>
      </c>
      <c r="HGJ1" s="29">
        <f t="shared" si="87"/>
        <v>5590</v>
      </c>
      <c r="HGK1" s="29">
        <f t="shared" si="87"/>
        <v>5591</v>
      </c>
      <c r="HGL1" s="29">
        <f t="shared" si="87"/>
        <v>5592</v>
      </c>
      <c r="HGM1" s="29">
        <f t="shared" si="87"/>
        <v>5593</v>
      </c>
      <c r="HGN1" s="29">
        <f t="shared" si="87"/>
        <v>5594</v>
      </c>
      <c r="HGO1" s="29">
        <f t="shared" si="87"/>
        <v>5595</v>
      </c>
      <c r="HGP1" s="29">
        <f t="shared" si="87"/>
        <v>5596</v>
      </c>
      <c r="HGQ1" s="29">
        <f t="shared" si="87"/>
        <v>5597</v>
      </c>
      <c r="HGR1" s="29">
        <f t="shared" si="87"/>
        <v>5598</v>
      </c>
      <c r="HGS1" s="29">
        <f t="shared" si="87"/>
        <v>5599</v>
      </c>
      <c r="HGT1" s="29">
        <f t="shared" si="87"/>
        <v>5600</v>
      </c>
      <c r="HGU1" s="29">
        <f t="shared" si="87"/>
        <v>5601</v>
      </c>
      <c r="HGV1" s="29">
        <f t="shared" si="87"/>
        <v>5602</v>
      </c>
      <c r="HGW1" s="29">
        <f t="shared" si="87"/>
        <v>5603</v>
      </c>
      <c r="HGX1" s="29">
        <f t="shared" si="87"/>
        <v>5604</v>
      </c>
      <c r="HGY1" s="29">
        <f t="shared" si="87"/>
        <v>5605</v>
      </c>
      <c r="HGZ1" s="29">
        <f t="shared" si="87"/>
        <v>5606</v>
      </c>
      <c r="HHA1" s="29">
        <f t="shared" si="87"/>
        <v>5607</v>
      </c>
      <c r="HHB1" s="29">
        <f t="shared" si="87"/>
        <v>5608</v>
      </c>
      <c r="HHC1" s="29">
        <f t="shared" si="87"/>
        <v>5609</v>
      </c>
      <c r="HHD1" s="29">
        <f t="shared" si="87"/>
        <v>5610</v>
      </c>
      <c r="HHE1" s="29">
        <f t="shared" si="87"/>
        <v>5611</v>
      </c>
      <c r="HHF1" s="29">
        <f t="shared" si="87"/>
        <v>5612</v>
      </c>
      <c r="HHG1" s="29">
        <f t="shared" si="87"/>
        <v>5613</v>
      </c>
      <c r="HHH1" s="29">
        <f t="shared" si="87"/>
        <v>5614</v>
      </c>
      <c r="HHI1" s="29">
        <f t="shared" si="87"/>
        <v>5615</v>
      </c>
      <c r="HHJ1" s="29">
        <f t="shared" si="87"/>
        <v>5616</v>
      </c>
      <c r="HHK1" s="29">
        <f t="shared" si="87"/>
        <v>5617</v>
      </c>
      <c r="HHL1" s="29">
        <f t="shared" si="87"/>
        <v>5618</v>
      </c>
      <c r="HHM1" s="29">
        <f t="shared" si="87"/>
        <v>5619</v>
      </c>
      <c r="HHN1" s="29">
        <f t="shared" si="87"/>
        <v>5620</v>
      </c>
      <c r="HHO1" s="29">
        <f t="shared" si="87"/>
        <v>5621</v>
      </c>
      <c r="HHP1" s="29">
        <f t="shared" si="87"/>
        <v>5622</v>
      </c>
      <c r="HHQ1" s="29">
        <f t="shared" si="87"/>
        <v>5623</v>
      </c>
      <c r="HHR1" s="29">
        <f t="shared" si="87"/>
        <v>5624</v>
      </c>
      <c r="HHS1" s="29">
        <f t="shared" si="87"/>
        <v>5625</v>
      </c>
      <c r="HHT1" s="29">
        <f t="shared" si="87"/>
        <v>5626</v>
      </c>
      <c r="HHU1" s="29">
        <f t="shared" si="87"/>
        <v>5627</v>
      </c>
      <c r="HHV1" s="29">
        <f t="shared" si="87"/>
        <v>5628</v>
      </c>
      <c r="HHW1" s="29">
        <f t="shared" si="87"/>
        <v>5629</v>
      </c>
      <c r="HHX1" s="29">
        <f t="shared" si="87"/>
        <v>5630</v>
      </c>
      <c r="HHY1" s="29">
        <f t="shared" si="87"/>
        <v>5631</v>
      </c>
      <c r="HHZ1" s="29">
        <f t="shared" si="87"/>
        <v>5632</v>
      </c>
      <c r="HIA1" s="29">
        <f t="shared" si="87"/>
        <v>5633</v>
      </c>
      <c r="HIB1" s="29">
        <f t="shared" si="87"/>
        <v>5634</v>
      </c>
      <c r="HIC1" s="29">
        <f t="shared" si="87"/>
        <v>5635</v>
      </c>
      <c r="HID1" s="29">
        <f t="shared" ref="HID1:HKO1" si="88">HIC1+1</f>
        <v>5636</v>
      </c>
      <c r="HIE1" s="29">
        <f t="shared" si="88"/>
        <v>5637</v>
      </c>
      <c r="HIF1" s="29">
        <f t="shared" si="88"/>
        <v>5638</v>
      </c>
      <c r="HIG1" s="29">
        <f t="shared" si="88"/>
        <v>5639</v>
      </c>
      <c r="HIH1" s="29">
        <f t="shared" si="88"/>
        <v>5640</v>
      </c>
      <c r="HII1" s="29">
        <f t="shared" si="88"/>
        <v>5641</v>
      </c>
      <c r="HIJ1" s="29">
        <f t="shared" si="88"/>
        <v>5642</v>
      </c>
      <c r="HIK1" s="29">
        <f t="shared" si="88"/>
        <v>5643</v>
      </c>
      <c r="HIL1" s="29">
        <f t="shared" si="88"/>
        <v>5644</v>
      </c>
      <c r="HIM1" s="29">
        <f t="shared" si="88"/>
        <v>5645</v>
      </c>
      <c r="HIN1" s="29">
        <f t="shared" si="88"/>
        <v>5646</v>
      </c>
      <c r="HIO1" s="29">
        <f t="shared" si="88"/>
        <v>5647</v>
      </c>
      <c r="HIP1" s="29">
        <f t="shared" si="88"/>
        <v>5648</v>
      </c>
      <c r="HIQ1" s="29">
        <f t="shared" si="88"/>
        <v>5649</v>
      </c>
      <c r="HIR1" s="29">
        <f t="shared" si="88"/>
        <v>5650</v>
      </c>
      <c r="HIS1" s="29">
        <f t="shared" si="88"/>
        <v>5651</v>
      </c>
      <c r="HIT1" s="29">
        <f t="shared" si="88"/>
        <v>5652</v>
      </c>
      <c r="HIU1" s="29">
        <f t="shared" si="88"/>
        <v>5653</v>
      </c>
      <c r="HIV1" s="29">
        <f t="shared" si="88"/>
        <v>5654</v>
      </c>
      <c r="HIW1" s="29">
        <f t="shared" si="88"/>
        <v>5655</v>
      </c>
      <c r="HIX1" s="29">
        <f t="shared" si="88"/>
        <v>5656</v>
      </c>
      <c r="HIY1" s="29">
        <f t="shared" si="88"/>
        <v>5657</v>
      </c>
      <c r="HIZ1" s="29">
        <f t="shared" si="88"/>
        <v>5658</v>
      </c>
      <c r="HJA1" s="29">
        <f t="shared" si="88"/>
        <v>5659</v>
      </c>
      <c r="HJB1" s="29">
        <f t="shared" si="88"/>
        <v>5660</v>
      </c>
      <c r="HJC1" s="29">
        <f t="shared" si="88"/>
        <v>5661</v>
      </c>
      <c r="HJD1" s="29">
        <f t="shared" si="88"/>
        <v>5662</v>
      </c>
      <c r="HJE1" s="29">
        <f t="shared" si="88"/>
        <v>5663</v>
      </c>
      <c r="HJF1" s="29">
        <f t="shared" si="88"/>
        <v>5664</v>
      </c>
      <c r="HJG1" s="29">
        <f t="shared" si="88"/>
        <v>5665</v>
      </c>
      <c r="HJH1" s="29">
        <f t="shared" si="88"/>
        <v>5666</v>
      </c>
      <c r="HJI1" s="29">
        <f t="shared" si="88"/>
        <v>5667</v>
      </c>
      <c r="HJJ1" s="29">
        <f t="shared" si="88"/>
        <v>5668</v>
      </c>
      <c r="HJK1" s="29">
        <f t="shared" si="88"/>
        <v>5669</v>
      </c>
      <c r="HJL1" s="29">
        <f t="shared" si="88"/>
        <v>5670</v>
      </c>
      <c r="HJM1" s="29">
        <f t="shared" si="88"/>
        <v>5671</v>
      </c>
      <c r="HJN1" s="29">
        <f t="shared" si="88"/>
        <v>5672</v>
      </c>
      <c r="HJO1" s="29">
        <f t="shared" si="88"/>
        <v>5673</v>
      </c>
      <c r="HJP1" s="29">
        <f t="shared" si="88"/>
        <v>5674</v>
      </c>
      <c r="HJQ1" s="29">
        <f t="shared" si="88"/>
        <v>5675</v>
      </c>
      <c r="HJR1" s="29">
        <f t="shared" si="88"/>
        <v>5676</v>
      </c>
      <c r="HJS1" s="29">
        <f t="shared" si="88"/>
        <v>5677</v>
      </c>
      <c r="HJT1" s="29">
        <f t="shared" si="88"/>
        <v>5678</v>
      </c>
      <c r="HJU1" s="29">
        <f t="shared" si="88"/>
        <v>5679</v>
      </c>
      <c r="HJV1" s="29">
        <f t="shared" si="88"/>
        <v>5680</v>
      </c>
      <c r="HJW1" s="29">
        <f t="shared" si="88"/>
        <v>5681</v>
      </c>
      <c r="HJX1" s="29">
        <f t="shared" si="88"/>
        <v>5682</v>
      </c>
      <c r="HJY1" s="29">
        <f t="shared" si="88"/>
        <v>5683</v>
      </c>
      <c r="HJZ1" s="29">
        <f t="shared" si="88"/>
        <v>5684</v>
      </c>
      <c r="HKA1" s="29">
        <f t="shared" si="88"/>
        <v>5685</v>
      </c>
      <c r="HKB1" s="29">
        <f t="shared" si="88"/>
        <v>5686</v>
      </c>
      <c r="HKC1" s="29">
        <f t="shared" si="88"/>
        <v>5687</v>
      </c>
      <c r="HKD1" s="29">
        <f t="shared" si="88"/>
        <v>5688</v>
      </c>
      <c r="HKE1" s="29">
        <f t="shared" si="88"/>
        <v>5689</v>
      </c>
      <c r="HKF1" s="29">
        <f t="shared" si="88"/>
        <v>5690</v>
      </c>
      <c r="HKG1" s="29">
        <f t="shared" si="88"/>
        <v>5691</v>
      </c>
      <c r="HKH1" s="29">
        <f t="shared" si="88"/>
        <v>5692</v>
      </c>
      <c r="HKI1" s="29">
        <f t="shared" si="88"/>
        <v>5693</v>
      </c>
      <c r="HKJ1" s="29">
        <f t="shared" si="88"/>
        <v>5694</v>
      </c>
      <c r="HKK1" s="29">
        <f t="shared" si="88"/>
        <v>5695</v>
      </c>
      <c r="HKL1" s="29">
        <f t="shared" si="88"/>
        <v>5696</v>
      </c>
      <c r="HKM1" s="29">
        <f t="shared" si="88"/>
        <v>5697</v>
      </c>
      <c r="HKN1" s="29">
        <f t="shared" si="88"/>
        <v>5698</v>
      </c>
      <c r="HKO1" s="29">
        <f t="shared" si="88"/>
        <v>5699</v>
      </c>
      <c r="HKP1" s="29">
        <f t="shared" ref="HKP1:HNA1" si="89">HKO1+1</f>
        <v>5700</v>
      </c>
      <c r="HKQ1" s="29">
        <f t="shared" si="89"/>
        <v>5701</v>
      </c>
      <c r="HKR1" s="29">
        <f t="shared" si="89"/>
        <v>5702</v>
      </c>
      <c r="HKS1" s="29">
        <f t="shared" si="89"/>
        <v>5703</v>
      </c>
      <c r="HKT1" s="29">
        <f t="shared" si="89"/>
        <v>5704</v>
      </c>
      <c r="HKU1" s="29">
        <f t="shared" si="89"/>
        <v>5705</v>
      </c>
      <c r="HKV1" s="29">
        <f t="shared" si="89"/>
        <v>5706</v>
      </c>
      <c r="HKW1" s="29">
        <f t="shared" si="89"/>
        <v>5707</v>
      </c>
      <c r="HKX1" s="29">
        <f t="shared" si="89"/>
        <v>5708</v>
      </c>
      <c r="HKY1" s="29">
        <f t="shared" si="89"/>
        <v>5709</v>
      </c>
      <c r="HKZ1" s="29">
        <f t="shared" si="89"/>
        <v>5710</v>
      </c>
      <c r="HLA1" s="29">
        <f t="shared" si="89"/>
        <v>5711</v>
      </c>
      <c r="HLB1" s="29">
        <f t="shared" si="89"/>
        <v>5712</v>
      </c>
      <c r="HLC1" s="29">
        <f t="shared" si="89"/>
        <v>5713</v>
      </c>
      <c r="HLD1" s="29">
        <f t="shared" si="89"/>
        <v>5714</v>
      </c>
      <c r="HLE1" s="29">
        <f t="shared" si="89"/>
        <v>5715</v>
      </c>
      <c r="HLF1" s="29">
        <f t="shared" si="89"/>
        <v>5716</v>
      </c>
      <c r="HLG1" s="29">
        <f t="shared" si="89"/>
        <v>5717</v>
      </c>
      <c r="HLH1" s="29">
        <f t="shared" si="89"/>
        <v>5718</v>
      </c>
      <c r="HLI1" s="29">
        <f t="shared" si="89"/>
        <v>5719</v>
      </c>
      <c r="HLJ1" s="29">
        <f t="shared" si="89"/>
        <v>5720</v>
      </c>
      <c r="HLK1" s="29">
        <f t="shared" si="89"/>
        <v>5721</v>
      </c>
      <c r="HLL1" s="29">
        <f t="shared" si="89"/>
        <v>5722</v>
      </c>
      <c r="HLM1" s="29">
        <f t="shared" si="89"/>
        <v>5723</v>
      </c>
      <c r="HLN1" s="29">
        <f t="shared" si="89"/>
        <v>5724</v>
      </c>
      <c r="HLO1" s="29">
        <f t="shared" si="89"/>
        <v>5725</v>
      </c>
      <c r="HLP1" s="29">
        <f t="shared" si="89"/>
        <v>5726</v>
      </c>
      <c r="HLQ1" s="29">
        <f t="shared" si="89"/>
        <v>5727</v>
      </c>
      <c r="HLR1" s="29">
        <f t="shared" si="89"/>
        <v>5728</v>
      </c>
      <c r="HLS1" s="29">
        <f t="shared" si="89"/>
        <v>5729</v>
      </c>
      <c r="HLT1" s="29">
        <f t="shared" si="89"/>
        <v>5730</v>
      </c>
      <c r="HLU1" s="29">
        <f t="shared" si="89"/>
        <v>5731</v>
      </c>
      <c r="HLV1" s="29">
        <f t="shared" si="89"/>
        <v>5732</v>
      </c>
      <c r="HLW1" s="29">
        <f t="shared" si="89"/>
        <v>5733</v>
      </c>
      <c r="HLX1" s="29">
        <f t="shared" si="89"/>
        <v>5734</v>
      </c>
      <c r="HLY1" s="29">
        <f t="shared" si="89"/>
        <v>5735</v>
      </c>
      <c r="HLZ1" s="29">
        <f t="shared" si="89"/>
        <v>5736</v>
      </c>
      <c r="HMA1" s="29">
        <f t="shared" si="89"/>
        <v>5737</v>
      </c>
      <c r="HMB1" s="29">
        <f t="shared" si="89"/>
        <v>5738</v>
      </c>
      <c r="HMC1" s="29">
        <f t="shared" si="89"/>
        <v>5739</v>
      </c>
      <c r="HMD1" s="29">
        <f t="shared" si="89"/>
        <v>5740</v>
      </c>
      <c r="HME1" s="29">
        <f t="shared" si="89"/>
        <v>5741</v>
      </c>
      <c r="HMF1" s="29">
        <f t="shared" si="89"/>
        <v>5742</v>
      </c>
      <c r="HMG1" s="29">
        <f t="shared" si="89"/>
        <v>5743</v>
      </c>
      <c r="HMH1" s="29">
        <f t="shared" si="89"/>
        <v>5744</v>
      </c>
      <c r="HMI1" s="29">
        <f t="shared" si="89"/>
        <v>5745</v>
      </c>
      <c r="HMJ1" s="29">
        <f t="shared" si="89"/>
        <v>5746</v>
      </c>
      <c r="HMK1" s="29">
        <f t="shared" si="89"/>
        <v>5747</v>
      </c>
      <c r="HML1" s="29">
        <f t="shared" si="89"/>
        <v>5748</v>
      </c>
      <c r="HMM1" s="29">
        <f t="shared" si="89"/>
        <v>5749</v>
      </c>
      <c r="HMN1" s="29">
        <f t="shared" si="89"/>
        <v>5750</v>
      </c>
      <c r="HMO1" s="29">
        <f t="shared" si="89"/>
        <v>5751</v>
      </c>
      <c r="HMP1" s="29">
        <f t="shared" si="89"/>
        <v>5752</v>
      </c>
      <c r="HMQ1" s="29">
        <f t="shared" si="89"/>
        <v>5753</v>
      </c>
      <c r="HMR1" s="29">
        <f t="shared" si="89"/>
        <v>5754</v>
      </c>
      <c r="HMS1" s="29">
        <f t="shared" si="89"/>
        <v>5755</v>
      </c>
      <c r="HMT1" s="29">
        <f t="shared" si="89"/>
        <v>5756</v>
      </c>
      <c r="HMU1" s="29">
        <f t="shared" si="89"/>
        <v>5757</v>
      </c>
      <c r="HMV1" s="29">
        <f t="shared" si="89"/>
        <v>5758</v>
      </c>
      <c r="HMW1" s="29">
        <f t="shared" si="89"/>
        <v>5759</v>
      </c>
      <c r="HMX1" s="29">
        <f t="shared" si="89"/>
        <v>5760</v>
      </c>
      <c r="HMY1" s="29">
        <f t="shared" si="89"/>
        <v>5761</v>
      </c>
      <c r="HMZ1" s="29">
        <f t="shared" si="89"/>
        <v>5762</v>
      </c>
      <c r="HNA1" s="29">
        <f t="shared" si="89"/>
        <v>5763</v>
      </c>
      <c r="HNB1" s="29">
        <f t="shared" ref="HNB1:HPM1" si="90">HNA1+1</f>
        <v>5764</v>
      </c>
      <c r="HNC1" s="29">
        <f t="shared" si="90"/>
        <v>5765</v>
      </c>
      <c r="HND1" s="29">
        <f t="shared" si="90"/>
        <v>5766</v>
      </c>
      <c r="HNE1" s="29">
        <f t="shared" si="90"/>
        <v>5767</v>
      </c>
      <c r="HNF1" s="29">
        <f t="shared" si="90"/>
        <v>5768</v>
      </c>
      <c r="HNG1" s="29">
        <f t="shared" si="90"/>
        <v>5769</v>
      </c>
      <c r="HNH1" s="29">
        <f t="shared" si="90"/>
        <v>5770</v>
      </c>
      <c r="HNI1" s="29">
        <f t="shared" si="90"/>
        <v>5771</v>
      </c>
      <c r="HNJ1" s="29">
        <f t="shared" si="90"/>
        <v>5772</v>
      </c>
      <c r="HNK1" s="29">
        <f t="shared" si="90"/>
        <v>5773</v>
      </c>
      <c r="HNL1" s="29">
        <f t="shared" si="90"/>
        <v>5774</v>
      </c>
      <c r="HNM1" s="29">
        <f t="shared" si="90"/>
        <v>5775</v>
      </c>
      <c r="HNN1" s="29">
        <f t="shared" si="90"/>
        <v>5776</v>
      </c>
      <c r="HNO1" s="29">
        <f t="shared" si="90"/>
        <v>5777</v>
      </c>
      <c r="HNP1" s="29">
        <f t="shared" si="90"/>
        <v>5778</v>
      </c>
      <c r="HNQ1" s="29">
        <f t="shared" si="90"/>
        <v>5779</v>
      </c>
      <c r="HNR1" s="29">
        <f t="shared" si="90"/>
        <v>5780</v>
      </c>
      <c r="HNS1" s="29">
        <f t="shared" si="90"/>
        <v>5781</v>
      </c>
      <c r="HNT1" s="29">
        <f t="shared" si="90"/>
        <v>5782</v>
      </c>
      <c r="HNU1" s="29">
        <f t="shared" si="90"/>
        <v>5783</v>
      </c>
      <c r="HNV1" s="29">
        <f t="shared" si="90"/>
        <v>5784</v>
      </c>
      <c r="HNW1" s="29">
        <f t="shared" si="90"/>
        <v>5785</v>
      </c>
      <c r="HNX1" s="29">
        <f t="shared" si="90"/>
        <v>5786</v>
      </c>
      <c r="HNY1" s="29">
        <f t="shared" si="90"/>
        <v>5787</v>
      </c>
      <c r="HNZ1" s="29">
        <f t="shared" si="90"/>
        <v>5788</v>
      </c>
      <c r="HOA1" s="29">
        <f t="shared" si="90"/>
        <v>5789</v>
      </c>
      <c r="HOB1" s="29">
        <f t="shared" si="90"/>
        <v>5790</v>
      </c>
      <c r="HOC1" s="29">
        <f t="shared" si="90"/>
        <v>5791</v>
      </c>
      <c r="HOD1" s="29">
        <f t="shared" si="90"/>
        <v>5792</v>
      </c>
      <c r="HOE1" s="29">
        <f t="shared" si="90"/>
        <v>5793</v>
      </c>
      <c r="HOF1" s="29">
        <f t="shared" si="90"/>
        <v>5794</v>
      </c>
      <c r="HOG1" s="29">
        <f t="shared" si="90"/>
        <v>5795</v>
      </c>
      <c r="HOH1" s="29">
        <f t="shared" si="90"/>
        <v>5796</v>
      </c>
      <c r="HOI1" s="29">
        <f t="shared" si="90"/>
        <v>5797</v>
      </c>
      <c r="HOJ1" s="29">
        <f t="shared" si="90"/>
        <v>5798</v>
      </c>
      <c r="HOK1" s="29">
        <f t="shared" si="90"/>
        <v>5799</v>
      </c>
      <c r="HOL1" s="29">
        <f t="shared" si="90"/>
        <v>5800</v>
      </c>
      <c r="HOM1" s="29">
        <f t="shared" si="90"/>
        <v>5801</v>
      </c>
      <c r="HON1" s="29">
        <f t="shared" si="90"/>
        <v>5802</v>
      </c>
      <c r="HOO1" s="29">
        <f t="shared" si="90"/>
        <v>5803</v>
      </c>
      <c r="HOP1" s="29">
        <f t="shared" si="90"/>
        <v>5804</v>
      </c>
      <c r="HOQ1" s="29">
        <f t="shared" si="90"/>
        <v>5805</v>
      </c>
      <c r="HOR1" s="29">
        <f t="shared" si="90"/>
        <v>5806</v>
      </c>
      <c r="HOS1" s="29">
        <f t="shared" si="90"/>
        <v>5807</v>
      </c>
      <c r="HOT1" s="29">
        <f t="shared" si="90"/>
        <v>5808</v>
      </c>
      <c r="HOU1" s="29">
        <f t="shared" si="90"/>
        <v>5809</v>
      </c>
      <c r="HOV1" s="29">
        <f t="shared" si="90"/>
        <v>5810</v>
      </c>
      <c r="HOW1" s="29">
        <f t="shared" si="90"/>
        <v>5811</v>
      </c>
      <c r="HOX1" s="29">
        <f t="shared" si="90"/>
        <v>5812</v>
      </c>
      <c r="HOY1" s="29">
        <f t="shared" si="90"/>
        <v>5813</v>
      </c>
      <c r="HOZ1" s="29">
        <f t="shared" si="90"/>
        <v>5814</v>
      </c>
      <c r="HPA1" s="29">
        <f t="shared" si="90"/>
        <v>5815</v>
      </c>
      <c r="HPB1" s="29">
        <f t="shared" si="90"/>
        <v>5816</v>
      </c>
      <c r="HPC1" s="29">
        <f t="shared" si="90"/>
        <v>5817</v>
      </c>
      <c r="HPD1" s="29">
        <f t="shared" si="90"/>
        <v>5818</v>
      </c>
      <c r="HPE1" s="29">
        <f t="shared" si="90"/>
        <v>5819</v>
      </c>
      <c r="HPF1" s="29">
        <f t="shared" si="90"/>
        <v>5820</v>
      </c>
      <c r="HPG1" s="29">
        <f t="shared" si="90"/>
        <v>5821</v>
      </c>
      <c r="HPH1" s="29">
        <f t="shared" si="90"/>
        <v>5822</v>
      </c>
      <c r="HPI1" s="29">
        <f t="shared" si="90"/>
        <v>5823</v>
      </c>
      <c r="HPJ1" s="29">
        <f t="shared" si="90"/>
        <v>5824</v>
      </c>
      <c r="HPK1" s="29">
        <f t="shared" si="90"/>
        <v>5825</v>
      </c>
      <c r="HPL1" s="29">
        <f t="shared" si="90"/>
        <v>5826</v>
      </c>
      <c r="HPM1" s="29">
        <f t="shared" si="90"/>
        <v>5827</v>
      </c>
      <c r="HPN1" s="29">
        <f t="shared" ref="HPN1:HRY1" si="91">HPM1+1</f>
        <v>5828</v>
      </c>
      <c r="HPO1" s="29">
        <f t="shared" si="91"/>
        <v>5829</v>
      </c>
      <c r="HPP1" s="29">
        <f t="shared" si="91"/>
        <v>5830</v>
      </c>
      <c r="HPQ1" s="29">
        <f t="shared" si="91"/>
        <v>5831</v>
      </c>
      <c r="HPR1" s="29">
        <f t="shared" si="91"/>
        <v>5832</v>
      </c>
      <c r="HPS1" s="29">
        <f t="shared" si="91"/>
        <v>5833</v>
      </c>
      <c r="HPT1" s="29">
        <f t="shared" si="91"/>
        <v>5834</v>
      </c>
      <c r="HPU1" s="29">
        <f t="shared" si="91"/>
        <v>5835</v>
      </c>
      <c r="HPV1" s="29">
        <f t="shared" si="91"/>
        <v>5836</v>
      </c>
      <c r="HPW1" s="29">
        <f t="shared" si="91"/>
        <v>5837</v>
      </c>
      <c r="HPX1" s="29">
        <f t="shared" si="91"/>
        <v>5838</v>
      </c>
      <c r="HPY1" s="29">
        <f t="shared" si="91"/>
        <v>5839</v>
      </c>
      <c r="HPZ1" s="29">
        <f t="shared" si="91"/>
        <v>5840</v>
      </c>
      <c r="HQA1" s="29">
        <f t="shared" si="91"/>
        <v>5841</v>
      </c>
      <c r="HQB1" s="29">
        <f t="shared" si="91"/>
        <v>5842</v>
      </c>
      <c r="HQC1" s="29">
        <f t="shared" si="91"/>
        <v>5843</v>
      </c>
      <c r="HQD1" s="29">
        <f t="shared" si="91"/>
        <v>5844</v>
      </c>
      <c r="HQE1" s="29">
        <f t="shared" si="91"/>
        <v>5845</v>
      </c>
      <c r="HQF1" s="29">
        <f t="shared" si="91"/>
        <v>5846</v>
      </c>
      <c r="HQG1" s="29">
        <f t="shared" si="91"/>
        <v>5847</v>
      </c>
      <c r="HQH1" s="29">
        <f t="shared" si="91"/>
        <v>5848</v>
      </c>
      <c r="HQI1" s="29">
        <f t="shared" si="91"/>
        <v>5849</v>
      </c>
      <c r="HQJ1" s="29">
        <f t="shared" si="91"/>
        <v>5850</v>
      </c>
      <c r="HQK1" s="29">
        <f t="shared" si="91"/>
        <v>5851</v>
      </c>
      <c r="HQL1" s="29">
        <f t="shared" si="91"/>
        <v>5852</v>
      </c>
      <c r="HQM1" s="29">
        <f t="shared" si="91"/>
        <v>5853</v>
      </c>
      <c r="HQN1" s="29">
        <f t="shared" si="91"/>
        <v>5854</v>
      </c>
      <c r="HQO1" s="29">
        <f t="shared" si="91"/>
        <v>5855</v>
      </c>
      <c r="HQP1" s="29">
        <f t="shared" si="91"/>
        <v>5856</v>
      </c>
      <c r="HQQ1" s="29">
        <f t="shared" si="91"/>
        <v>5857</v>
      </c>
      <c r="HQR1" s="29">
        <f t="shared" si="91"/>
        <v>5858</v>
      </c>
      <c r="HQS1" s="29">
        <f t="shared" si="91"/>
        <v>5859</v>
      </c>
      <c r="HQT1" s="29">
        <f t="shared" si="91"/>
        <v>5860</v>
      </c>
      <c r="HQU1" s="29">
        <f t="shared" si="91"/>
        <v>5861</v>
      </c>
      <c r="HQV1" s="29">
        <f t="shared" si="91"/>
        <v>5862</v>
      </c>
      <c r="HQW1" s="29">
        <f t="shared" si="91"/>
        <v>5863</v>
      </c>
      <c r="HQX1" s="29">
        <f t="shared" si="91"/>
        <v>5864</v>
      </c>
      <c r="HQY1" s="29">
        <f t="shared" si="91"/>
        <v>5865</v>
      </c>
      <c r="HQZ1" s="29">
        <f t="shared" si="91"/>
        <v>5866</v>
      </c>
      <c r="HRA1" s="29">
        <f t="shared" si="91"/>
        <v>5867</v>
      </c>
      <c r="HRB1" s="29">
        <f t="shared" si="91"/>
        <v>5868</v>
      </c>
      <c r="HRC1" s="29">
        <f t="shared" si="91"/>
        <v>5869</v>
      </c>
      <c r="HRD1" s="29">
        <f t="shared" si="91"/>
        <v>5870</v>
      </c>
      <c r="HRE1" s="29">
        <f t="shared" si="91"/>
        <v>5871</v>
      </c>
      <c r="HRF1" s="29">
        <f t="shared" si="91"/>
        <v>5872</v>
      </c>
      <c r="HRG1" s="29">
        <f t="shared" si="91"/>
        <v>5873</v>
      </c>
      <c r="HRH1" s="29">
        <f t="shared" si="91"/>
        <v>5874</v>
      </c>
      <c r="HRI1" s="29">
        <f t="shared" si="91"/>
        <v>5875</v>
      </c>
      <c r="HRJ1" s="29">
        <f t="shared" si="91"/>
        <v>5876</v>
      </c>
      <c r="HRK1" s="29">
        <f t="shared" si="91"/>
        <v>5877</v>
      </c>
      <c r="HRL1" s="29">
        <f t="shared" si="91"/>
        <v>5878</v>
      </c>
      <c r="HRM1" s="29">
        <f t="shared" si="91"/>
        <v>5879</v>
      </c>
      <c r="HRN1" s="29">
        <f t="shared" si="91"/>
        <v>5880</v>
      </c>
      <c r="HRO1" s="29">
        <f t="shared" si="91"/>
        <v>5881</v>
      </c>
      <c r="HRP1" s="29">
        <f t="shared" si="91"/>
        <v>5882</v>
      </c>
      <c r="HRQ1" s="29">
        <f t="shared" si="91"/>
        <v>5883</v>
      </c>
      <c r="HRR1" s="29">
        <f t="shared" si="91"/>
        <v>5884</v>
      </c>
      <c r="HRS1" s="29">
        <f t="shared" si="91"/>
        <v>5885</v>
      </c>
      <c r="HRT1" s="29">
        <f t="shared" si="91"/>
        <v>5886</v>
      </c>
      <c r="HRU1" s="29">
        <f t="shared" si="91"/>
        <v>5887</v>
      </c>
      <c r="HRV1" s="29">
        <f t="shared" si="91"/>
        <v>5888</v>
      </c>
      <c r="HRW1" s="29">
        <f t="shared" si="91"/>
        <v>5889</v>
      </c>
      <c r="HRX1" s="29">
        <f t="shared" si="91"/>
        <v>5890</v>
      </c>
      <c r="HRY1" s="29">
        <f t="shared" si="91"/>
        <v>5891</v>
      </c>
      <c r="HRZ1" s="29">
        <f t="shared" ref="HRZ1:HUK1" si="92">HRY1+1</f>
        <v>5892</v>
      </c>
      <c r="HSA1" s="29">
        <f t="shared" si="92"/>
        <v>5893</v>
      </c>
      <c r="HSB1" s="29">
        <f t="shared" si="92"/>
        <v>5894</v>
      </c>
      <c r="HSC1" s="29">
        <f t="shared" si="92"/>
        <v>5895</v>
      </c>
      <c r="HSD1" s="29">
        <f t="shared" si="92"/>
        <v>5896</v>
      </c>
      <c r="HSE1" s="29">
        <f t="shared" si="92"/>
        <v>5897</v>
      </c>
      <c r="HSF1" s="29">
        <f t="shared" si="92"/>
        <v>5898</v>
      </c>
      <c r="HSG1" s="29">
        <f t="shared" si="92"/>
        <v>5899</v>
      </c>
      <c r="HSH1" s="29">
        <f t="shared" si="92"/>
        <v>5900</v>
      </c>
      <c r="HSI1" s="29">
        <f t="shared" si="92"/>
        <v>5901</v>
      </c>
      <c r="HSJ1" s="29">
        <f t="shared" si="92"/>
        <v>5902</v>
      </c>
      <c r="HSK1" s="29">
        <f t="shared" si="92"/>
        <v>5903</v>
      </c>
      <c r="HSL1" s="29">
        <f t="shared" si="92"/>
        <v>5904</v>
      </c>
      <c r="HSM1" s="29">
        <f t="shared" si="92"/>
        <v>5905</v>
      </c>
      <c r="HSN1" s="29">
        <f t="shared" si="92"/>
        <v>5906</v>
      </c>
      <c r="HSO1" s="29">
        <f t="shared" si="92"/>
        <v>5907</v>
      </c>
      <c r="HSP1" s="29">
        <f t="shared" si="92"/>
        <v>5908</v>
      </c>
      <c r="HSQ1" s="29">
        <f t="shared" si="92"/>
        <v>5909</v>
      </c>
      <c r="HSR1" s="29">
        <f t="shared" si="92"/>
        <v>5910</v>
      </c>
      <c r="HSS1" s="29">
        <f t="shared" si="92"/>
        <v>5911</v>
      </c>
      <c r="HST1" s="29">
        <f t="shared" si="92"/>
        <v>5912</v>
      </c>
      <c r="HSU1" s="29">
        <f t="shared" si="92"/>
        <v>5913</v>
      </c>
      <c r="HSV1" s="29">
        <f t="shared" si="92"/>
        <v>5914</v>
      </c>
      <c r="HSW1" s="29">
        <f t="shared" si="92"/>
        <v>5915</v>
      </c>
      <c r="HSX1" s="29">
        <f t="shared" si="92"/>
        <v>5916</v>
      </c>
      <c r="HSY1" s="29">
        <f t="shared" si="92"/>
        <v>5917</v>
      </c>
      <c r="HSZ1" s="29">
        <f t="shared" si="92"/>
        <v>5918</v>
      </c>
      <c r="HTA1" s="29">
        <f t="shared" si="92"/>
        <v>5919</v>
      </c>
      <c r="HTB1" s="29">
        <f t="shared" si="92"/>
        <v>5920</v>
      </c>
      <c r="HTC1" s="29">
        <f t="shared" si="92"/>
        <v>5921</v>
      </c>
      <c r="HTD1" s="29">
        <f t="shared" si="92"/>
        <v>5922</v>
      </c>
      <c r="HTE1" s="29">
        <f t="shared" si="92"/>
        <v>5923</v>
      </c>
      <c r="HTF1" s="29">
        <f t="shared" si="92"/>
        <v>5924</v>
      </c>
      <c r="HTG1" s="29">
        <f t="shared" si="92"/>
        <v>5925</v>
      </c>
      <c r="HTH1" s="29">
        <f t="shared" si="92"/>
        <v>5926</v>
      </c>
      <c r="HTI1" s="29">
        <f t="shared" si="92"/>
        <v>5927</v>
      </c>
      <c r="HTJ1" s="29">
        <f t="shared" si="92"/>
        <v>5928</v>
      </c>
      <c r="HTK1" s="29">
        <f t="shared" si="92"/>
        <v>5929</v>
      </c>
      <c r="HTL1" s="29">
        <f t="shared" si="92"/>
        <v>5930</v>
      </c>
      <c r="HTM1" s="29">
        <f t="shared" si="92"/>
        <v>5931</v>
      </c>
      <c r="HTN1" s="29">
        <f t="shared" si="92"/>
        <v>5932</v>
      </c>
      <c r="HTO1" s="29">
        <f t="shared" si="92"/>
        <v>5933</v>
      </c>
      <c r="HTP1" s="29">
        <f t="shared" si="92"/>
        <v>5934</v>
      </c>
      <c r="HTQ1" s="29">
        <f t="shared" si="92"/>
        <v>5935</v>
      </c>
      <c r="HTR1" s="29">
        <f t="shared" si="92"/>
        <v>5936</v>
      </c>
      <c r="HTS1" s="29">
        <f t="shared" si="92"/>
        <v>5937</v>
      </c>
      <c r="HTT1" s="29">
        <f t="shared" si="92"/>
        <v>5938</v>
      </c>
      <c r="HTU1" s="29">
        <f t="shared" si="92"/>
        <v>5939</v>
      </c>
      <c r="HTV1" s="29">
        <f t="shared" si="92"/>
        <v>5940</v>
      </c>
      <c r="HTW1" s="29">
        <f t="shared" si="92"/>
        <v>5941</v>
      </c>
      <c r="HTX1" s="29">
        <f t="shared" si="92"/>
        <v>5942</v>
      </c>
      <c r="HTY1" s="29">
        <f t="shared" si="92"/>
        <v>5943</v>
      </c>
      <c r="HTZ1" s="29">
        <f t="shared" si="92"/>
        <v>5944</v>
      </c>
      <c r="HUA1" s="29">
        <f t="shared" si="92"/>
        <v>5945</v>
      </c>
      <c r="HUB1" s="29">
        <f t="shared" si="92"/>
        <v>5946</v>
      </c>
      <c r="HUC1" s="29">
        <f t="shared" si="92"/>
        <v>5947</v>
      </c>
      <c r="HUD1" s="29">
        <f t="shared" si="92"/>
        <v>5948</v>
      </c>
      <c r="HUE1" s="29">
        <f t="shared" si="92"/>
        <v>5949</v>
      </c>
      <c r="HUF1" s="29">
        <f t="shared" si="92"/>
        <v>5950</v>
      </c>
      <c r="HUG1" s="29">
        <f t="shared" si="92"/>
        <v>5951</v>
      </c>
      <c r="HUH1" s="29">
        <f t="shared" si="92"/>
        <v>5952</v>
      </c>
      <c r="HUI1" s="29">
        <f t="shared" si="92"/>
        <v>5953</v>
      </c>
      <c r="HUJ1" s="29">
        <f t="shared" si="92"/>
        <v>5954</v>
      </c>
      <c r="HUK1" s="29">
        <f t="shared" si="92"/>
        <v>5955</v>
      </c>
      <c r="HUL1" s="29">
        <f t="shared" ref="HUL1:HWW1" si="93">HUK1+1</f>
        <v>5956</v>
      </c>
      <c r="HUM1" s="29">
        <f t="shared" si="93"/>
        <v>5957</v>
      </c>
      <c r="HUN1" s="29">
        <f t="shared" si="93"/>
        <v>5958</v>
      </c>
      <c r="HUO1" s="29">
        <f t="shared" si="93"/>
        <v>5959</v>
      </c>
      <c r="HUP1" s="29">
        <f t="shared" si="93"/>
        <v>5960</v>
      </c>
      <c r="HUQ1" s="29">
        <f t="shared" si="93"/>
        <v>5961</v>
      </c>
      <c r="HUR1" s="29">
        <f t="shared" si="93"/>
        <v>5962</v>
      </c>
      <c r="HUS1" s="29">
        <f t="shared" si="93"/>
        <v>5963</v>
      </c>
      <c r="HUT1" s="29">
        <f t="shared" si="93"/>
        <v>5964</v>
      </c>
      <c r="HUU1" s="29">
        <f t="shared" si="93"/>
        <v>5965</v>
      </c>
      <c r="HUV1" s="29">
        <f t="shared" si="93"/>
        <v>5966</v>
      </c>
      <c r="HUW1" s="29">
        <f t="shared" si="93"/>
        <v>5967</v>
      </c>
      <c r="HUX1" s="29">
        <f t="shared" si="93"/>
        <v>5968</v>
      </c>
      <c r="HUY1" s="29">
        <f t="shared" si="93"/>
        <v>5969</v>
      </c>
      <c r="HUZ1" s="29">
        <f t="shared" si="93"/>
        <v>5970</v>
      </c>
      <c r="HVA1" s="29">
        <f t="shared" si="93"/>
        <v>5971</v>
      </c>
      <c r="HVB1" s="29">
        <f t="shared" si="93"/>
        <v>5972</v>
      </c>
      <c r="HVC1" s="29">
        <f t="shared" si="93"/>
        <v>5973</v>
      </c>
      <c r="HVD1" s="29">
        <f t="shared" si="93"/>
        <v>5974</v>
      </c>
      <c r="HVE1" s="29">
        <f t="shared" si="93"/>
        <v>5975</v>
      </c>
      <c r="HVF1" s="29">
        <f t="shared" si="93"/>
        <v>5976</v>
      </c>
      <c r="HVG1" s="29">
        <f t="shared" si="93"/>
        <v>5977</v>
      </c>
      <c r="HVH1" s="29">
        <f t="shared" si="93"/>
        <v>5978</v>
      </c>
      <c r="HVI1" s="29">
        <f t="shared" si="93"/>
        <v>5979</v>
      </c>
      <c r="HVJ1" s="29">
        <f t="shared" si="93"/>
        <v>5980</v>
      </c>
      <c r="HVK1" s="29">
        <f t="shared" si="93"/>
        <v>5981</v>
      </c>
      <c r="HVL1" s="29">
        <f t="shared" si="93"/>
        <v>5982</v>
      </c>
      <c r="HVM1" s="29">
        <f t="shared" si="93"/>
        <v>5983</v>
      </c>
      <c r="HVN1" s="29">
        <f t="shared" si="93"/>
        <v>5984</v>
      </c>
      <c r="HVO1" s="29">
        <f t="shared" si="93"/>
        <v>5985</v>
      </c>
      <c r="HVP1" s="29">
        <f t="shared" si="93"/>
        <v>5986</v>
      </c>
      <c r="HVQ1" s="29">
        <f t="shared" si="93"/>
        <v>5987</v>
      </c>
      <c r="HVR1" s="29">
        <f t="shared" si="93"/>
        <v>5988</v>
      </c>
      <c r="HVS1" s="29">
        <f t="shared" si="93"/>
        <v>5989</v>
      </c>
      <c r="HVT1" s="29">
        <f t="shared" si="93"/>
        <v>5990</v>
      </c>
      <c r="HVU1" s="29">
        <f t="shared" si="93"/>
        <v>5991</v>
      </c>
      <c r="HVV1" s="29">
        <f t="shared" si="93"/>
        <v>5992</v>
      </c>
      <c r="HVW1" s="29">
        <f t="shared" si="93"/>
        <v>5993</v>
      </c>
      <c r="HVX1" s="29">
        <f t="shared" si="93"/>
        <v>5994</v>
      </c>
      <c r="HVY1" s="29">
        <f t="shared" si="93"/>
        <v>5995</v>
      </c>
      <c r="HVZ1" s="29">
        <f t="shared" si="93"/>
        <v>5996</v>
      </c>
      <c r="HWA1" s="29">
        <f t="shared" si="93"/>
        <v>5997</v>
      </c>
      <c r="HWB1" s="29">
        <f t="shared" si="93"/>
        <v>5998</v>
      </c>
      <c r="HWC1" s="29">
        <f t="shared" si="93"/>
        <v>5999</v>
      </c>
      <c r="HWD1" s="29">
        <f t="shared" si="93"/>
        <v>6000</v>
      </c>
      <c r="HWE1" s="29">
        <f t="shared" si="93"/>
        <v>6001</v>
      </c>
      <c r="HWF1" s="29">
        <f t="shared" si="93"/>
        <v>6002</v>
      </c>
      <c r="HWG1" s="29">
        <f t="shared" si="93"/>
        <v>6003</v>
      </c>
      <c r="HWH1" s="29">
        <f t="shared" si="93"/>
        <v>6004</v>
      </c>
      <c r="HWI1" s="29">
        <f t="shared" si="93"/>
        <v>6005</v>
      </c>
      <c r="HWJ1" s="29">
        <f t="shared" si="93"/>
        <v>6006</v>
      </c>
      <c r="HWK1" s="29">
        <f t="shared" si="93"/>
        <v>6007</v>
      </c>
      <c r="HWL1" s="29">
        <f t="shared" si="93"/>
        <v>6008</v>
      </c>
      <c r="HWM1" s="29">
        <f t="shared" si="93"/>
        <v>6009</v>
      </c>
      <c r="HWN1" s="29">
        <f t="shared" si="93"/>
        <v>6010</v>
      </c>
      <c r="HWO1" s="29">
        <f t="shared" si="93"/>
        <v>6011</v>
      </c>
      <c r="HWP1" s="29">
        <f t="shared" si="93"/>
        <v>6012</v>
      </c>
      <c r="HWQ1" s="29">
        <f t="shared" si="93"/>
        <v>6013</v>
      </c>
      <c r="HWR1" s="29">
        <f t="shared" si="93"/>
        <v>6014</v>
      </c>
      <c r="HWS1" s="29">
        <f t="shared" si="93"/>
        <v>6015</v>
      </c>
      <c r="HWT1" s="29">
        <f t="shared" si="93"/>
        <v>6016</v>
      </c>
      <c r="HWU1" s="29">
        <f t="shared" si="93"/>
        <v>6017</v>
      </c>
      <c r="HWV1" s="29">
        <f t="shared" si="93"/>
        <v>6018</v>
      </c>
      <c r="HWW1" s="29">
        <f t="shared" si="93"/>
        <v>6019</v>
      </c>
      <c r="HWX1" s="29">
        <f t="shared" ref="HWX1:HZI1" si="94">HWW1+1</f>
        <v>6020</v>
      </c>
      <c r="HWY1" s="29">
        <f t="shared" si="94"/>
        <v>6021</v>
      </c>
      <c r="HWZ1" s="29">
        <f t="shared" si="94"/>
        <v>6022</v>
      </c>
      <c r="HXA1" s="29">
        <f t="shared" si="94"/>
        <v>6023</v>
      </c>
      <c r="HXB1" s="29">
        <f t="shared" si="94"/>
        <v>6024</v>
      </c>
      <c r="HXC1" s="29">
        <f t="shared" si="94"/>
        <v>6025</v>
      </c>
      <c r="HXD1" s="29">
        <f t="shared" si="94"/>
        <v>6026</v>
      </c>
      <c r="HXE1" s="29">
        <f t="shared" si="94"/>
        <v>6027</v>
      </c>
      <c r="HXF1" s="29">
        <f t="shared" si="94"/>
        <v>6028</v>
      </c>
      <c r="HXG1" s="29">
        <f t="shared" si="94"/>
        <v>6029</v>
      </c>
      <c r="HXH1" s="29">
        <f t="shared" si="94"/>
        <v>6030</v>
      </c>
      <c r="HXI1" s="29">
        <f t="shared" si="94"/>
        <v>6031</v>
      </c>
      <c r="HXJ1" s="29">
        <f t="shared" si="94"/>
        <v>6032</v>
      </c>
      <c r="HXK1" s="29">
        <f t="shared" si="94"/>
        <v>6033</v>
      </c>
      <c r="HXL1" s="29">
        <f t="shared" si="94"/>
        <v>6034</v>
      </c>
      <c r="HXM1" s="29">
        <f t="shared" si="94"/>
        <v>6035</v>
      </c>
      <c r="HXN1" s="29">
        <f t="shared" si="94"/>
        <v>6036</v>
      </c>
      <c r="HXO1" s="29">
        <f t="shared" si="94"/>
        <v>6037</v>
      </c>
      <c r="HXP1" s="29">
        <f t="shared" si="94"/>
        <v>6038</v>
      </c>
      <c r="HXQ1" s="29">
        <f t="shared" si="94"/>
        <v>6039</v>
      </c>
      <c r="HXR1" s="29">
        <f t="shared" si="94"/>
        <v>6040</v>
      </c>
      <c r="HXS1" s="29">
        <f t="shared" si="94"/>
        <v>6041</v>
      </c>
      <c r="HXT1" s="29">
        <f t="shared" si="94"/>
        <v>6042</v>
      </c>
      <c r="HXU1" s="29">
        <f t="shared" si="94"/>
        <v>6043</v>
      </c>
      <c r="HXV1" s="29">
        <f t="shared" si="94"/>
        <v>6044</v>
      </c>
      <c r="HXW1" s="29">
        <f t="shared" si="94"/>
        <v>6045</v>
      </c>
      <c r="HXX1" s="29">
        <f t="shared" si="94"/>
        <v>6046</v>
      </c>
      <c r="HXY1" s="29">
        <f t="shared" si="94"/>
        <v>6047</v>
      </c>
      <c r="HXZ1" s="29">
        <f t="shared" si="94"/>
        <v>6048</v>
      </c>
      <c r="HYA1" s="29">
        <f t="shared" si="94"/>
        <v>6049</v>
      </c>
      <c r="HYB1" s="29">
        <f t="shared" si="94"/>
        <v>6050</v>
      </c>
      <c r="HYC1" s="29">
        <f t="shared" si="94"/>
        <v>6051</v>
      </c>
      <c r="HYD1" s="29">
        <f t="shared" si="94"/>
        <v>6052</v>
      </c>
      <c r="HYE1" s="29">
        <f t="shared" si="94"/>
        <v>6053</v>
      </c>
      <c r="HYF1" s="29">
        <f t="shared" si="94"/>
        <v>6054</v>
      </c>
      <c r="HYG1" s="29">
        <f t="shared" si="94"/>
        <v>6055</v>
      </c>
      <c r="HYH1" s="29">
        <f t="shared" si="94"/>
        <v>6056</v>
      </c>
      <c r="HYI1" s="29">
        <f t="shared" si="94"/>
        <v>6057</v>
      </c>
      <c r="HYJ1" s="29">
        <f t="shared" si="94"/>
        <v>6058</v>
      </c>
      <c r="HYK1" s="29">
        <f t="shared" si="94"/>
        <v>6059</v>
      </c>
      <c r="HYL1" s="29">
        <f t="shared" si="94"/>
        <v>6060</v>
      </c>
      <c r="HYM1" s="29">
        <f t="shared" si="94"/>
        <v>6061</v>
      </c>
      <c r="HYN1" s="29">
        <f t="shared" si="94"/>
        <v>6062</v>
      </c>
      <c r="HYO1" s="29">
        <f t="shared" si="94"/>
        <v>6063</v>
      </c>
      <c r="HYP1" s="29">
        <f t="shared" si="94"/>
        <v>6064</v>
      </c>
      <c r="HYQ1" s="29">
        <f t="shared" si="94"/>
        <v>6065</v>
      </c>
      <c r="HYR1" s="29">
        <f t="shared" si="94"/>
        <v>6066</v>
      </c>
      <c r="HYS1" s="29">
        <f t="shared" si="94"/>
        <v>6067</v>
      </c>
      <c r="HYT1" s="29">
        <f t="shared" si="94"/>
        <v>6068</v>
      </c>
      <c r="HYU1" s="29">
        <f t="shared" si="94"/>
        <v>6069</v>
      </c>
      <c r="HYV1" s="29">
        <f t="shared" si="94"/>
        <v>6070</v>
      </c>
      <c r="HYW1" s="29">
        <f t="shared" si="94"/>
        <v>6071</v>
      </c>
      <c r="HYX1" s="29">
        <f t="shared" si="94"/>
        <v>6072</v>
      </c>
      <c r="HYY1" s="29">
        <f t="shared" si="94"/>
        <v>6073</v>
      </c>
      <c r="HYZ1" s="29">
        <f t="shared" si="94"/>
        <v>6074</v>
      </c>
      <c r="HZA1" s="29">
        <f t="shared" si="94"/>
        <v>6075</v>
      </c>
      <c r="HZB1" s="29">
        <f t="shared" si="94"/>
        <v>6076</v>
      </c>
      <c r="HZC1" s="29">
        <f t="shared" si="94"/>
        <v>6077</v>
      </c>
      <c r="HZD1" s="29">
        <f t="shared" si="94"/>
        <v>6078</v>
      </c>
      <c r="HZE1" s="29">
        <f t="shared" si="94"/>
        <v>6079</v>
      </c>
      <c r="HZF1" s="29">
        <f t="shared" si="94"/>
        <v>6080</v>
      </c>
      <c r="HZG1" s="29">
        <f t="shared" si="94"/>
        <v>6081</v>
      </c>
      <c r="HZH1" s="29">
        <f t="shared" si="94"/>
        <v>6082</v>
      </c>
      <c r="HZI1" s="29">
        <f t="shared" si="94"/>
        <v>6083</v>
      </c>
      <c r="HZJ1" s="29">
        <f t="shared" ref="HZJ1:IBU1" si="95">HZI1+1</f>
        <v>6084</v>
      </c>
      <c r="HZK1" s="29">
        <f t="shared" si="95"/>
        <v>6085</v>
      </c>
      <c r="HZL1" s="29">
        <f t="shared" si="95"/>
        <v>6086</v>
      </c>
      <c r="HZM1" s="29">
        <f t="shared" si="95"/>
        <v>6087</v>
      </c>
      <c r="HZN1" s="29">
        <f t="shared" si="95"/>
        <v>6088</v>
      </c>
      <c r="HZO1" s="29">
        <f t="shared" si="95"/>
        <v>6089</v>
      </c>
      <c r="HZP1" s="29">
        <f t="shared" si="95"/>
        <v>6090</v>
      </c>
      <c r="HZQ1" s="29">
        <f t="shared" si="95"/>
        <v>6091</v>
      </c>
      <c r="HZR1" s="29">
        <f t="shared" si="95"/>
        <v>6092</v>
      </c>
      <c r="HZS1" s="29">
        <f t="shared" si="95"/>
        <v>6093</v>
      </c>
      <c r="HZT1" s="29">
        <f t="shared" si="95"/>
        <v>6094</v>
      </c>
      <c r="HZU1" s="29">
        <f t="shared" si="95"/>
        <v>6095</v>
      </c>
      <c r="HZV1" s="29">
        <f t="shared" si="95"/>
        <v>6096</v>
      </c>
      <c r="HZW1" s="29">
        <f t="shared" si="95"/>
        <v>6097</v>
      </c>
      <c r="HZX1" s="29">
        <f t="shared" si="95"/>
        <v>6098</v>
      </c>
      <c r="HZY1" s="29">
        <f t="shared" si="95"/>
        <v>6099</v>
      </c>
      <c r="HZZ1" s="29">
        <f t="shared" si="95"/>
        <v>6100</v>
      </c>
      <c r="IAA1" s="29">
        <f t="shared" si="95"/>
        <v>6101</v>
      </c>
      <c r="IAB1" s="29">
        <f t="shared" si="95"/>
        <v>6102</v>
      </c>
      <c r="IAC1" s="29">
        <f t="shared" si="95"/>
        <v>6103</v>
      </c>
      <c r="IAD1" s="29">
        <f t="shared" si="95"/>
        <v>6104</v>
      </c>
      <c r="IAE1" s="29">
        <f t="shared" si="95"/>
        <v>6105</v>
      </c>
      <c r="IAF1" s="29">
        <f t="shared" si="95"/>
        <v>6106</v>
      </c>
      <c r="IAG1" s="29">
        <f t="shared" si="95"/>
        <v>6107</v>
      </c>
      <c r="IAH1" s="29">
        <f t="shared" si="95"/>
        <v>6108</v>
      </c>
      <c r="IAI1" s="29">
        <f t="shared" si="95"/>
        <v>6109</v>
      </c>
      <c r="IAJ1" s="29">
        <f t="shared" si="95"/>
        <v>6110</v>
      </c>
      <c r="IAK1" s="29">
        <f t="shared" si="95"/>
        <v>6111</v>
      </c>
      <c r="IAL1" s="29">
        <f t="shared" si="95"/>
        <v>6112</v>
      </c>
      <c r="IAM1" s="29">
        <f t="shared" si="95"/>
        <v>6113</v>
      </c>
      <c r="IAN1" s="29">
        <f t="shared" si="95"/>
        <v>6114</v>
      </c>
      <c r="IAO1" s="29">
        <f t="shared" si="95"/>
        <v>6115</v>
      </c>
      <c r="IAP1" s="29">
        <f t="shared" si="95"/>
        <v>6116</v>
      </c>
      <c r="IAQ1" s="29">
        <f t="shared" si="95"/>
        <v>6117</v>
      </c>
      <c r="IAR1" s="29">
        <f t="shared" si="95"/>
        <v>6118</v>
      </c>
      <c r="IAS1" s="29">
        <f t="shared" si="95"/>
        <v>6119</v>
      </c>
      <c r="IAT1" s="29">
        <f t="shared" si="95"/>
        <v>6120</v>
      </c>
      <c r="IAU1" s="29">
        <f t="shared" si="95"/>
        <v>6121</v>
      </c>
      <c r="IAV1" s="29">
        <f t="shared" si="95"/>
        <v>6122</v>
      </c>
      <c r="IAW1" s="29">
        <f t="shared" si="95"/>
        <v>6123</v>
      </c>
      <c r="IAX1" s="29">
        <f t="shared" si="95"/>
        <v>6124</v>
      </c>
      <c r="IAY1" s="29">
        <f t="shared" si="95"/>
        <v>6125</v>
      </c>
      <c r="IAZ1" s="29">
        <f t="shared" si="95"/>
        <v>6126</v>
      </c>
      <c r="IBA1" s="29">
        <f t="shared" si="95"/>
        <v>6127</v>
      </c>
      <c r="IBB1" s="29">
        <f t="shared" si="95"/>
        <v>6128</v>
      </c>
      <c r="IBC1" s="29">
        <f t="shared" si="95"/>
        <v>6129</v>
      </c>
      <c r="IBD1" s="29">
        <f t="shared" si="95"/>
        <v>6130</v>
      </c>
      <c r="IBE1" s="29">
        <f t="shared" si="95"/>
        <v>6131</v>
      </c>
      <c r="IBF1" s="29">
        <f t="shared" si="95"/>
        <v>6132</v>
      </c>
      <c r="IBG1" s="29">
        <f t="shared" si="95"/>
        <v>6133</v>
      </c>
      <c r="IBH1" s="29">
        <f t="shared" si="95"/>
        <v>6134</v>
      </c>
      <c r="IBI1" s="29">
        <f t="shared" si="95"/>
        <v>6135</v>
      </c>
      <c r="IBJ1" s="29">
        <f t="shared" si="95"/>
        <v>6136</v>
      </c>
      <c r="IBK1" s="29">
        <f t="shared" si="95"/>
        <v>6137</v>
      </c>
      <c r="IBL1" s="29">
        <f t="shared" si="95"/>
        <v>6138</v>
      </c>
      <c r="IBM1" s="29">
        <f t="shared" si="95"/>
        <v>6139</v>
      </c>
      <c r="IBN1" s="29">
        <f t="shared" si="95"/>
        <v>6140</v>
      </c>
      <c r="IBO1" s="29">
        <f t="shared" si="95"/>
        <v>6141</v>
      </c>
      <c r="IBP1" s="29">
        <f t="shared" si="95"/>
        <v>6142</v>
      </c>
      <c r="IBQ1" s="29">
        <f t="shared" si="95"/>
        <v>6143</v>
      </c>
      <c r="IBR1" s="29">
        <f t="shared" si="95"/>
        <v>6144</v>
      </c>
      <c r="IBS1" s="29">
        <f t="shared" si="95"/>
        <v>6145</v>
      </c>
      <c r="IBT1" s="29">
        <f t="shared" si="95"/>
        <v>6146</v>
      </c>
      <c r="IBU1" s="29">
        <f t="shared" si="95"/>
        <v>6147</v>
      </c>
      <c r="IBV1" s="29">
        <f t="shared" ref="IBV1:IEG1" si="96">IBU1+1</f>
        <v>6148</v>
      </c>
      <c r="IBW1" s="29">
        <f t="shared" si="96"/>
        <v>6149</v>
      </c>
      <c r="IBX1" s="29">
        <f t="shared" si="96"/>
        <v>6150</v>
      </c>
      <c r="IBY1" s="29">
        <f t="shared" si="96"/>
        <v>6151</v>
      </c>
      <c r="IBZ1" s="29">
        <f t="shared" si="96"/>
        <v>6152</v>
      </c>
      <c r="ICA1" s="29">
        <f t="shared" si="96"/>
        <v>6153</v>
      </c>
      <c r="ICB1" s="29">
        <f t="shared" si="96"/>
        <v>6154</v>
      </c>
      <c r="ICC1" s="29">
        <f t="shared" si="96"/>
        <v>6155</v>
      </c>
      <c r="ICD1" s="29">
        <f t="shared" si="96"/>
        <v>6156</v>
      </c>
      <c r="ICE1" s="29">
        <f t="shared" si="96"/>
        <v>6157</v>
      </c>
      <c r="ICF1" s="29">
        <f t="shared" si="96"/>
        <v>6158</v>
      </c>
      <c r="ICG1" s="29">
        <f t="shared" si="96"/>
        <v>6159</v>
      </c>
      <c r="ICH1" s="29">
        <f t="shared" si="96"/>
        <v>6160</v>
      </c>
      <c r="ICI1" s="29">
        <f t="shared" si="96"/>
        <v>6161</v>
      </c>
      <c r="ICJ1" s="29">
        <f t="shared" si="96"/>
        <v>6162</v>
      </c>
      <c r="ICK1" s="29">
        <f t="shared" si="96"/>
        <v>6163</v>
      </c>
      <c r="ICL1" s="29">
        <f t="shared" si="96"/>
        <v>6164</v>
      </c>
      <c r="ICM1" s="29">
        <f t="shared" si="96"/>
        <v>6165</v>
      </c>
      <c r="ICN1" s="29">
        <f t="shared" si="96"/>
        <v>6166</v>
      </c>
      <c r="ICO1" s="29">
        <f t="shared" si="96"/>
        <v>6167</v>
      </c>
      <c r="ICP1" s="29">
        <f t="shared" si="96"/>
        <v>6168</v>
      </c>
      <c r="ICQ1" s="29">
        <f t="shared" si="96"/>
        <v>6169</v>
      </c>
      <c r="ICR1" s="29">
        <f t="shared" si="96"/>
        <v>6170</v>
      </c>
      <c r="ICS1" s="29">
        <f t="shared" si="96"/>
        <v>6171</v>
      </c>
      <c r="ICT1" s="29">
        <f t="shared" si="96"/>
        <v>6172</v>
      </c>
      <c r="ICU1" s="29">
        <f t="shared" si="96"/>
        <v>6173</v>
      </c>
      <c r="ICV1" s="29">
        <f t="shared" si="96"/>
        <v>6174</v>
      </c>
      <c r="ICW1" s="29">
        <f t="shared" si="96"/>
        <v>6175</v>
      </c>
      <c r="ICX1" s="29">
        <f t="shared" si="96"/>
        <v>6176</v>
      </c>
      <c r="ICY1" s="29">
        <f t="shared" si="96"/>
        <v>6177</v>
      </c>
      <c r="ICZ1" s="29">
        <f t="shared" si="96"/>
        <v>6178</v>
      </c>
      <c r="IDA1" s="29">
        <f t="shared" si="96"/>
        <v>6179</v>
      </c>
      <c r="IDB1" s="29">
        <f t="shared" si="96"/>
        <v>6180</v>
      </c>
      <c r="IDC1" s="29">
        <f t="shared" si="96"/>
        <v>6181</v>
      </c>
      <c r="IDD1" s="29">
        <f t="shared" si="96"/>
        <v>6182</v>
      </c>
      <c r="IDE1" s="29">
        <f t="shared" si="96"/>
        <v>6183</v>
      </c>
      <c r="IDF1" s="29">
        <f t="shared" si="96"/>
        <v>6184</v>
      </c>
      <c r="IDG1" s="29">
        <f t="shared" si="96"/>
        <v>6185</v>
      </c>
      <c r="IDH1" s="29">
        <f t="shared" si="96"/>
        <v>6186</v>
      </c>
      <c r="IDI1" s="29">
        <f t="shared" si="96"/>
        <v>6187</v>
      </c>
      <c r="IDJ1" s="29">
        <f t="shared" si="96"/>
        <v>6188</v>
      </c>
      <c r="IDK1" s="29">
        <f t="shared" si="96"/>
        <v>6189</v>
      </c>
      <c r="IDL1" s="29">
        <f t="shared" si="96"/>
        <v>6190</v>
      </c>
      <c r="IDM1" s="29">
        <f t="shared" si="96"/>
        <v>6191</v>
      </c>
      <c r="IDN1" s="29">
        <f t="shared" si="96"/>
        <v>6192</v>
      </c>
      <c r="IDO1" s="29">
        <f t="shared" si="96"/>
        <v>6193</v>
      </c>
      <c r="IDP1" s="29">
        <f t="shared" si="96"/>
        <v>6194</v>
      </c>
      <c r="IDQ1" s="29">
        <f t="shared" si="96"/>
        <v>6195</v>
      </c>
      <c r="IDR1" s="29">
        <f t="shared" si="96"/>
        <v>6196</v>
      </c>
      <c r="IDS1" s="29">
        <f t="shared" si="96"/>
        <v>6197</v>
      </c>
      <c r="IDT1" s="29">
        <f t="shared" si="96"/>
        <v>6198</v>
      </c>
      <c r="IDU1" s="29">
        <f t="shared" si="96"/>
        <v>6199</v>
      </c>
      <c r="IDV1" s="29">
        <f t="shared" si="96"/>
        <v>6200</v>
      </c>
      <c r="IDW1" s="29">
        <f t="shared" si="96"/>
        <v>6201</v>
      </c>
      <c r="IDX1" s="29">
        <f t="shared" si="96"/>
        <v>6202</v>
      </c>
      <c r="IDY1" s="29">
        <f t="shared" si="96"/>
        <v>6203</v>
      </c>
      <c r="IDZ1" s="29">
        <f t="shared" si="96"/>
        <v>6204</v>
      </c>
      <c r="IEA1" s="29">
        <f t="shared" si="96"/>
        <v>6205</v>
      </c>
      <c r="IEB1" s="29">
        <f t="shared" si="96"/>
        <v>6206</v>
      </c>
      <c r="IEC1" s="29">
        <f t="shared" si="96"/>
        <v>6207</v>
      </c>
      <c r="IED1" s="29">
        <f t="shared" si="96"/>
        <v>6208</v>
      </c>
      <c r="IEE1" s="29">
        <f t="shared" si="96"/>
        <v>6209</v>
      </c>
      <c r="IEF1" s="29">
        <f t="shared" si="96"/>
        <v>6210</v>
      </c>
      <c r="IEG1" s="29">
        <f t="shared" si="96"/>
        <v>6211</v>
      </c>
      <c r="IEH1" s="29">
        <f t="shared" ref="IEH1:IGS1" si="97">IEG1+1</f>
        <v>6212</v>
      </c>
      <c r="IEI1" s="29">
        <f t="shared" si="97"/>
        <v>6213</v>
      </c>
      <c r="IEJ1" s="29">
        <f t="shared" si="97"/>
        <v>6214</v>
      </c>
      <c r="IEK1" s="29">
        <f t="shared" si="97"/>
        <v>6215</v>
      </c>
      <c r="IEL1" s="29">
        <f t="shared" si="97"/>
        <v>6216</v>
      </c>
      <c r="IEM1" s="29">
        <f t="shared" si="97"/>
        <v>6217</v>
      </c>
      <c r="IEN1" s="29">
        <f t="shared" si="97"/>
        <v>6218</v>
      </c>
      <c r="IEO1" s="29">
        <f t="shared" si="97"/>
        <v>6219</v>
      </c>
      <c r="IEP1" s="29">
        <f t="shared" si="97"/>
        <v>6220</v>
      </c>
      <c r="IEQ1" s="29">
        <f t="shared" si="97"/>
        <v>6221</v>
      </c>
      <c r="IER1" s="29">
        <f t="shared" si="97"/>
        <v>6222</v>
      </c>
      <c r="IES1" s="29">
        <f t="shared" si="97"/>
        <v>6223</v>
      </c>
      <c r="IET1" s="29">
        <f t="shared" si="97"/>
        <v>6224</v>
      </c>
      <c r="IEU1" s="29">
        <f t="shared" si="97"/>
        <v>6225</v>
      </c>
      <c r="IEV1" s="29">
        <f t="shared" si="97"/>
        <v>6226</v>
      </c>
      <c r="IEW1" s="29">
        <f t="shared" si="97"/>
        <v>6227</v>
      </c>
      <c r="IEX1" s="29">
        <f t="shared" si="97"/>
        <v>6228</v>
      </c>
      <c r="IEY1" s="29">
        <f t="shared" si="97"/>
        <v>6229</v>
      </c>
      <c r="IEZ1" s="29">
        <f t="shared" si="97"/>
        <v>6230</v>
      </c>
      <c r="IFA1" s="29">
        <f t="shared" si="97"/>
        <v>6231</v>
      </c>
      <c r="IFB1" s="29">
        <f t="shared" si="97"/>
        <v>6232</v>
      </c>
      <c r="IFC1" s="29">
        <f t="shared" si="97"/>
        <v>6233</v>
      </c>
      <c r="IFD1" s="29">
        <f t="shared" si="97"/>
        <v>6234</v>
      </c>
      <c r="IFE1" s="29">
        <f t="shared" si="97"/>
        <v>6235</v>
      </c>
      <c r="IFF1" s="29">
        <f t="shared" si="97"/>
        <v>6236</v>
      </c>
      <c r="IFG1" s="29">
        <f t="shared" si="97"/>
        <v>6237</v>
      </c>
      <c r="IFH1" s="29">
        <f t="shared" si="97"/>
        <v>6238</v>
      </c>
      <c r="IFI1" s="29">
        <f t="shared" si="97"/>
        <v>6239</v>
      </c>
      <c r="IFJ1" s="29">
        <f t="shared" si="97"/>
        <v>6240</v>
      </c>
      <c r="IFK1" s="29">
        <f t="shared" si="97"/>
        <v>6241</v>
      </c>
      <c r="IFL1" s="29">
        <f t="shared" si="97"/>
        <v>6242</v>
      </c>
      <c r="IFM1" s="29">
        <f t="shared" si="97"/>
        <v>6243</v>
      </c>
      <c r="IFN1" s="29">
        <f t="shared" si="97"/>
        <v>6244</v>
      </c>
      <c r="IFO1" s="29">
        <f t="shared" si="97"/>
        <v>6245</v>
      </c>
      <c r="IFP1" s="29">
        <f t="shared" si="97"/>
        <v>6246</v>
      </c>
      <c r="IFQ1" s="29">
        <f t="shared" si="97"/>
        <v>6247</v>
      </c>
      <c r="IFR1" s="29">
        <f t="shared" si="97"/>
        <v>6248</v>
      </c>
      <c r="IFS1" s="29">
        <f t="shared" si="97"/>
        <v>6249</v>
      </c>
      <c r="IFT1" s="29">
        <f t="shared" si="97"/>
        <v>6250</v>
      </c>
      <c r="IFU1" s="29">
        <f t="shared" si="97"/>
        <v>6251</v>
      </c>
      <c r="IFV1" s="29">
        <f t="shared" si="97"/>
        <v>6252</v>
      </c>
      <c r="IFW1" s="29">
        <f t="shared" si="97"/>
        <v>6253</v>
      </c>
      <c r="IFX1" s="29">
        <f t="shared" si="97"/>
        <v>6254</v>
      </c>
      <c r="IFY1" s="29">
        <f t="shared" si="97"/>
        <v>6255</v>
      </c>
      <c r="IFZ1" s="29">
        <f t="shared" si="97"/>
        <v>6256</v>
      </c>
      <c r="IGA1" s="29">
        <f t="shared" si="97"/>
        <v>6257</v>
      </c>
      <c r="IGB1" s="29">
        <f t="shared" si="97"/>
        <v>6258</v>
      </c>
      <c r="IGC1" s="29">
        <f t="shared" si="97"/>
        <v>6259</v>
      </c>
      <c r="IGD1" s="29">
        <f t="shared" si="97"/>
        <v>6260</v>
      </c>
      <c r="IGE1" s="29">
        <f t="shared" si="97"/>
        <v>6261</v>
      </c>
      <c r="IGF1" s="29">
        <f t="shared" si="97"/>
        <v>6262</v>
      </c>
      <c r="IGG1" s="29">
        <f t="shared" si="97"/>
        <v>6263</v>
      </c>
      <c r="IGH1" s="29">
        <f t="shared" si="97"/>
        <v>6264</v>
      </c>
      <c r="IGI1" s="29">
        <f t="shared" si="97"/>
        <v>6265</v>
      </c>
      <c r="IGJ1" s="29">
        <f t="shared" si="97"/>
        <v>6266</v>
      </c>
      <c r="IGK1" s="29">
        <f t="shared" si="97"/>
        <v>6267</v>
      </c>
      <c r="IGL1" s="29">
        <f t="shared" si="97"/>
        <v>6268</v>
      </c>
      <c r="IGM1" s="29">
        <f t="shared" si="97"/>
        <v>6269</v>
      </c>
      <c r="IGN1" s="29">
        <f t="shared" si="97"/>
        <v>6270</v>
      </c>
      <c r="IGO1" s="29">
        <f t="shared" si="97"/>
        <v>6271</v>
      </c>
      <c r="IGP1" s="29">
        <f t="shared" si="97"/>
        <v>6272</v>
      </c>
      <c r="IGQ1" s="29">
        <f t="shared" si="97"/>
        <v>6273</v>
      </c>
      <c r="IGR1" s="29">
        <f t="shared" si="97"/>
        <v>6274</v>
      </c>
      <c r="IGS1" s="29">
        <f t="shared" si="97"/>
        <v>6275</v>
      </c>
      <c r="IGT1" s="29">
        <f t="shared" ref="IGT1:IJE1" si="98">IGS1+1</f>
        <v>6276</v>
      </c>
      <c r="IGU1" s="29">
        <f t="shared" si="98"/>
        <v>6277</v>
      </c>
      <c r="IGV1" s="29">
        <f t="shared" si="98"/>
        <v>6278</v>
      </c>
      <c r="IGW1" s="29">
        <f t="shared" si="98"/>
        <v>6279</v>
      </c>
      <c r="IGX1" s="29">
        <f t="shared" si="98"/>
        <v>6280</v>
      </c>
      <c r="IGY1" s="29">
        <f t="shared" si="98"/>
        <v>6281</v>
      </c>
      <c r="IGZ1" s="29">
        <f t="shared" si="98"/>
        <v>6282</v>
      </c>
      <c r="IHA1" s="29">
        <f t="shared" si="98"/>
        <v>6283</v>
      </c>
      <c r="IHB1" s="29">
        <f t="shared" si="98"/>
        <v>6284</v>
      </c>
      <c r="IHC1" s="29">
        <f t="shared" si="98"/>
        <v>6285</v>
      </c>
      <c r="IHD1" s="29">
        <f t="shared" si="98"/>
        <v>6286</v>
      </c>
      <c r="IHE1" s="29">
        <f t="shared" si="98"/>
        <v>6287</v>
      </c>
      <c r="IHF1" s="29">
        <f t="shared" si="98"/>
        <v>6288</v>
      </c>
      <c r="IHG1" s="29">
        <f t="shared" si="98"/>
        <v>6289</v>
      </c>
      <c r="IHH1" s="29">
        <f t="shared" si="98"/>
        <v>6290</v>
      </c>
      <c r="IHI1" s="29">
        <f t="shared" si="98"/>
        <v>6291</v>
      </c>
      <c r="IHJ1" s="29">
        <f t="shared" si="98"/>
        <v>6292</v>
      </c>
      <c r="IHK1" s="29">
        <f t="shared" si="98"/>
        <v>6293</v>
      </c>
      <c r="IHL1" s="29">
        <f t="shared" si="98"/>
        <v>6294</v>
      </c>
      <c r="IHM1" s="29">
        <f t="shared" si="98"/>
        <v>6295</v>
      </c>
      <c r="IHN1" s="29">
        <f t="shared" si="98"/>
        <v>6296</v>
      </c>
      <c r="IHO1" s="29">
        <f t="shared" si="98"/>
        <v>6297</v>
      </c>
      <c r="IHP1" s="29">
        <f t="shared" si="98"/>
        <v>6298</v>
      </c>
      <c r="IHQ1" s="29">
        <f t="shared" si="98"/>
        <v>6299</v>
      </c>
      <c r="IHR1" s="29">
        <f t="shared" si="98"/>
        <v>6300</v>
      </c>
      <c r="IHS1" s="29">
        <f t="shared" si="98"/>
        <v>6301</v>
      </c>
      <c r="IHT1" s="29">
        <f t="shared" si="98"/>
        <v>6302</v>
      </c>
      <c r="IHU1" s="29">
        <f t="shared" si="98"/>
        <v>6303</v>
      </c>
      <c r="IHV1" s="29">
        <f t="shared" si="98"/>
        <v>6304</v>
      </c>
      <c r="IHW1" s="29">
        <f t="shared" si="98"/>
        <v>6305</v>
      </c>
      <c r="IHX1" s="29">
        <f t="shared" si="98"/>
        <v>6306</v>
      </c>
      <c r="IHY1" s="29">
        <f t="shared" si="98"/>
        <v>6307</v>
      </c>
      <c r="IHZ1" s="29">
        <f t="shared" si="98"/>
        <v>6308</v>
      </c>
      <c r="IIA1" s="29">
        <f t="shared" si="98"/>
        <v>6309</v>
      </c>
      <c r="IIB1" s="29">
        <f t="shared" si="98"/>
        <v>6310</v>
      </c>
      <c r="IIC1" s="29">
        <f t="shared" si="98"/>
        <v>6311</v>
      </c>
      <c r="IID1" s="29">
        <f t="shared" si="98"/>
        <v>6312</v>
      </c>
      <c r="IIE1" s="29">
        <f t="shared" si="98"/>
        <v>6313</v>
      </c>
      <c r="IIF1" s="29">
        <f t="shared" si="98"/>
        <v>6314</v>
      </c>
      <c r="IIG1" s="29">
        <f t="shared" si="98"/>
        <v>6315</v>
      </c>
      <c r="IIH1" s="29">
        <f t="shared" si="98"/>
        <v>6316</v>
      </c>
      <c r="III1" s="29">
        <f t="shared" si="98"/>
        <v>6317</v>
      </c>
      <c r="IIJ1" s="29">
        <f t="shared" si="98"/>
        <v>6318</v>
      </c>
      <c r="IIK1" s="29">
        <f t="shared" si="98"/>
        <v>6319</v>
      </c>
      <c r="IIL1" s="29">
        <f t="shared" si="98"/>
        <v>6320</v>
      </c>
      <c r="IIM1" s="29">
        <f t="shared" si="98"/>
        <v>6321</v>
      </c>
      <c r="IIN1" s="29">
        <f t="shared" si="98"/>
        <v>6322</v>
      </c>
      <c r="IIO1" s="29">
        <f t="shared" si="98"/>
        <v>6323</v>
      </c>
      <c r="IIP1" s="29">
        <f t="shared" si="98"/>
        <v>6324</v>
      </c>
      <c r="IIQ1" s="29">
        <f t="shared" si="98"/>
        <v>6325</v>
      </c>
      <c r="IIR1" s="29">
        <f t="shared" si="98"/>
        <v>6326</v>
      </c>
      <c r="IIS1" s="29">
        <f t="shared" si="98"/>
        <v>6327</v>
      </c>
      <c r="IIT1" s="29">
        <f t="shared" si="98"/>
        <v>6328</v>
      </c>
      <c r="IIU1" s="29">
        <f t="shared" si="98"/>
        <v>6329</v>
      </c>
      <c r="IIV1" s="29">
        <f t="shared" si="98"/>
        <v>6330</v>
      </c>
      <c r="IIW1" s="29">
        <f t="shared" si="98"/>
        <v>6331</v>
      </c>
      <c r="IIX1" s="29">
        <f t="shared" si="98"/>
        <v>6332</v>
      </c>
      <c r="IIY1" s="29">
        <f t="shared" si="98"/>
        <v>6333</v>
      </c>
      <c r="IIZ1" s="29">
        <f t="shared" si="98"/>
        <v>6334</v>
      </c>
      <c r="IJA1" s="29">
        <f t="shared" si="98"/>
        <v>6335</v>
      </c>
      <c r="IJB1" s="29">
        <f t="shared" si="98"/>
        <v>6336</v>
      </c>
      <c r="IJC1" s="29">
        <f t="shared" si="98"/>
        <v>6337</v>
      </c>
      <c r="IJD1" s="29">
        <f t="shared" si="98"/>
        <v>6338</v>
      </c>
      <c r="IJE1" s="29">
        <f t="shared" si="98"/>
        <v>6339</v>
      </c>
      <c r="IJF1" s="29">
        <f t="shared" ref="IJF1:ILQ1" si="99">IJE1+1</f>
        <v>6340</v>
      </c>
      <c r="IJG1" s="29">
        <f t="shared" si="99"/>
        <v>6341</v>
      </c>
      <c r="IJH1" s="29">
        <f t="shared" si="99"/>
        <v>6342</v>
      </c>
      <c r="IJI1" s="29">
        <f t="shared" si="99"/>
        <v>6343</v>
      </c>
      <c r="IJJ1" s="29">
        <f t="shared" si="99"/>
        <v>6344</v>
      </c>
      <c r="IJK1" s="29">
        <f t="shared" si="99"/>
        <v>6345</v>
      </c>
      <c r="IJL1" s="29">
        <f t="shared" si="99"/>
        <v>6346</v>
      </c>
      <c r="IJM1" s="29">
        <f t="shared" si="99"/>
        <v>6347</v>
      </c>
      <c r="IJN1" s="29">
        <f t="shared" si="99"/>
        <v>6348</v>
      </c>
      <c r="IJO1" s="29">
        <f t="shared" si="99"/>
        <v>6349</v>
      </c>
      <c r="IJP1" s="29">
        <f t="shared" si="99"/>
        <v>6350</v>
      </c>
      <c r="IJQ1" s="29">
        <f t="shared" si="99"/>
        <v>6351</v>
      </c>
      <c r="IJR1" s="29">
        <f t="shared" si="99"/>
        <v>6352</v>
      </c>
      <c r="IJS1" s="29">
        <f t="shared" si="99"/>
        <v>6353</v>
      </c>
      <c r="IJT1" s="29">
        <f t="shared" si="99"/>
        <v>6354</v>
      </c>
      <c r="IJU1" s="29">
        <f t="shared" si="99"/>
        <v>6355</v>
      </c>
      <c r="IJV1" s="29">
        <f t="shared" si="99"/>
        <v>6356</v>
      </c>
      <c r="IJW1" s="29">
        <f t="shared" si="99"/>
        <v>6357</v>
      </c>
      <c r="IJX1" s="29">
        <f t="shared" si="99"/>
        <v>6358</v>
      </c>
      <c r="IJY1" s="29">
        <f t="shared" si="99"/>
        <v>6359</v>
      </c>
      <c r="IJZ1" s="29">
        <f t="shared" si="99"/>
        <v>6360</v>
      </c>
      <c r="IKA1" s="29">
        <f t="shared" si="99"/>
        <v>6361</v>
      </c>
      <c r="IKB1" s="29">
        <f t="shared" si="99"/>
        <v>6362</v>
      </c>
      <c r="IKC1" s="29">
        <f t="shared" si="99"/>
        <v>6363</v>
      </c>
      <c r="IKD1" s="29">
        <f t="shared" si="99"/>
        <v>6364</v>
      </c>
      <c r="IKE1" s="29">
        <f t="shared" si="99"/>
        <v>6365</v>
      </c>
      <c r="IKF1" s="29">
        <f t="shared" si="99"/>
        <v>6366</v>
      </c>
      <c r="IKG1" s="29">
        <f t="shared" si="99"/>
        <v>6367</v>
      </c>
      <c r="IKH1" s="29">
        <f t="shared" si="99"/>
        <v>6368</v>
      </c>
      <c r="IKI1" s="29">
        <f t="shared" si="99"/>
        <v>6369</v>
      </c>
      <c r="IKJ1" s="29">
        <f t="shared" si="99"/>
        <v>6370</v>
      </c>
      <c r="IKK1" s="29">
        <f t="shared" si="99"/>
        <v>6371</v>
      </c>
      <c r="IKL1" s="29">
        <f t="shared" si="99"/>
        <v>6372</v>
      </c>
      <c r="IKM1" s="29">
        <f t="shared" si="99"/>
        <v>6373</v>
      </c>
      <c r="IKN1" s="29">
        <f t="shared" si="99"/>
        <v>6374</v>
      </c>
      <c r="IKO1" s="29">
        <f t="shared" si="99"/>
        <v>6375</v>
      </c>
      <c r="IKP1" s="29">
        <f t="shared" si="99"/>
        <v>6376</v>
      </c>
      <c r="IKQ1" s="29">
        <f t="shared" si="99"/>
        <v>6377</v>
      </c>
      <c r="IKR1" s="29">
        <f t="shared" si="99"/>
        <v>6378</v>
      </c>
      <c r="IKS1" s="29">
        <f t="shared" si="99"/>
        <v>6379</v>
      </c>
      <c r="IKT1" s="29">
        <f t="shared" si="99"/>
        <v>6380</v>
      </c>
      <c r="IKU1" s="29">
        <f t="shared" si="99"/>
        <v>6381</v>
      </c>
      <c r="IKV1" s="29">
        <f t="shared" si="99"/>
        <v>6382</v>
      </c>
      <c r="IKW1" s="29">
        <f t="shared" si="99"/>
        <v>6383</v>
      </c>
      <c r="IKX1" s="29">
        <f t="shared" si="99"/>
        <v>6384</v>
      </c>
      <c r="IKY1" s="29">
        <f t="shared" si="99"/>
        <v>6385</v>
      </c>
      <c r="IKZ1" s="29">
        <f t="shared" si="99"/>
        <v>6386</v>
      </c>
      <c r="ILA1" s="29">
        <f t="shared" si="99"/>
        <v>6387</v>
      </c>
      <c r="ILB1" s="29">
        <f t="shared" si="99"/>
        <v>6388</v>
      </c>
      <c r="ILC1" s="29">
        <f t="shared" si="99"/>
        <v>6389</v>
      </c>
      <c r="ILD1" s="29">
        <f t="shared" si="99"/>
        <v>6390</v>
      </c>
      <c r="ILE1" s="29">
        <f t="shared" si="99"/>
        <v>6391</v>
      </c>
      <c r="ILF1" s="29">
        <f t="shared" si="99"/>
        <v>6392</v>
      </c>
      <c r="ILG1" s="29">
        <f t="shared" si="99"/>
        <v>6393</v>
      </c>
      <c r="ILH1" s="29">
        <f t="shared" si="99"/>
        <v>6394</v>
      </c>
      <c r="ILI1" s="29">
        <f t="shared" si="99"/>
        <v>6395</v>
      </c>
      <c r="ILJ1" s="29">
        <f t="shared" si="99"/>
        <v>6396</v>
      </c>
      <c r="ILK1" s="29">
        <f t="shared" si="99"/>
        <v>6397</v>
      </c>
      <c r="ILL1" s="29">
        <f t="shared" si="99"/>
        <v>6398</v>
      </c>
      <c r="ILM1" s="29">
        <f t="shared" si="99"/>
        <v>6399</v>
      </c>
      <c r="ILN1" s="29">
        <f t="shared" si="99"/>
        <v>6400</v>
      </c>
      <c r="ILO1" s="29">
        <f t="shared" si="99"/>
        <v>6401</v>
      </c>
      <c r="ILP1" s="29">
        <f t="shared" si="99"/>
        <v>6402</v>
      </c>
      <c r="ILQ1" s="29">
        <f t="shared" si="99"/>
        <v>6403</v>
      </c>
      <c r="ILR1" s="29">
        <f t="shared" ref="ILR1:IOC1" si="100">ILQ1+1</f>
        <v>6404</v>
      </c>
      <c r="ILS1" s="29">
        <f t="shared" si="100"/>
        <v>6405</v>
      </c>
      <c r="ILT1" s="29">
        <f t="shared" si="100"/>
        <v>6406</v>
      </c>
      <c r="ILU1" s="29">
        <f t="shared" si="100"/>
        <v>6407</v>
      </c>
      <c r="ILV1" s="29">
        <f t="shared" si="100"/>
        <v>6408</v>
      </c>
      <c r="ILW1" s="29">
        <f t="shared" si="100"/>
        <v>6409</v>
      </c>
      <c r="ILX1" s="29">
        <f t="shared" si="100"/>
        <v>6410</v>
      </c>
      <c r="ILY1" s="29">
        <f t="shared" si="100"/>
        <v>6411</v>
      </c>
      <c r="ILZ1" s="29">
        <f t="shared" si="100"/>
        <v>6412</v>
      </c>
      <c r="IMA1" s="29">
        <f t="shared" si="100"/>
        <v>6413</v>
      </c>
      <c r="IMB1" s="29">
        <f t="shared" si="100"/>
        <v>6414</v>
      </c>
      <c r="IMC1" s="29">
        <f t="shared" si="100"/>
        <v>6415</v>
      </c>
      <c r="IMD1" s="29">
        <f t="shared" si="100"/>
        <v>6416</v>
      </c>
      <c r="IME1" s="29">
        <f t="shared" si="100"/>
        <v>6417</v>
      </c>
      <c r="IMF1" s="29">
        <f t="shared" si="100"/>
        <v>6418</v>
      </c>
      <c r="IMG1" s="29">
        <f t="shared" si="100"/>
        <v>6419</v>
      </c>
      <c r="IMH1" s="29">
        <f t="shared" si="100"/>
        <v>6420</v>
      </c>
      <c r="IMI1" s="29">
        <f t="shared" si="100"/>
        <v>6421</v>
      </c>
      <c r="IMJ1" s="29">
        <f t="shared" si="100"/>
        <v>6422</v>
      </c>
      <c r="IMK1" s="29">
        <f t="shared" si="100"/>
        <v>6423</v>
      </c>
      <c r="IML1" s="29">
        <f t="shared" si="100"/>
        <v>6424</v>
      </c>
      <c r="IMM1" s="29">
        <f t="shared" si="100"/>
        <v>6425</v>
      </c>
      <c r="IMN1" s="29">
        <f t="shared" si="100"/>
        <v>6426</v>
      </c>
      <c r="IMO1" s="29">
        <f t="shared" si="100"/>
        <v>6427</v>
      </c>
      <c r="IMP1" s="29">
        <f t="shared" si="100"/>
        <v>6428</v>
      </c>
      <c r="IMQ1" s="29">
        <f t="shared" si="100"/>
        <v>6429</v>
      </c>
      <c r="IMR1" s="29">
        <f t="shared" si="100"/>
        <v>6430</v>
      </c>
      <c r="IMS1" s="29">
        <f t="shared" si="100"/>
        <v>6431</v>
      </c>
      <c r="IMT1" s="29">
        <f t="shared" si="100"/>
        <v>6432</v>
      </c>
      <c r="IMU1" s="29">
        <f t="shared" si="100"/>
        <v>6433</v>
      </c>
      <c r="IMV1" s="29">
        <f t="shared" si="100"/>
        <v>6434</v>
      </c>
      <c r="IMW1" s="29">
        <f t="shared" si="100"/>
        <v>6435</v>
      </c>
      <c r="IMX1" s="29">
        <f t="shared" si="100"/>
        <v>6436</v>
      </c>
      <c r="IMY1" s="29">
        <f t="shared" si="100"/>
        <v>6437</v>
      </c>
      <c r="IMZ1" s="29">
        <f t="shared" si="100"/>
        <v>6438</v>
      </c>
      <c r="INA1" s="29">
        <f t="shared" si="100"/>
        <v>6439</v>
      </c>
      <c r="INB1" s="29">
        <f t="shared" si="100"/>
        <v>6440</v>
      </c>
      <c r="INC1" s="29">
        <f t="shared" si="100"/>
        <v>6441</v>
      </c>
      <c r="IND1" s="29">
        <f t="shared" si="100"/>
        <v>6442</v>
      </c>
      <c r="INE1" s="29">
        <f t="shared" si="100"/>
        <v>6443</v>
      </c>
      <c r="INF1" s="29">
        <f t="shared" si="100"/>
        <v>6444</v>
      </c>
      <c r="ING1" s="29">
        <f t="shared" si="100"/>
        <v>6445</v>
      </c>
      <c r="INH1" s="29">
        <f t="shared" si="100"/>
        <v>6446</v>
      </c>
      <c r="INI1" s="29">
        <f t="shared" si="100"/>
        <v>6447</v>
      </c>
      <c r="INJ1" s="29">
        <f t="shared" si="100"/>
        <v>6448</v>
      </c>
      <c r="INK1" s="29">
        <f t="shared" si="100"/>
        <v>6449</v>
      </c>
      <c r="INL1" s="29">
        <f t="shared" si="100"/>
        <v>6450</v>
      </c>
      <c r="INM1" s="29">
        <f t="shared" si="100"/>
        <v>6451</v>
      </c>
      <c r="INN1" s="29">
        <f t="shared" si="100"/>
        <v>6452</v>
      </c>
      <c r="INO1" s="29">
        <f t="shared" si="100"/>
        <v>6453</v>
      </c>
      <c r="INP1" s="29">
        <f t="shared" si="100"/>
        <v>6454</v>
      </c>
      <c r="INQ1" s="29">
        <f t="shared" si="100"/>
        <v>6455</v>
      </c>
      <c r="INR1" s="29">
        <f t="shared" si="100"/>
        <v>6456</v>
      </c>
      <c r="INS1" s="29">
        <f t="shared" si="100"/>
        <v>6457</v>
      </c>
      <c r="INT1" s="29">
        <f t="shared" si="100"/>
        <v>6458</v>
      </c>
      <c r="INU1" s="29">
        <f t="shared" si="100"/>
        <v>6459</v>
      </c>
      <c r="INV1" s="29">
        <f t="shared" si="100"/>
        <v>6460</v>
      </c>
      <c r="INW1" s="29">
        <f t="shared" si="100"/>
        <v>6461</v>
      </c>
      <c r="INX1" s="29">
        <f t="shared" si="100"/>
        <v>6462</v>
      </c>
      <c r="INY1" s="29">
        <f t="shared" si="100"/>
        <v>6463</v>
      </c>
      <c r="INZ1" s="29">
        <f t="shared" si="100"/>
        <v>6464</v>
      </c>
      <c r="IOA1" s="29">
        <f t="shared" si="100"/>
        <v>6465</v>
      </c>
      <c r="IOB1" s="29">
        <f t="shared" si="100"/>
        <v>6466</v>
      </c>
      <c r="IOC1" s="29">
        <f t="shared" si="100"/>
        <v>6467</v>
      </c>
      <c r="IOD1" s="29">
        <f t="shared" ref="IOD1:IQO1" si="101">IOC1+1</f>
        <v>6468</v>
      </c>
      <c r="IOE1" s="29">
        <f t="shared" si="101"/>
        <v>6469</v>
      </c>
      <c r="IOF1" s="29">
        <f t="shared" si="101"/>
        <v>6470</v>
      </c>
      <c r="IOG1" s="29">
        <f t="shared" si="101"/>
        <v>6471</v>
      </c>
      <c r="IOH1" s="29">
        <f t="shared" si="101"/>
        <v>6472</v>
      </c>
      <c r="IOI1" s="29">
        <f t="shared" si="101"/>
        <v>6473</v>
      </c>
      <c r="IOJ1" s="29">
        <f t="shared" si="101"/>
        <v>6474</v>
      </c>
      <c r="IOK1" s="29">
        <f t="shared" si="101"/>
        <v>6475</v>
      </c>
      <c r="IOL1" s="29">
        <f t="shared" si="101"/>
        <v>6476</v>
      </c>
      <c r="IOM1" s="29">
        <f t="shared" si="101"/>
        <v>6477</v>
      </c>
      <c r="ION1" s="29">
        <f t="shared" si="101"/>
        <v>6478</v>
      </c>
      <c r="IOO1" s="29">
        <f t="shared" si="101"/>
        <v>6479</v>
      </c>
      <c r="IOP1" s="29">
        <f t="shared" si="101"/>
        <v>6480</v>
      </c>
      <c r="IOQ1" s="29">
        <f t="shared" si="101"/>
        <v>6481</v>
      </c>
      <c r="IOR1" s="29">
        <f t="shared" si="101"/>
        <v>6482</v>
      </c>
      <c r="IOS1" s="29">
        <f t="shared" si="101"/>
        <v>6483</v>
      </c>
      <c r="IOT1" s="29">
        <f t="shared" si="101"/>
        <v>6484</v>
      </c>
      <c r="IOU1" s="29">
        <f t="shared" si="101"/>
        <v>6485</v>
      </c>
      <c r="IOV1" s="29">
        <f t="shared" si="101"/>
        <v>6486</v>
      </c>
      <c r="IOW1" s="29">
        <f t="shared" si="101"/>
        <v>6487</v>
      </c>
      <c r="IOX1" s="29">
        <f t="shared" si="101"/>
        <v>6488</v>
      </c>
      <c r="IOY1" s="29">
        <f t="shared" si="101"/>
        <v>6489</v>
      </c>
      <c r="IOZ1" s="29">
        <f t="shared" si="101"/>
        <v>6490</v>
      </c>
      <c r="IPA1" s="29">
        <f t="shared" si="101"/>
        <v>6491</v>
      </c>
      <c r="IPB1" s="29">
        <f t="shared" si="101"/>
        <v>6492</v>
      </c>
      <c r="IPC1" s="29">
        <f t="shared" si="101"/>
        <v>6493</v>
      </c>
      <c r="IPD1" s="29">
        <f t="shared" si="101"/>
        <v>6494</v>
      </c>
      <c r="IPE1" s="29">
        <f t="shared" si="101"/>
        <v>6495</v>
      </c>
      <c r="IPF1" s="29">
        <f t="shared" si="101"/>
        <v>6496</v>
      </c>
      <c r="IPG1" s="29">
        <f t="shared" si="101"/>
        <v>6497</v>
      </c>
      <c r="IPH1" s="29">
        <f t="shared" si="101"/>
        <v>6498</v>
      </c>
      <c r="IPI1" s="29">
        <f t="shared" si="101"/>
        <v>6499</v>
      </c>
      <c r="IPJ1" s="29">
        <f t="shared" si="101"/>
        <v>6500</v>
      </c>
      <c r="IPK1" s="29">
        <f t="shared" si="101"/>
        <v>6501</v>
      </c>
      <c r="IPL1" s="29">
        <f t="shared" si="101"/>
        <v>6502</v>
      </c>
      <c r="IPM1" s="29">
        <f t="shared" si="101"/>
        <v>6503</v>
      </c>
      <c r="IPN1" s="29">
        <f t="shared" si="101"/>
        <v>6504</v>
      </c>
      <c r="IPO1" s="29">
        <f t="shared" si="101"/>
        <v>6505</v>
      </c>
      <c r="IPP1" s="29">
        <f t="shared" si="101"/>
        <v>6506</v>
      </c>
      <c r="IPQ1" s="29">
        <f t="shared" si="101"/>
        <v>6507</v>
      </c>
      <c r="IPR1" s="29">
        <f t="shared" si="101"/>
        <v>6508</v>
      </c>
      <c r="IPS1" s="29">
        <f t="shared" si="101"/>
        <v>6509</v>
      </c>
      <c r="IPT1" s="29">
        <f t="shared" si="101"/>
        <v>6510</v>
      </c>
      <c r="IPU1" s="29">
        <f t="shared" si="101"/>
        <v>6511</v>
      </c>
      <c r="IPV1" s="29">
        <f t="shared" si="101"/>
        <v>6512</v>
      </c>
      <c r="IPW1" s="29">
        <f t="shared" si="101"/>
        <v>6513</v>
      </c>
      <c r="IPX1" s="29">
        <f t="shared" si="101"/>
        <v>6514</v>
      </c>
      <c r="IPY1" s="29">
        <f t="shared" si="101"/>
        <v>6515</v>
      </c>
      <c r="IPZ1" s="29">
        <f t="shared" si="101"/>
        <v>6516</v>
      </c>
      <c r="IQA1" s="29">
        <f t="shared" si="101"/>
        <v>6517</v>
      </c>
      <c r="IQB1" s="29">
        <f t="shared" si="101"/>
        <v>6518</v>
      </c>
      <c r="IQC1" s="29">
        <f t="shared" si="101"/>
        <v>6519</v>
      </c>
      <c r="IQD1" s="29">
        <f t="shared" si="101"/>
        <v>6520</v>
      </c>
      <c r="IQE1" s="29">
        <f t="shared" si="101"/>
        <v>6521</v>
      </c>
      <c r="IQF1" s="29">
        <f t="shared" si="101"/>
        <v>6522</v>
      </c>
      <c r="IQG1" s="29">
        <f t="shared" si="101"/>
        <v>6523</v>
      </c>
      <c r="IQH1" s="29">
        <f t="shared" si="101"/>
        <v>6524</v>
      </c>
      <c r="IQI1" s="29">
        <f t="shared" si="101"/>
        <v>6525</v>
      </c>
      <c r="IQJ1" s="29">
        <f t="shared" si="101"/>
        <v>6526</v>
      </c>
      <c r="IQK1" s="29">
        <f t="shared" si="101"/>
        <v>6527</v>
      </c>
      <c r="IQL1" s="29">
        <f t="shared" si="101"/>
        <v>6528</v>
      </c>
      <c r="IQM1" s="29">
        <f t="shared" si="101"/>
        <v>6529</v>
      </c>
      <c r="IQN1" s="29">
        <f t="shared" si="101"/>
        <v>6530</v>
      </c>
      <c r="IQO1" s="29">
        <f t="shared" si="101"/>
        <v>6531</v>
      </c>
      <c r="IQP1" s="29">
        <f t="shared" ref="IQP1:ITA1" si="102">IQO1+1</f>
        <v>6532</v>
      </c>
      <c r="IQQ1" s="29">
        <f t="shared" si="102"/>
        <v>6533</v>
      </c>
      <c r="IQR1" s="29">
        <f t="shared" si="102"/>
        <v>6534</v>
      </c>
      <c r="IQS1" s="29">
        <f t="shared" si="102"/>
        <v>6535</v>
      </c>
      <c r="IQT1" s="29">
        <f t="shared" si="102"/>
        <v>6536</v>
      </c>
      <c r="IQU1" s="29">
        <f t="shared" si="102"/>
        <v>6537</v>
      </c>
      <c r="IQV1" s="29">
        <f t="shared" si="102"/>
        <v>6538</v>
      </c>
      <c r="IQW1" s="29">
        <f t="shared" si="102"/>
        <v>6539</v>
      </c>
      <c r="IQX1" s="29">
        <f t="shared" si="102"/>
        <v>6540</v>
      </c>
      <c r="IQY1" s="29">
        <f t="shared" si="102"/>
        <v>6541</v>
      </c>
      <c r="IQZ1" s="29">
        <f t="shared" si="102"/>
        <v>6542</v>
      </c>
      <c r="IRA1" s="29">
        <f t="shared" si="102"/>
        <v>6543</v>
      </c>
      <c r="IRB1" s="29">
        <f t="shared" si="102"/>
        <v>6544</v>
      </c>
      <c r="IRC1" s="29">
        <f t="shared" si="102"/>
        <v>6545</v>
      </c>
      <c r="IRD1" s="29">
        <f t="shared" si="102"/>
        <v>6546</v>
      </c>
      <c r="IRE1" s="29">
        <f t="shared" si="102"/>
        <v>6547</v>
      </c>
      <c r="IRF1" s="29">
        <f t="shared" si="102"/>
        <v>6548</v>
      </c>
      <c r="IRG1" s="29">
        <f t="shared" si="102"/>
        <v>6549</v>
      </c>
      <c r="IRH1" s="29">
        <f t="shared" si="102"/>
        <v>6550</v>
      </c>
      <c r="IRI1" s="29">
        <f t="shared" si="102"/>
        <v>6551</v>
      </c>
      <c r="IRJ1" s="29">
        <f t="shared" si="102"/>
        <v>6552</v>
      </c>
      <c r="IRK1" s="29">
        <f t="shared" si="102"/>
        <v>6553</v>
      </c>
      <c r="IRL1" s="29">
        <f t="shared" si="102"/>
        <v>6554</v>
      </c>
      <c r="IRM1" s="29">
        <f t="shared" si="102"/>
        <v>6555</v>
      </c>
      <c r="IRN1" s="29">
        <f t="shared" si="102"/>
        <v>6556</v>
      </c>
      <c r="IRO1" s="29">
        <f t="shared" si="102"/>
        <v>6557</v>
      </c>
      <c r="IRP1" s="29">
        <f t="shared" si="102"/>
        <v>6558</v>
      </c>
      <c r="IRQ1" s="29">
        <f t="shared" si="102"/>
        <v>6559</v>
      </c>
      <c r="IRR1" s="29">
        <f t="shared" si="102"/>
        <v>6560</v>
      </c>
      <c r="IRS1" s="29">
        <f t="shared" si="102"/>
        <v>6561</v>
      </c>
      <c r="IRT1" s="29">
        <f t="shared" si="102"/>
        <v>6562</v>
      </c>
      <c r="IRU1" s="29">
        <f t="shared" si="102"/>
        <v>6563</v>
      </c>
      <c r="IRV1" s="29">
        <f t="shared" si="102"/>
        <v>6564</v>
      </c>
      <c r="IRW1" s="29">
        <f t="shared" si="102"/>
        <v>6565</v>
      </c>
      <c r="IRX1" s="29">
        <f t="shared" si="102"/>
        <v>6566</v>
      </c>
      <c r="IRY1" s="29">
        <f t="shared" si="102"/>
        <v>6567</v>
      </c>
      <c r="IRZ1" s="29">
        <f t="shared" si="102"/>
        <v>6568</v>
      </c>
      <c r="ISA1" s="29">
        <f t="shared" si="102"/>
        <v>6569</v>
      </c>
      <c r="ISB1" s="29">
        <f t="shared" si="102"/>
        <v>6570</v>
      </c>
      <c r="ISC1" s="29">
        <f t="shared" si="102"/>
        <v>6571</v>
      </c>
      <c r="ISD1" s="29">
        <f t="shared" si="102"/>
        <v>6572</v>
      </c>
      <c r="ISE1" s="29">
        <f t="shared" si="102"/>
        <v>6573</v>
      </c>
      <c r="ISF1" s="29">
        <f t="shared" si="102"/>
        <v>6574</v>
      </c>
      <c r="ISG1" s="29">
        <f t="shared" si="102"/>
        <v>6575</v>
      </c>
      <c r="ISH1" s="29">
        <f t="shared" si="102"/>
        <v>6576</v>
      </c>
      <c r="ISI1" s="29">
        <f t="shared" si="102"/>
        <v>6577</v>
      </c>
      <c r="ISJ1" s="29">
        <f t="shared" si="102"/>
        <v>6578</v>
      </c>
      <c r="ISK1" s="29">
        <f t="shared" si="102"/>
        <v>6579</v>
      </c>
      <c r="ISL1" s="29">
        <f t="shared" si="102"/>
        <v>6580</v>
      </c>
      <c r="ISM1" s="29">
        <f t="shared" si="102"/>
        <v>6581</v>
      </c>
      <c r="ISN1" s="29">
        <f t="shared" si="102"/>
        <v>6582</v>
      </c>
      <c r="ISO1" s="29">
        <f t="shared" si="102"/>
        <v>6583</v>
      </c>
      <c r="ISP1" s="29">
        <f t="shared" si="102"/>
        <v>6584</v>
      </c>
      <c r="ISQ1" s="29">
        <f t="shared" si="102"/>
        <v>6585</v>
      </c>
      <c r="ISR1" s="29">
        <f t="shared" si="102"/>
        <v>6586</v>
      </c>
      <c r="ISS1" s="29">
        <f t="shared" si="102"/>
        <v>6587</v>
      </c>
      <c r="IST1" s="29">
        <f t="shared" si="102"/>
        <v>6588</v>
      </c>
      <c r="ISU1" s="29">
        <f t="shared" si="102"/>
        <v>6589</v>
      </c>
      <c r="ISV1" s="29">
        <f t="shared" si="102"/>
        <v>6590</v>
      </c>
      <c r="ISW1" s="29">
        <f t="shared" si="102"/>
        <v>6591</v>
      </c>
      <c r="ISX1" s="29">
        <f t="shared" si="102"/>
        <v>6592</v>
      </c>
      <c r="ISY1" s="29">
        <f t="shared" si="102"/>
        <v>6593</v>
      </c>
      <c r="ISZ1" s="29">
        <f t="shared" si="102"/>
        <v>6594</v>
      </c>
      <c r="ITA1" s="29">
        <f t="shared" si="102"/>
        <v>6595</v>
      </c>
      <c r="ITB1" s="29">
        <f t="shared" ref="ITB1:IVM1" si="103">ITA1+1</f>
        <v>6596</v>
      </c>
      <c r="ITC1" s="29">
        <f t="shared" si="103"/>
        <v>6597</v>
      </c>
      <c r="ITD1" s="29">
        <f t="shared" si="103"/>
        <v>6598</v>
      </c>
      <c r="ITE1" s="29">
        <f t="shared" si="103"/>
        <v>6599</v>
      </c>
      <c r="ITF1" s="29">
        <f t="shared" si="103"/>
        <v>6600</v>
      </c>
      <c r="ITG1" s="29">
        <f t="shared" si="103"/>
        <v>6601</v>
      </c>
      <c r="ITH1" s="29">
        <f t="shared" si="103"/>
        <v>6602</v>
      </c>
      <c r="ITI1" s="29">
        <f t="shared" si="103"/>
        <v>6603</v>
      </c>
      <c r="ITJ1" s="29">
        <f t="shared" si="103"/>
        <v>6604</v>
      </c>
      <c r="ITK1" s="29">
        <f t="shared" si="103"/>
        <v>6605</v>
      </c>
      <c r="ITL1" s="29">
        <f t="shared" si="103"/>
        <v>6606</v>
      </c>
      <c r="ITM1" s="29">
        <f t="shared" si="103"/>
        <v>6607</v>
      </c>
      <c r="ITN1" s="29">
        <f t="shared" si="103"/>
        <v>6608</v>
      </c>
      <c r="ITO1" s="29">
        <f t="shared" si="103"/>
        <v>6609</v>
      </c>
      <c r="ITP1" s="29">
        <f t="shared" si="103"/>
        <v>6610</v>
      </c>
      <c r="ITQ1" s="29">
        <f t="shared" si="103"/>
        <v>6611</v>
      </c>
      <c r="ITR1" s="29">
        <f t="shared" si="103"/>
        <v>6612</v>
      </c>
      <c r="ITS1" s="29">
        <f t="shared" si="103"/>
        <v>6613</v>
      </c>
      <c r="ITT1" s="29">
        <f t="shared" si="103"/>
        <v>6614</v>
      </c>
      <c r="ITU1" s="29">
        <f t="shared" si="103"/>
        <v>6615</v>
      </c>
      <c r="ITV1" s="29">
        <f t="shared" si="103"/>
        <v>6616</v>
      </c>
      <c r="ITW1" s="29">
        <f t="shared" si="103"/>
        <v>6617</v>
      </c>
      <c r="ITX1" s="29">
        <f t="shared" si="103"/>
        <v>6618</v>
      </c>
      <c r="ITY1" s="29">
        <f t="shared" si="103"/>
        <v>6619</v>
      </c>
      <c r="ITZ1" s="29">
        <f t="shared" si="103"/>
        <v>6620</v>
      </c>
      <c r="IUA1" s="29">
        <f t="shared" si="103"/>
        <v>6621</v>
      </c>
      <c r="IUB1" s="29">
        <f t="shared" si="103"/>
        <v>6622</v>
      </c>
      <c r="IUC1" s="29">
        <f t="shared" si="103"/>
        <v>6623</v>
      </c>
      <c r="IUD1" s="29">
        <f t="shared" si="103"/>
        <v>6624</v>
      </c>
      <c r="IUE1" s="29">
        <f t="shared" si="103"/>
        <v>6625</v>
      </c>
      <c r="IUF1" s="29">
        <f t="shared" si="103"/>
        <v>6626</v>
      </c>
      <c r="IUG1" s="29">
        <f t="shared" si="103"/>
        <v>6627</v>
      </c>
      <c r="IUH1" s="29">
        <f t="shared" si="103"/>
        <v>6628</v>
      </c>
      <c r="IUI1" s="29">
        <f t="shared" si="103"/>
        <v>6629</v>
      </c>
      <c r="IUJ1" s="29">
        <f t="shared" si="103"/>
        <v>6630</v>
      </c>
      <c r="IUK1" s="29">
        <f t="shared" si="103"/>
        <v>6631</v>
      </c>
      <c r="IUL1" s="29">
        <f t="shared" si="103"/>
        <v>6632</v>
      </c>
      <c r="IUM1" s="29">
        <f t="shared" si="103"/>
        <v>6633</v>
      </c>
      <c r="IUN1" s="29">
        <f t="shared" si="103"/>
        <v>6634</v>
      </c>
      <c r="IUO1" s="29">
        <f t="shared" si="103"/>
        <v>6635</v>
      </c>
      <c r="IUP1" s="29">
        <f t="shared" si="103"/>
        <v>6636</v>
      </c>
      <c r="IUQ1" s="29">
        <f t="shared" si="103"/>
        <v>6637</v>
      </c>
      <c r="IUR1" s="29">
        <f t="shared" si="103"/>
        <v>6638</v>
      </c>
      <c r="IUS1" s="29">
        <f t="shared" si="103"/>
        <v>6639</v>
      </c>
      <c r="IUT1" s="29">
        <f t="shared" si="103"/>
        <v>6640</v>
      </c>
      <c r="IUU1" s="29">
        <f t="shared" si="103"/>
        <v>6641</v>
      </c>
      <c r="IUV1" s="29">
        <f t="shared" si="103"/>
        <v>6642</v>
      </c>
      <c r="IUW1" s="29">
        <f t="shared" si="103"/>
        <v>6643</v>
      </c>
      <c r="IUX1" s="29">
        <f t="shared" si="103"/>
        <v>6644</v>
      </c>
      <c r="IUY1" s="29">
        <f t="shared" si="103"/>
        <v>6645</v>
      </c>
      <c r="IUZ1" s="29">
        <f t="shared" si="103"/>
        <v>6646</v>
      </c>
      <c r="IVA1" s="29">
        <f t="shared" si="103"/>
        <v>6647</v>
      </c>
      <c r="IVB1" s="29">
        <f t="shared" si="103"/>
        <v>6648</v>
      </c>
      <c r="IVC1" s="29">
        <f t="shared" si="103"/>
        <v>6649</v>
      </c>
      <c r="IVD1" s="29">
        <f t="shared" si="103"/>
        <v>6650</v>
      </c>
      <c r="IVE1" s="29">
        <f t="shared" si="103"/>
        <v>6651</v>
      </c>
      <c r="IVF1" s="29">
        <f t="shared" si="103"/>
        <v>6652</v>
      </c>
      <c r="IVG1" s="29">
        <f t="shared" si="103"/>
        <v>6653</v>
      </c>
      <c r="IVH1" s="29">
        <f t="shared" si="103"/>
        <v>6654</v>
      </c>
      <c r="IVI1" s="29">
        <f t="shared" si="103"/>
        <v>6655</v>
      </c>
      <c r="IVJ1" s="29">
        <f t="shared" si="103"/>
        <v>6656</v>
      </c>
      <c r="IVK1" s="29">
        <f t="shared" si="103"/>
        <v>6657</v>
      </c>
      <c r="IVL1" s="29">
        <f t="shared" si="103"/>
        <v>6658</v>
      </c>
      <c r="IVM1" s="29">
        <f t="shared" si="103"/>
        <v>6659</v>
      </c>
      <c r="IVN1" s="29">
        <f t="shared" ref="IVN1:IXY1" si="104">IVM1+1</f>
        <v>6660</v>
      </c>
      <c r="IVO1" s="29">
        <f t="shared" si="104"/>
        <v>6661</v>
      </c>
      <c r="IVP1" s="29">
        <f t="shared" si="104"/>
        <v>6662</v>
      </c>
      <c r="IVQ1" s="29">
        <f t="shared" si="104"/>
        <v>6663</v>
      </c>
      <c r="IVR1" s="29">
        <f t="shared" si="104"/>
        <v>6664</v>
      </c>
      <c r="IVS1" s="29">
        <f t="shared" si="104"/>
        <v>6665</v>
      </c>
      <c r="IVT1" s="29">
        <f t="shared" si="104"/>
        <v>6666</v>
      </c>
      <c r="IVU1" s="29">
        <f t="shared" si="104"/>
        <v>6667</v>
      </c>
      <c r="IVV1" s="29">
        <f t="shared" si="104"/>
        <v>6668</v>
      </c>
      <c r="IVW1" s="29">
        <f t="shared" si="104"/>
        <v>6669</v>
      </c>
      <c r="IVX1" s="29">
        <f t="shared" si="104"/>
        <v>6670</v>
      </c>
      <c r="IVY1" s="29">
        <f t="shared" si="104"/>
        <v>6671</v>
      </c>
      <c r="IVZ1" s="29">
        <f t="shared" si="104"/>
        <v>6672</v>
      </c>
      <c r="IWA1" s="29">
        <f t="shared" si="104"/>
        <v>6673</v>
      </c>
      <c r="IWB1" s="29">
        <f t="shared" si="104"/>
        <v>6674</v>
      </c>
      <c r="IWC1" s="29">
        <f t="shared" si="104"/>
        <v>6675</v>
      </c>
      <c r="IWD1" s="29">
        <f t="shared" si="104"/>
        <v>6676</v>
      </c>
      <c r="IWE1" s="29">
        <f t="shared" si="104"/>
        <v>6677</v>
      </c>
      <c r="IWF1" s="29">
        <f t="shared" si="104"/>
        <v>6678</v>
      </c>
      <c r="IWG1" s="29">
        <f t="shared" si="104"/>
        <v>6679</v>
      </c>
      <c r="IWH1" s="29">
        <f t="shared" si="104"/>
        <v>6680</v>
      </c>
      <c r="IWI1" s="29">
        <f t="shared" si="104"/>
        <v>6681</v>
      </c>
      <c r="IWJ1" s="29">
        <f t="shared" si="104"/>
        <v>6682</v>
      </c>
      <c r="IWK1" s="29">
        <f t="shared" si="104"/>
        <v>6683</v>
      </c>
      <c r="IWL1" s="29">
        <f t="shared" si="104"/>
        <v>6684</v>
      </c>
      <c r="IWM1" s="29">
        <f t="shared" si="104"/>
        <v>6685</v>
      </c>
      <c r="IWN1" s="29">
        <f t="shared" si="104"/>
        <v>6686</v>
      </c>
      <c r="IWO1" s="29">
        <f t="shared" si="104"/>
        <v>6687</v>
      </c>
      <c r="IWP1" s="29">
        <f t="shared" si="104"/>
        <v>6688</v>
      </c>
      <c r="IWQ1" s="29">
        <f t="shared" si="104"/>
        <v>6689</v>
      </c>
      <c r="IWR1" s="29">
        <f t="shared" si="104"/>
        <v>6690</v>
      </c>
      <c r="IWS1" s="29">
        <f t="shared" si="104"/>
        <v>6691</v>
      </c>
      <c r="IWT1" s="29">
        <f t="shared" si="104"/>
        <v>6692</v>
      </c>
      <c r="IWU1" s="29">
        <f t="shared" si="104"/>
        <v>6693</v>
      </c>
      <c r="IWV1" s="29">
        <f t="shared" si="104"/>
        <v>6694</v>
      </c>
      <c r="IWW1" s="29">
        <f t="shared" si="104"/>
        <v>6695</v>
      </c>
      <c r="IWX1" s="29">
        <f t="shared" si="104"/>
        <v>6696</v>
      </c>
      <c r="IWY1" s="29">
        <f t="shared" si="104"/>
        <v>6697</v>
      </c>
      <c r="IWZ1" s="29">
        <f t="shared" si="104"/>
        <v>6698</v>
      </c>
      <c r="IXA1" s="29">
        <f t="shared" si="104"/>
        <v>6699</v>
      </c>
      <c r="IXB1" s="29">
        <f t="shared" si="104"/>
        <v>6700</v>
      </c>
      <c r="IXC1" s="29">
        <f t="shared" si="104"/>
        <v>6701</v>
      </c>
      <c r="IXD1" s="29">
        <f t="shared" si="104"/>
        <v>6702</v>
      </c>
      <c r="IXE1" s="29">
        <f t="shared" si="104"/>
        <v>6703</v>
      </c>
      <c r="IXF1" s="29">
        <f t="shared" si="104"/>
        <v>6704</v>
      </c>
      <c r="IXG1" s="29">
        <f t="shared" si="104"/>
        <v>6705</v>
      </c>
      <c r="IXH1" s="29">
        <f t="shared" si="104"/>
        <v>6706</v>
      </c>
      <c r="IXI1" s="29">
        <f t="shared" si="104"/>
        <v>6707</v>
      </c>
      <c r="IXJ1" s="29">
        <f t="shared" si="104"/>
        <v>6708</v>
      </c>
      <c r="IXK1" s="29">
        <f t="shared" si="104"/>
        <v>6709</v>
      </c>
      <c r="IXL1" s="29">
        <f t="shared" si="104"/>
        <v>6710</v>
      </c>
      <c r="IXM1" s="29">
        <f t="shared" si="104"/>
        <v>6711</v>
      </c>
      <c r="IXN1" s="29">
        <f t="shared" si="104"/>
        <v>6712</v>
      </c>
      <c r="IXO1" s="29">
        <f t="shared" si="104"/>
        <v>6713</v>
      </c>
      <c r="IXP1" s="29">
        <f t="shared" si="104"/>
        <v>6714</v>
      </c>
      <c r="IXQ1" s="29">
        <f t="shared" si="104"/>
        <v>6715</v>
      </c>
      <c r="IXR1" s="29">
        <f t="shared" si="104"/>
        <v>6716</v>
      </c>
      <c r="IXS1" s="29">
        <f t="shared" si="104"/>
        <v>6717</v>
      </c>
      <c r="IXT1" s="29">
        <f t="shared" si="104"/>
        <v>6718</v>
      </c>
      <c r="IXU1" s="29">
        <f t="shared" si="104"/>
        <v>6719</v>
      </c>
      <c r="IXV1" s="29">
        <f t="shared" si="104"/>
        <v>6720</v>
      </c>
      <c r="IXW1" s="29">
        <f t="shared" si="104"/>
        <v>6721</v>
      </c>
      <c r="IXX1" s="29">
        <f t="shared" si="104"/>
        <v>6722</v>
      </c>
      <c r="IXY1" s="29">
        <f t="shared" si="104"/>
        <v>6723</v>
      </c>
      <c r="IXZ1" s="29">
        <f t="shared" ref="IXZ1:JAK1" si="105">IXY1+1</f>
        <v>6724</v>
      </c>
      <c r="IYA1" s="29">
        <f t="shared" si="105"/>
        <v>6725</v>
      </c>
      <c r="IYB1" s="29">
        <f t="shared" si="105"/>
        <v>6726</v>
      </c>
      <c r="IYC1" s="29">
        <f t="shared" si="105"/>
        <v>6727</v>
      </c>
      <c r="IYD1" s="29">
        <f t="shared" si="105"/>
        <v>6728</v>
      </c>
      <c r="IYE1" s="29">
        <f t="shared" si="105"/>
        <v>6729</v>
      </c>
      <c r="IYF1" s="29">
        <f t="shared" si="105"/>
        <v>6730</v>
      </c>
      <c r="IYG1" s="29">
        <f t="shared" si="105"/>
        <v>6731</v>
      </c>
      <c r="IYH1" s="29">
        <f t="shared" si="105"/>
        <v>6732</v>
      </c>
      <c r="IYI1" s="29">
        <f t="shared" si="105"/>
        <v>6733</v>
      </c>
      <c r="IYJ1" s="29">
        <f t="shared" si="105"/>
        <v>6734</v>
      </c>
      <c r="IYK1" s="29">
        <f t="shared" si="105"/>
        <v>6735</v>
      </c>
      <c r="IYL1" s="29">
        <f t="shared" si="105"/>
        <v>6736</v>
      </c>
      <c r="IYM1" s="29">
        <f t="shared" si="105"/>
        <v>6737</v>
      </c>
      <c r="IYN1" s="29">
        <f t="shared" si="105"/>
        <v>6738</v>
      </c>
      <c r="IYO1" s="29">
        <f t="shared" si="105"/>
        <v>6739</v>
      </c>
      <c r="IYP1" s="29">
        <f t="shared" si="105"/>
        <v>6740</v>
      </c>
      <c r="IYQ1" s="29">
        <f t="shared" si="105"/>
        <v>6741</v>
      </c>
      <c r="IYR1" s="29">
        <f t="shared" si="105"/>
        <v>6742</v>
      </c>
      <c r="IYS1" s="29">
        <f t="shared" si="105"/>
        <v>6743</v>
      </c>
      <c r="IYT1" s="29">
        <f t="shared" si="105"/>
        <v>6744</v>
      </c>
      <c r="IYU1" s="29">
        <f t="shared" si="105"/>
        <v>6745</v>
      </c>
      <c r="IYV1" s="29">
        <f t="shared" si="105"/>
        <v>6746</v>
      </c>
      <c r="IYW1" s="29">
        <f t="shared" si="105"/>
        <v>6747</v>
      </c>
      <c r="IYX1" s="29">
        <f t="shared" si="105"/>
        <v>6748</v>
      </c>
      <c r="IYY1" s="29">
        <f t="shared" si="105"/>
        <v>6749</v>
      </c>
      <c r="IYZ1" s="29">
        <f t="shared" si="105"/>
        <v>6750</v>
      </c>
      <c r="IZA1" s="29">
        <f t="shared" si="105"/>
        <v>6751</v>
      </c>
      <c r="IZB1" s="29">
        <f t="shared" si="105"/>
        <v>6752</v>
      </c>
      <c r="IZC1" s="29">
        <f t="shared" si="105"/>
        <v>6753</v>
      </c>
      <c r="IZD1" s="29">
        <f t="shared" si="105"/>
        <v>6754</v>
      </c>
      <c r="IZE1" s="29">
        <f t="shared" si="105"/>
        <v>6755</v>
      </c>
      <c r="IZF1" s="29">
        <f t="shared" si="105"/>
        <v>6756</v>
      </c>
      <c r="IZG1" s="29">
        <f t="shared" si="105"/>
        <v>6757</v>
      </c>
      <c r="IZH1" s="29">
        <f t="shared" si="105"/>
        <v>6758</v>
      </c>
      <c r="IZI1" s="29">
        <f t="shared" si="105"/>
        <v>6759</v>
      </c>
      <c r="IZJ1" s="29">
        <f t="shared" si="105"/>
        <v>6760</v>
      </c>
      <c r="IZK1" s="29">
        <f t="shared" si="105"/>
        <v>6761</v>
      </c>
      <c r="IZL1" s="29">
        <f t="shared" si="105"/>
        <v>6762</v>
      </c>
      <c r="IZM1" s="29">
        <f t="shared" si="105"/>
        <v>6763</v>
      </c>
      <c r="IZN1" s="29">
        <f t="shared" si="105"/>
        <v>6764</v>
      </c>
      <c r="IZO1" s="29">
        <f t="shared" si="105"/>
        <v>6765</v>
      </c>
      <c r="IZP1" s="29">
        <f t="shared" si="105"/>
        <v>6766</v>
      </c>
      <c r="IZQ1" s="29">
        <f t="shared" si="105"/>
        <v>6767</v>
      </c>
      <c r="IZR1" s="29">
        <f t="shared" si="105"/>
        <v>6768</v>
      </c>
      <c r="IZS1" s="29">
        <f t="shared" si="105"/>
        <v>6769</v>
      </c>
      <c r="IZT1" s="29">
        <f t="shared" si="105"/>
        <v>6770</v>
      </c>
      <c r="IZU1" s="29">
        <f t="shared" si="105"/>
        <v>6771</v>
      </c>
      <c r="IZV1" s="29">
        <f t="shared" si="105"/>
        <v>6772</v>
      </c>
      <c r="IZW1" s="29">
        <f t="shared" si="105"/>
        <v>6773</v>
      </c>
      <c r="IZX1" s="29">
        <f t="shared" si="105"/>
        <v>6774</v>
      </c>
      <c r="IZY1" s="29">
        <f t="shared" si="105"/>
        <v>6775</v>
      </c>
      <c r="IZZ1" s="29">
        <f t="shared" si="105"/>
        <v>6776</v>
      </c>
      <c r="JAA1" s="29">
        <f t="shared" si="105"/>
        <v>6777</v>
      </c>
      <c r="JAB1" s="29">
        <f t="shared" si="105"/>
        <v>6778</v>
      </c>
      <c r="JAC1" s="29">
        <f t="shared" si="105"/>
        <v>6779</v>
      </c>
      <c r="JAD1" s="29">
        <f t="shared" si="105"/>
        <v>6780</v>
      </c>
      <c r="JAE1" s="29">
        <f t="shared" si="105"/>
        <v>6781</v>
      </c>
      <c r="JAF1" s="29">
        <f t="shared" si="105"/>
        <v>6782</v>
      </c>
      <c r="JAG1" s="29">
        <f t="shared" si="105"/>
        <v>6783</v>
      </c>
      <c r="JAH1" s="29">
        <f t="shared" si="105"/>
        <v>6784</v>
      </c>
      <c r="JAI1" s="29">
        <f t="shared" si="105"/>
        <v>6785</v>
      </c>
      <c r="JAJ1" s="29">
        <f t="shared" si="105"/>
        <v>6786</v>
      </c>
      <c r="JAK1" s="29">
        <f t="shared" si="105"/>
        <v>6787</v>
      </c>
      <c r="JAL1" s="29">
        <f t="shared" ref="JAL1:JCW1" si="106">JAK1+1</f>
        <v>6788</v>
      </c>
      <c r="JAM1" s="29">
        <f t="shared" si="106"/>
        <v>6789</v>
      </c>
      <c r="JAN1" s="29">
        <f t="shared" si="106"/>
        <v>6790</v>
      </c>
      <c r="JAO1" s="29">
        <f t="shared" si="106"/>
        <v>6791</v>
      </c>
      <c r="JAP1" s="29">
        <f t="shared" si="106"/>
        <v>6792</v>
      </c>
      <c r="JAQ1" s="29">
        <f t="shared" si="106"/>
        <v>6793</v>
      </c>
      <c r="JAR1" s="29">
        <f t="shared" si="106"/>
        <v>6794</v>
      </c>
      <c r="JAS1" s="29">
        <f t="shared" si="106"/>
        <v>6795</v>
      </c>
      <c r="JAT1" s="29">
        <f t="shared" si="106"/>
        <v>6796</v>
      </c>
      <c r="JAU1" s="29">
        <f t="shared" si="106"/>
        <v>6797</v>
      </c>
      <c r="JAV1" s="29">
        <f t="shared" si="106"/>
        <v>6798</v>
      </c>
      <c r="JAW1" s="29">
        <f t="shared" si="106"/>
        <v>6799</v>
      </c>
      <c r="JAX1" s="29">
        <f t="shared" si="106"/>
        <v>6800</v>
      </c>
      <c r="JAY1" s="29">
        <f t="shared" si="106"/>
        <v>6801</v>
      </c>
      <c r="JAZ1" s="29">
        <f t="shared" si="106"/>
        <v>6802</v>
      </c>
      <c r="JBA1" s="29">
        <f t="shared" si="106"/>
        <v>6803</v>
      </c>
      <c r="JBB1" s="29">
        <f t="shared" si="106"/>
        <v>6804</v>
      </c>
      <c r="JBC1" s="29">
        <f t="shared" si="106"/>
        <v>6805</v>
      </c>
      <c r="JBD1" s="29">
        <f t="shared" si="106"/>
        <v>6806</v>
      </c>
      <c r="JBE1" s="29">
        <f t="shared" si="106"/>
        <v>6807</v>
      </c>
      <c r="JBF1" s="29">
        <f t="shared" si="106"/>
        <v>6808</v>
      </c>
      <c r="JBG1" s="29">
        <f t="shared" si="106"/>
        <v>6809</v>
      </c>
      <c r="JBH1" s="29">
        <f t="shared" si="106"/>
        <v>6810</v>
      </c>
      <c r="JBI1" s="29">
        <f t="shared" si="106"/>
        <v>6811</v>
      </c>
      <c r="JBJ1" s="29">
        <f t="shared" si="106"/>
        <v>6812</v>
      </c>
      <c r="JBK1" s="29">
        <f t="shared" si="106"/>
        <v>6813</v>
      </c>
      <c r="JBL1" s="29">
        <f t="shared" si="106"/>
        <v>6814</v>
      </c>
      <c r="JBM1" s="29">
        <f t="shared" si="106"/>
        <v>6815</v>
      </c>
      <c r="JBN1" s="29">
        <f t="shared" si="106"/>
        <v>6816</v>
      </c>
      <c r="JBO1" s="29">
        <f t="shared" si="106"/>
        <v>6817</v>
      </c>
      <c r="JBP1" s="29">
        <f t="shared" si="106"/>
        <v>6818</v>
      </c>
      <c r="JBQ1" s="29">
        <f t="shared" si="106"/>
        <v>6819</v>
      </c>
      <c r="JBR1" s="29">
        <f t="shared" si="106"/>
        <v>6820</v>
      </c>
      <c r="JBS1" s="29">
        <f t="shared" si="106"/>
        <v>6821</v>
      </c>
      <c r="JBT1" s="29">
        <f t="shared" si="106"/>
        <v>6822</v>
      </c>
      <c r="JBU1" s="29">
        <f t="shared" si="106"/>
        <v>6823</v>
      </c>
      <c r="JBV1" s="29">
        <f t="shared" si="106"/>
        <v>6824</v>
      </c>
      <c r="JBW1" s="29">
        <f t="shared" si="106"/>
        <v>6825</v>
      </c>
      <c r="JBX1" s="29">
        <f t="shared" si="106"/>
        <v>6826</v>
      </c>
      <c r="JBY1" s="29">
        <f t="shared" si="106"/>
        <v>6827</v>
      </c>
      <c r="JBZ1" s="29">
        <f t="shared" si="106"/>
        <v>6828</v>
      </c>
      <c r="JCA1" s="29">
        <f t="shared" si="106"/>
        <v>6829</v>
      </c>
      <c r="JCB1" s="29">
        <f t="shared" si="106"/>
        <v>6830</v>
      </c>
      <c r="JCC1" s="29">
        <f t="shared" si="106"/>
        <v>6831</v>
      </c>
      <c r="JCD1" s="29">
        <f t="shared" si="106"/>
        <v>6832</v>
      </c>
      <c r="JCE1" s="29">
        <f t="shared" si="106"/>
        <v>6833</v>
      </c>
      <c r="JCF1" s="29">
        <f t="shared" si="106"/>
        <v>6834</v>
      </c>
      <c r="JCG1" s="29">
        <f t="shared" si="106"/>
        <v>6835</v>
      </c>
      <c r="JCH1" s="29">
        <f t="shared" si="106"/>
        <v>6836</v>
      </c>
      <c r="JCI1" s="29">
        <f t="shared" si="106"/>
        <v>6837</v>
      </c>
      <c r="JCJ1" s="29">
        <f t="shared" si="106"/>
        <v>6838</v>
      </c>
      <c r="JCK1" s="29">
        <f t="shared" si="106"/>
        <v>6839</v>
      </c>
      <c r="JCL1" s="29">
        <f t="shared" si="106"/>
        <v>6840</v>
      </c>
      <c r="JCM1" s="29">
        <f t="shared" si="106"/>
        <v>6841</v>
      </c>
      <c r="JCN1" s="29">
        <f t="shared" si="106"/>
        <v>6842</v>
      </c>
      <c r="JCO1" s="29">
        <f t="shared" si="106"/>
        <v>6843</v>
      </c>
      <c r="JCP1" s="29">
        <f t="shared" si="106"/>
        <v>6844</v>
      </c>
      <c r="JCQ1" s="29">
        <f t="shared" si="106"/>
        <v>6845</v>
      </c>
      <c r="JCR1" s="29">
        <f t="shared" si="106"/>
        <v>6846</v>
      </c>
      <c r="JCS1" s="29">
        <f t="shared" si="106"/>
        <v>6847</v>
      </c>
      <c r="JCT1" s="29">
        <f t="shared" si="106"/>
        <v>6848</v>
      </c>
      <c r="JCU1" s="29">
        <f t="shared" si="106"/>
        <v>6849</v>
      </c>
      <c r="JCV1" s="29">
        <f t="shared" si="106"/>
        <v>6850</v>
      </c>
      <c r="JCW1" s="29">
        <f t="shared" si="106"/>
        <v>6851</v>
      </c>
      <c r="JCX1" s="29">
        <f t="shared" ref="JCX1:JFI1" si="107">JCW1+1</f>
        <v>6852</v>
      </c>
      <c r="JCY1" s="29">
        <f t="shared" si="107"/>
        <v>6853</v>
      </c>
      <c r="JCZ1" s="29">
        <f t="shared" si="107"/>
        <v>6854</v>
      </c>
      <c r="JDA1" s="29">
        <f t="shared" si="107"/>
        <v>6855</v>
      </c>
      <c r="JDB1" s="29">
        <f t="shared" si="107"/>
        <v>6856</v>
      </c>
      <c r="JDC1" s="29">
        <f t="shared" si="107"/>
        <v>6857</v>
      </c>
      <c r="JDD1" s="29">
        <f t="shared" si="107"/>
        <v>6858</v>
      </c>
      <c r="JDE1" s="29">
        <f t="shared" si="107"/>
        <v>6859</v>
      </c>
      <c r="JDF1" s="29">
        <f t="shared" si="107"/>
        <v>6860</v>
      </c>
      <c r="JDG1" s="29">
        <f t="shared" si="107"/>
        <v>6861</v>
      </c>
      <c r="JDH1" s="29">
        <f t="shared" si="107"/>
        <v>6862</v>
      </c>
      <c r="JDI1" s="29">
        <f t="shared" si="107"/>
        <v>6863</v>
      </c>
      <c r="JDJ1" s="29">
        <f t="shared" si="107"/>
        <v>6864</v>
      </c>
      <c r="JDK1" s="29">
        <f t="shared" si="107"/>
        <v>6865</v>
      </c>
      <c r="JDL1" s="29">
        <f t="shared" si="107"/>
        <v>6866</v>
      </c>
      <c r="JDM1" s="29">
        <f t="shared" si="107"/>
        <v>6867</v>
      </c>
      <c r="JDN1" s="29">
        <f t="shared" si="107"/>
        <v>6868</v>
      </c>
      <c r="JDO1" s="29">
        <f t="shared" si="107"/>
        <v>6869</v>
      </c>
      <c r="JDP1" s="29">
        <f t="shared" si="107"/>
        <v>6870</v>
      </c>
      <c r="JDQ1" s="29">
        <f t="shared" si="107"/>
        <v>6871</v>
      </c>
      <c r="JDR1" s="29">
        <f t="shared" si="107"/>
        <v>6872</v>
      </c>
      <c r="JDS1" s="29">
        <f t="shared" si="107"/>
        <v>6873</v>
      </c>
      <c r="JDT1" s="29">
        <f t="shared" si="107"/>
        <v>6874</v>
      </c>
      <c r="JDU1" s="29">
        <f t="shared" si="107"/>
        <v>6875</v>
      </c>
      <c r="JDV1" s="29">
        <f t="shared" si="107"/>
        <v>6876</v>
      </c>
      <c r="JDW1" s="29">
        <f t="shared" si="107"/>
        <v>6877</v>
      </c>
      <c r="JDX1" s="29">
        <f t="shared" si="107"/>
        <v>6878</v>
      </c>
      <c r="JDY1" s="29">
        <f t="shared" si="107"/>
        <v>6879</v>
      </c>
      <c r="JDZ1" s="29">
        <f t="shared" si="107"/>
        <v>6880</v>
      </c>
      <c r="JEA1" s="29">
        <f t="shared" si="107"/>
        <v>6881</v>
      </c>
      <c r="JEB1" s="29">
        <f t="shared" si="107"/>
        <v>6882</v>
      </c>
      <c r="JEC1" s="29">
        <f t="shared" si="107"/>
        <v>6883</v>
      </c>
      <c r="JED1" s="29">
        <f t="shared" si="107"/>
        <v>6884</v>
      </c>
      <c r="JEE1" s="29">
        <f t="shared" si="107"/>
        <v>6885</v>
      </c>
      <c r="JEF1" s="29">
        <f t="shared" si="107"/>
        <v>6886</v>
      </c>
      <c r="JEG1" s="29">
        <f t="shared" si="107"/>
        <v>6887</v>
      </c>
      <c r="JEH1" s="29">
        <f t="shared" si="107"/>
        <v>6888</v>
      </c>
      <c r="JEI1" s="29">
        <f t="shared" si="107"/>
        <v>6889</v>
      </c>
      <c r="JEJ1" s="29">
        <f t="shared" si="107"/>
        <v>6890</v>
      </c>
      <c r="JEK1" s="29">
        <f t="shared" si="107"/>
        <v>6891</v>
      </c>
      <c r="JEL1" s="29">
        <f t="shared" si="107"/>
        <v>6892</v>
      </c>
      <c r="JEM1" s="29">
        <f t="shared" si="107"/>
        <v>6893</v>
      </c>
      <c r="JEN1" s="29">
        <f t="shared" si="107"/>
        <v>6894</v>
      </c>
      <c r="JEO1" s="29">
        <f t="shared" si="107"/>
        <v>6895</v>
      </c>
      <c r="JEP1" s="29">
        <f t="shared" si="107"/>
        <v>6896</v>
      </c>
      <c r="JEQ1" s="29">
        <f t="shared" si="107"/>
        <v>6897</v>
      </c>
      <c r="JER1" s="29">
        <f t="shared" si="107"/>
        <v>6898</v>
      </c>
      <c r="JES1" s="29">
        <f t="shared" si="107"/>
        <v>6899</v>
      </c>
      <c r="JET1" s="29">
        <f t="shared" si="107"/>
        <v>6900</v>
      </c>
      <c r="JEU1" s="29">
        <f t="shared" si="107"/>
        <v>6901</v>
      </c>
      <c r="JEV1" s="29">
        <f t="shared" si="107"/>
        <v>6902</v>
      </c>
      <c r="JEW1" s="29">
        <f t="shared" si="107"/>
        <v>6903</v>
      </c>
      <c r="JEX1" s="29">
        <f t="shared" si="107"/>
        <v>6904</v>
      </c>
      <c r="JEY1" s="29">
        <f t="shared" si="107"/>
        <v>6905</v>
      </c>
      <c r="JEZ1" s="29">
        <f t="shared" si="107"/>
        <v>6906</v>
      </c>
      <c r="JFA1" s="29">
        <f t="shared" si="107"/>
        <v>6907</v>
      </c>
      <c r="JFB1" s="29">
        <f t="shared" si="107"/>
        <v>6908</v>
      </c>
      <c r="JFC1" s="29">
        <f t="shared" si="107"/>
        <v>6909</v>
      </c>
      <c r="JFD1" s="29">
        <f t="shared" si="107"/>
        <v>6910</v>
      </c>
      <c r="JFE1" s="29">
        <f t="shared" si="107"/>
        <v>6911</v>
      </c>
      <c r="JFF1" s="29">
        <f t="shared" si="107"/>
        <v>6912</v>
      </c>
      <c r="JFG1" s="29">
        <f t="shared" si="107"/>
        <v>6913</v>
      </c>
      <c r="JFH1" s="29">
        <f t="shared" si="107"/>
        <v>6914</v>
      </c>
      <c r="JFI1" s="29">
        <f t="shared" si="107"/>
        <v>6915</v>
      </c>
      <c r="JFJ1" s="29">
        <f t="shared" ref="JFJ1:JHU1" si="108">JFI1+1</f>
        <v>6916</v>
      </c>
      <c r="JFK1" s="29">
        <f t="shared" si="108"/>
        <v>6917</v>
      </c>
      <c r="JFL1" s="29">
        <f t="shared" si="108"/>
        <v>6918</v>
      </c>
      <c r="JFM1" s="29">
        <f t="shared" si="108"/>
        <v>6919</v>
      </c>
      <c r="JFN1" s="29">
        <f t="shared" si="108"/>
        <v>6920</v>
      </c>
      <c r="JFO1" s="29">
        <f t="shared" si="108"/>
        <v>6921</v>
      </c>
      <c r="JFP1" s="29">
        <f t="shared" si="108"/>
        <v>6922</v>
      </c>
      <c r="JFQ1" s="29">
        <f t="shared" si="108"/>
        <v>6923</v>
      </c>
      <c r="JFR1" s="29">
        <f t="shared" si="108"/>
        <v>6924</v>
      </c>
      <c r="JFS1" s="29">
        <f t="shared" si="108"/>
        <v>6925</v>
      </c>
      <c r="JFT1" s="29">
        <f t="shared" si="108"/>
        <v>6926</v>
      </c>
      <c r="JFU1" s="29">
        <f t="shared" si="108"/>
        <v>6927</v>
      </c>
      <c r="JFV1" s="29">
        <f t="shared" si="108"/>
        <v>6928</v>
      </c>
      <c r="JFW1" s="29">
        <f t="shared" si="108"/>
        <v>6929</v>
      </c>
      <c r="JFX1" s="29">
        <f t="shared" si="108"/>
        <v>6930</v>
      </c>
      <c r="JFY1" s="29">
        <f t="shared" si="108"/>
        <v>6931</v>
      </c>
      <c r="JFZ1" s="29">
        <f t="shared" si="108"/>
        <v>6932</v>
      </c>
      <c r="JGA1" s="29">
        <f t="shared" si="108"/>
        <v>6933</v>
      </c>
      <c r="JGB1" s="29">
        <f t="shared" si="108"/>
        <v>6934</v>
      </c>
      <c r="JGC1" s="29">
        <f t="shared" si="108"/>
        <v>6935</v>
      </c>
      <c r="JGD1" s="29">
        <f t="shared" si="108"/>
        <v>6936</v>
      </c>
      <c r="JGE1" s="29">
        <f t="shared" si="108"/>
        <v>6937</v>
      </c>
      <c r="JGF1" s="29">
        <f t="shared" si="108"/>
        <v>6938</v>
      </c>
      <c r="JGG1" s="29">
        <f t="shared" si="108"/>
        <v>6939</v>
      </c>
      <c r="JGH1" s="29">
        <f t="shared" si="108"/>
        <v>6940</v>
      </c>
      <c r="JGI1" s="29">
        <f t="shared" si="108"/>
        <v>6941</v>
      </c>
      <c r="JGJ1" s="29">
        <f t="shared" si="108"/>
        <v>6942</v>
      </c>
      <c r="JGK1" s="29">
        <f t="shared" si="108"/>
        <v>6943</v>
      </c>
      <c r="JGL1" s="29">
        <f t="shared" si="108"/>
        <v>6944</v>
      </c>
      <c r="JGM1" s="29">
        <f t="shared" si="108"/>
        <v>6945</v>
      </c>
      <c r="JGN1" s="29">
        <f t="shared" si="108"/>
        <v>6946</v>
      </c>
      <c r="JGO1" s="29">
        <f t="shared" si="108"/>
        <v>6947</v>
      </c>
      <c r="JGP1" s="29">
        <f t="shared" si="108"/>
        <v>6948</v>
      </c>
      <c r="JGQ1" s="29">
        <f t="shared" si="108"/>
        <v>6949</v>
      </c>
      <c r="JGR1" s="29">
        <f t="shared" si="108"/>
        <v>6950</v>
      </c>
      <c r="JGS1" s="29">
        <f t="shared" si="108"/>
        <v>6951</v>
      </c>
      <c r="JGT1" s="29">
        <f t="shared" si="108"/>
        <v>6952</v>
      </c>
      <c r="JGU1" s="29">
        <f t="shared" si="108"/>
        <v>6953</v>
      </c>
      <c r="JGV1" s="29">
        <f t="shared" si="108"/>
        <v>6954</v>
      </c>
      <c r="JGW1" s="29">
        <f t="shared" si="108"/>
        <v>6955</v>
      </c>
      <c r="JGX1" s="29">
        <f t="shared" si="108"/>
        <v>6956</v>
      </c>
      <c r="JGY1" s="29">
        <f t="shared" si="108"/>
        <v>6957</v>
      </c>
      <c r="JGZ1" s="29">
        <f t="shared" si="108"/>
        <v>6958</v>
      </c>
      <c r="JHA1" s="29">
        <f t="shared" si="108"/>
        <v>6959</v>
      </c>
      <c r="JHB1" s="29">
        <f t="shared" si="108"/>
        <v>6960</v>
      </c>
      <c r="JHC1" s="29">
        <f t="shared" si="108"/>
        <v>6961</v>
      </c>
      <c r="JHD1" s="29">
        <f t="shared" si="108"/>
        <v>6962</v>
      </c>
      <c r="JHE1" s="29">
        <f t="shared" si="108"/>
        <v>6963</v>
      </c>
      <c r="JHF1" s="29">
        <f t="shared" si="108"/>
        <v>6964</v>
      </c>
      <c r="JHG1" s="29">
        <f t="shared" si="108"/>
        <v>6965</v>
      </c>
      <c r="JHH1" s="29">
        <f t="shared" si="108"/>
        <v>6966</v>
      </c>
      <c r="JHI1" s="29">
        <f t="shared" si="108"/>
        <v>6967</v>
      </c>
      <c r="JHJ1" s="29">
        <f t="shared" si="108"/>
        <v>6968</v>
      </c>
      <c r="JHK1" s="29">
        <f t="shared" si="108"/>
        <v>6969</v>
      </c>
      <c r="JHL1" s="29">
        <f t="shared" si="108"/>
        <v>6970</v>
      </c>
      <c r="JHM1" s="29">
        <f t="shared" si="108"/>
        <v>6971</v>
      </c>
      <c r="JHN1" s="29">
        <f t="shared" si="108"/>
        <v>6972</v>
      </c>
      <c r="JHO1" s="29">
        <f t="shared" si="108"/>
        <v>6973</v>
      </c>
      <c r="JHP1" s="29">
        <f t="shared" si="108"/>
        <v>6974</v>
      </c>
      <c r="JHQ1" s="29">
        <f t="shared" si="108"/>
        <v>6975</v>
      </c>
      <c r="JHR1" s="29">
        <f t="shared" si="108"/>
        <v>6976</v>
      </c>
      <c r="JHS1" s="29">
        <f t="shared" si="108"/>
        <v>6977</v>
      </c>
      <c r="JHT1" s="29">
        <f t="shared" si="108"/>
        <v>6978</v>
      </c>
      <c r="JHU1" s="29">
        <f t="shared" si="108"/>
        <v>6979</v>
      </c>
      <c r="JHV1" s="29">
        <f t="shared" ref="JHV1:JKG1" si="109">JHU1+1</f>
        <v>6980</v>
      </c>
      <c r="JHW1" s="29">
        <f t="shared" si="109"/>
        <v>6981</v>
      </c>
      <c r="JHX1" s="29">
        <f t="shared" si="109"/>
        <v>6982</v>
      </c>
      <c r="JHY1" s="29">
        <f t="shared" si="109"/>
        <v>6983</v>
      </c>
      <c r="JHZ1" s="29">
        <f t="shared" si="109"/>
        <v>6984</v>
      </c>
      <c r="JIA1" s="29">
        <f t="shared" si="109"/>
        <v>6985</v>
      </c>
      <c r="JIB1" s="29">
        <f t="shared" si="109"/>
        <v>6986</v>
      </c>
      <c r="JIC1" s="29">
        <f t="shared" si="109"/>
        <v>6987</v>
      </c>
      <c r="JID1" s="29">
        <f t="shared" si="109"/>
        <v>6988</v>
      </c>
      <c r="JIE1" s="29">
        <f t="shared" si="109"/>
        <v>6989</v>
      </c>
      <c r="JIF1" s="29">
        <f t="shared" si="109"/>
        <v>6990</v>
      </c>
      <c r="JIG1" s="29">
        <f t="shared" si="109"/>
        <v>6991</v>
      </c>
      <c r="JIH1" s="29">
        <f t="shared" si="109"/>
        <v>6992</v>
      </c>
      <c r="JII1" s="29">
        <f t="shared" si="109"/>
        <v>6993</v>
      </c>
      <c r="JIJ1" s="29">
        <f t="shared" si="109"/>
        <v>6994</v>
      </c>
      <c r="JIK1" s="29">
        <f t="shared" si="109"/>
        <v>6995</v>
      </c>
      <c r="JIL1" s="29">
        <f t="shared" si="109"/>
        <v>6996</v>
      </c>
      <c r="JIM1" s="29">
        <f t="shared" si="109"/>
        <v>6997</v>
      </c>
      <c r="JIN1" s="29">
        <f t="shared" si="109"/>
        <v>6998</v>
      </c>
      <c r="JIO1" s="29">
        <f t="shared" si="109"/>
        <v>6999</v>
      </c>
      <c r="JIP1" s="29">
        <f t="shared" si="109"/>
        <v>7000</v>
      </c>
      <c r="JIQ1" s="29">
        <f t="shared" si="109"/>
        <v>7001</v>
      </c>
      <c r="JIR1" s="29">
        <f t="shared" si="109"/>
        <v>7002</v>
      </c>
      <c r="JIS1" s="29">
        <f t="shared" si="109"/>
        <v>7003</v>
      </c>
      <c r="JIT1" s="29">
        <f t="shared" si="109"/>
        <v>7004</v>
      </c>
      <c r="JIU1" s="29">
        <f t="shared" si="109"/>
        <v>7005</v>
      </c>
      <c r="JIV1" s="29">
        <f t="shared" si="109"/>
        <v>7006</v>
      </c>
      <c r="JIW1" s="29">
        <f t="shared" si="109"/>
        <v>7007</v>
      </c>
      <c r="JIX1" s="29">
        <f t="shared" si="109"/>
        <v>7008</v>
      </c>
      <c r="JIY1" s="29">
        <f t="shared" si="109"/>
        <v>7009</v>
      </c>
      <c r="JIZ1" s="29">
        <f t="shared" si="109"/>
        <v>7010</v>
      </c>
      <c r="JJA1" s="29">
        <f t="shared" si="109"/>
        <v>7011</v>
      </c>
      <c r="JJB1" s="29">
        <f t="shared" si="109"/>
        <v>7012</v>
      </c>
      <c r="JJC1" s="29">
        <f t="shared" si="109"/>
        <v>7013</v>
      </c>
      <c r="JJD1" s="29">
        <f t="shared" si="109"/>
        <v>7014</v>
      </c>
      <c r="JJE1" s="29">
        <f t="shared" si="109"/>
        <v>7015</v>
      </c>
      <c r="JJF1" s="29">
        <f t="shared" si="109"/>
        <v>7016</v>
      </c>
      <c r="JJG1" s="29">
        <f t="shared" si="109"/>
        <v>7017</v>
      </c>
      <c r="JJH1" s="29">
        <f t="shared" si="109"/>
        <v>7018</v>
      </c>
      <c r="JJI1" s="29">
        <f t="shared" si="109"/>
        <v>7019</v>
      </c>
      <c r="JJJ1" s="29">
        <f t="shared" si="109"/>
        <v>7020</v>
      </c>
      <c r="JJK1" s="29">
        <f t="shared" si="109"/>
        <v>7021</v>
      </c>
      <c r="JJL1" s="29">
        <f t="shared" si="109"/>
        <v>7022</v>
      </c>
      <c r="JJM1" s="29">
        <f t="shared" si="109"/>
        <v>7023</v>
      </c>
      <c r="JJN1" s="29">
        <f t="shared" si="109"/>
        <v>7024</v>
      </c>
      <c r="JJO1" s="29">
        <f t="shared" si="109"/>
        <v>7025</v>
      </c>
      <c r="JJP1" s="29">
        <f t="shared" si="109"/>
        <v>7026</v>
      </c>
      <c r="JJQ1" s="29">
        <f t="shared" si="109"/>
        <v>7027</v>
      </c>
      <c r="JJR1" s="29">
        <f t="shared" si="109"/>
        <v>7028</v>
      </c>
      <c r="JJS1" s="29">
        <f t="shared" si="109"/>
        <v>7029</v>
      </c>
      <c r="JJT1" s="29">
        <f t="shared" si="109"/>
        <v>7030</v>
      </c>
      <c r="JJU1" s="29">
        <f t="shared" si="109"/>
        <v>7031</v>
      </c>
      <c r="JJV1" s="29">
        <f t="shared" si="109"/>
        <v>7032</v>
      </c>
      <c r="JJW1" s="29">
        <f t="shared" si="109"/>
        <v>7033</v>
      </c>
      <c r="JJX1" s="29">
        <f t="shared" si="109"/>
        <v>7034</v>
      </c>
      <c r="JJY1" s="29">
        <f t="shared" si="109"/>
        <v>7035</v>
      </c>
      <c r="JJZ1" s="29">
        <f t="shared" si="109"/>
        <v>7036</v>
      </c>
      <c r="JKA1" s="29">
        <f t="shared" si="109"/>
        <v>7037</v>
      </c>
      <c r="JKB1" s="29">
        <f t="shared" si="109"/>
        <v>7038</v>
      </c>
      <c r="JKC1" s="29">
        <f t="shared" si="109"/>
        <v>7039</v>
      </c>
      <c r="JKD1" s="29">
        <f t="shared" si="109"/>
        <v>7040</v>
      </c>
      <c r="JKE1" s="29">
        <f t="shared" si="109"/>
        <v>7041</v>
      </c>
      <c r="JKF1" s="29">
        <f t="shared" si="109"/>
        <v>7042</v>
      </c>
      <c r="JKG1" s="29">
        <f t="shared" si="109"/>
        <v>7043</v>
      </c>
      <c r="JKH1" s="29">
        <f t="shared" ref="JKH1:JMS1" si="110">JKG1+1</f>
        <v>7044</v>
      </c>
      <c r="JKI1" s="29">
        <f t="shared" si="110"/>
        <v>7045</v>
      </c>
      <c r="JKJ1" s="29">
        <f t="shared" si="110"/>
        <v>7046</v>
      </c>
      <c r="JKK1" s="29">
        <f t="shared" si="110"/>
        <v>7047</v>
      </c>
      <c r="JKL1" s="29">
        <f t="shared" si="110"/>
        <v>7048</v>
      </c>
      <c r="JKM1" s="29">
        <f t="shared" si="110"/>
        <v>7049</v>
      </c>
      <c r="JKN1" s="29">
        <f t="shared" si="110"/>
        <v>7050</v>
      </c>
      <c r="JKO1" s="29">
        <f t="shared" si="110"/>
        <v>7051</v>
      </c>
      <c r="JKP1" s="29">
        <f t="shared" si="110"/>
        <v>7052</v>
      </c>
      <c r="JKQ1" s="29">
        <f t="shared" si="110"/>
        <v>7053</v>
      </c>
      <c r="JKR1" s="29">
        <f t="shared" si="110"/>
        <v>7054</v>
      </c>
      <c r="JKS1" s="29">
        <f t="shared" si="110"/>
        <v>7055</v>
      </c>
      <c r="JKT1" s="29">
        <f t="shared" si="110"/>
        <v>7056</v>
      </c>
      <c r="JKU1" s="29">
        <f t="shared" si="110"/>
        <v>7057</v>
      </c>
      <c r="JKV1" s="29">
        <f t="shared" si="110"/>
        <v>7058</v>
      </c>
      <c r="JKW1" s="29">
        <f t="shared" si="110"/>
        <v>7059</v>
      </c>
      <c r="JKX1" s="29">
        <f t="shared" si="110"/>
        <v>7060</v>
      </c>
      <c r="JKY1" s="29">
        <f t="shared" si="110"/>
        <v>7061</v>
      </c>
      <c r="JKZ1" s="29">
        <f t="shared" si="110"/>
        <v>7062</v>
      </c>
      <c r="JLA1" s="29">
        <f t="shared" si="110"/>
        <v>7063</v>
      </c>
      <c r="JLB1" s="29">
        <f t="shared" si="110"/>
        <v>7064</v>
      </c>
      <c r="JLC1" s="29">
        <f t="shared" si="110"/>
        <v>7065</v>
      </c>
      <c r="JLD1" s="29">
        <f t="shared" si="110"/>
        <v>7066</v>
      </c>
      <c r="JLE1" s="29">
        <f t="shared" si="110"/>
        <v>7067</v>
      </c>
      <c r="JLF1" s="29">
        <f t="shared" si="110"/>
        <v>7068</v>
      </c>
      <c r="JLG1" s="29">
        <f t="shared" si="110"/>
        <v>7069</v>
      </c>
      <c r="JLH1" s="29">
        <f t="shared" si="110"/>
        <v>7070</v>
      </c>
      <c r="JLI1" s="29">
        <f t="shared" si="110"/>
        <v>7071</v>
      </c>
      <c r="JLJ1" s="29">
        <f t="shared" si="110"/>
        <v>7072</v>
      </c>
      <c r="JLK1" s="29">
        <f t="shared" si="110"/>
        <v>7073</v>
      </c>
      <c r="JLL1" s="29">
        <f t="shared" si="110"/>
        <v>7074</v>
      </c>
      <c r="JLM1" s="29">
        <f t="shared" si="110"/>
        <v>7075</v>
      </c>
      <c r="JLN1" s="29">
        <f t="shared" si="110"/>
        <v>7076</v>
      </c>
      <c r="JLO1" s="29">
        <f t="shared" si="110"/>
        <v>7077</v>
      </c>
      <c r="JLP1" s="29">
        <f t="shared" si="110"/>
        <v>7078</v>
      </c>
      <c r="JLQ1" s="29">
        <f t="shared" si="110"/>
        <v>7079</v>
      </c>
      <c r="JLR1" s="29">
        <f t="shared" si="110"/>
        <v>7080</v>
      </c>
      <c r="JLS1" s="29">
        <f t="shared" si="110"/>
        <v>7081</v>
      </c>
      <c r="JLT1" s="29">
        <f t="shared" si="110"/>
        <v>7082</v>
      </c>
      <c r="JLU1" s="29">
        <f t="shared" si="110"/>
        <v>7083</v>
      </c>
      <c r="JLV1" s="29">
        <f t="shared" si="110"/>
        <v>7084</v>
      </c>
      <c r="JLW1" s="29">
        <f t="shared" si="110"/>
        <v>7085</v>
      </c>
      <c r="JLX1" s="29">
        <f t="shared" si="110"/>
        <v>7086</v>
      </c>
      <c r="JLY1" s="29">
        <f t="shared" si="110"/>
        <v>7087</v>
      </c>
      <c r="JLZ1" s="29">
        <f t="shared" si="110"/>
        <v>7088</v>
      </c>
      <c r="JMA1" s="29">
        <f t="shared" si="110"/>
        <v>7089</v>
      </c>
      <c r="JMB1" s="29">
        <f t="shared" si="110"/>
        <v>7090</v>
      </c>
      <c r="JMC1" s="29">
        <f t="shared" si="110"/>
        <v>7091</v>
      </c>
      <c r="JMD1" s="29">
        <f t="shared" si="110"/>
        <v>7092</v>
      </c>
      <c r="JME1" s="29">
        <f t="shared" si="110"/>
        <v>7093</v>
      </c>
      <c r="JMF1" s="29">
        <f t="shared" si="110"/>
        <v>7094</v>
      </c>
      <c r="JMG1" s="29">
        <f t="shared" si="110"/>
        <v>7095</v>
      </c>
      <c r="JMH1" s="29">
        <f t="shared" si="110"/>
        <v>7096</v>
      </c>
      <c r="JMI1" s="29">
        <f t="shared" si="110"/>
        <v>7097</v>
      </c>
      <c r="JMJ1" s="29">
        <f t="shared" si="110"/>
        <v>7098</v>
      </c>
      <c r="JMK1" s="29">
        <f t="shared" si="110"/>
        <v>7099</v>
      </c>
      <c r="JML1" s="29">
        <f t="shared" si="110"/>
        <v>7100</v>
      </c>
      <c r="JMM1" s="29">
        <f t="shared" si="110"/>
        <v>7101</v>
      </c>
      <c r="JMN1" s="29">
        <f t="shared" si="110"/>
        <v>7102</v>
      </c>
      <c r="JMO1" s="29">
        <f t="shared" si="110"/>
        <v>7103</v>
      </c>
      <c r="JMP1" s="29">
        <f t="shared" si="110"/>
        <v>7104</v>
      </c>
      <c r="JMQ1" s="29">
        <f t="shared" si="110"/>
        <v>7105</v>
      </c>
      <c r="JMR1" s="29">
        <f t="shared" si="110"/>
        <v>7106</v>
      </c>
      <c r="JMS1" s="29">
        <f t="shared" si="110"/>
        <v>7107</v>
      </c>
      <c r="JMT1" s="29">
        <f t="shared" ref="JMT1:JPE1" si="111">JMS1+1</f>
        <v>7108</v>
      </c>
      <c r="JMU1" s="29">
        <f t="shared" si="111"/>
        <v>7109</v>
      </c>
      <c r="JMV1" s="29">
        <f t="shared" si="111"/>
        <v>7110</v>
      </c>
      <c r="JMW1" s="29">
        <f t="shared" si="111"/>
        <v>7111</v>
      </c>
      <c r="JMX1" s="29">
        <f t="shared" si="111"/>
        <v>7112</v>
      </c>
      <c r="JMY1" s="29">
        <f t="shared" si="111"/>
        <v>7113</v>
      </c>
      <c r="JMZ1" s="29">
        <f t="shared" si="111"/>
        <v>7114</v>
      </c>
      <c r="JNA1" s="29">
        <f t="shared" si="111"/>
        <v>7115</v>
      </c>
      <c r="JNB1" s="29">
        <f t="shared" si="111"/>
        <v>7116</v>
      </c>
      <c r="JNC1" s="29">
        <f t="shared" si="111"/>
        <v>7117</v>
      </c>
      <c r="JND1" s="29">
        <f t="shared" si="111"/>
        <v>7118</v>
      </c>
      <c r="JNE1" s="29">
        <f t="shared" si="111"/>
        <v>7119</v>
      </c>
      <c r="JNF1" s="29">
        <f t="shared" si="111"/>
        <v>7120</v>
      </c>
      <c r="JNG1" s="29">
        <f t="shared" si="111"/>
        <v>7121</v>
      </c>
      <c r="JNH1" s="29">
        <f t="shared" si="111"/>
        <v>7122</v>
      </c>
      <c r="JNI1" s="29">
        <f t="shared" si="111"/>
        <v>7123</v>
      </c>
      <c r="JNJ1" s="29">
        <f t="shared" si="111"/>
        <v>7124</v>
      </c>
      <c r="JNK1" s="29">
        <f t="shared" si="111"/>
        <v>7125</v>
      </c>
      <c r="JNL1" s="29">
        <f t="shared" si="111"/>
        <v>7126</v>
      </c>
      <c r="JNM1" s="29">
        <f t="shared" si="111"/>
        <v>7127</v>
      </c>
      <c r="JNN1" s="29">
        <f t="shared" si="111"/>
        <v>7128</v>
      </c>
      <c r="JNO1" s="29">
        <f t="shared" si="111"/>
        <v>7129</v>
      </c>
      <c r="JNP1" s="29">
        <f t="shared" si="111"/>
        <v>7130</v>
      </c>
      <c r="JNQ1" s="29">
        <f t="shared" si="111"/>
        <v>7131</v>
      </c>
      <c r="JNR1" s="29">
        <f t="shared" si="111"/>
        <v>7132</v>
      </c>
      <c r="JNS1" s="29">
        <f t="shared" si="111"/>
        <v>7133</v>
      </c>
      <c r="JNT1" s="29">
        <f t="shared" si="111"/>
        <v>7134</v>
      </c>
      <c r="JNU1" s="29">
        <f t="shared" si="111"/>
        <v>7135</v>
      </c>
      <c r="JNV1" s="29">
        <f t="shared" si="111"/>
        <v>7136</v>
      </c>
      <c r="JNW1" s="29">
        <f t="shared" si="111"/>
        <v>7137</v>
      </c>
      <c r="JNX1" s="29">
        <f t="shared" si="111"/>
        <v>7138</v>
      </c>
      <c r="JNY1" s="29">
        <f t="shared" si="111"/>
        <v>7139</v>
      </c>
      <c r="JNZ1" s="29">
        <f t="shared" si="111"/>
        <v>7140</v>
      </c>
      <c r="JOA1" s="29">
        <f t="shared" si="111"/>
        <v>7141</v>
      </c>
      <c r="JOB1" s="29">
        <f t="shared" si="111"/>
        <v>7142</v>
      </c>
      <c r="JOC1" s="29">
        <f t="shared" si="111"/>
        <v>7143</v>
      </c>
      <c r="JOD1" s="29">
        <f t="shared" si="111"/>
        <v>7144</v>
      </c>
      <c r="JOE1" s="29">
        <f t="shared" si="111"/>
        <v>7145</v>
      </c>
      <c r="JOF1" s="29">
        <f t="shared" si="111"/>
        <v>7146</v>
      </c>
      <c r="JOG1" s="29">
        <f t="shared" si="111"/>
        <v>7147</v>
      </c>
      <c r="JOH1" s="29">
        <f t="shared" si="111"/>
        <v>7148</v>
      </c>
      <c r="JOI1" s="29">
        <f t="shared" si="111"/>
        <v>7149</v>
      </c>
      <c r="JOJ1" s="29">
        <f t="shared" si="111"/>
        <v>7150</v>
      </c>
      <c r="JOK1" s="29">
        <f t="shared" si="111"/>
        <v>7151</v>
      </c>
      <c r="JOL1" s="29">
        <f t="shared" si="111"/>
        <v>7152</v>
      </c>
      <c r="JOM1" s="29">
        <f t="shared" si="111"/>
        <v>7153</v>
      </c>
      <c r="JON1" s="29">
        <f t="shared" si="111"/>
        <v>7154</v>
      </c>
      <c r="JOO1" s="29">
        <f t="shared" si="111"/>
        <v>7155</v>
      </c>
      <c r="JOP1" s="29">
        <f t="shared" si="111"/>
        <v>7156</v>
      </c>
      <c r="JOQ1" s="29">
        <f t="shared" si="111"/>
        <v>7157</v>
      </c>
      <c r="JOR1" s="29">
        <f t="shared" si="111"/>
        <v>7158</v>
      </c>
      <c r="JOS1" s="29">
        <f t="shared" si="111"/>
        <v>7159</v>
      </c>
      <c r="JOT1" s="29">
        <f t="shared" si="111"/>
        <v>7160</v>
      </c>
      <c r="JOU1" s="29">
        <f t="shared" si="111"/>
        <v>7161</v>
      </c>
      <c r="JOV1" s="29">
        <f t="shared" si="111"/>
        <v>7162</v>
      </c>
      <c r="JOW1" s="29">
        <f t="shared" si="111"/>
        <v>7163</v>
      </c>
      <c r="JOX1" s="29">
        <f t="shared" si="111"/>
        <v>7164</v>
      </c>
      <c r="JOY1" s="29">
        <f t="shared" si="111"/>
        <v>7165</v>
      </c>
      <c r="JOZ1" s="29">
        <f t="shared" si="111"/>
        <v>7166</v>
      </c>
      <c r="JPA1" s="29">
        <f t="shared" si="111"/>
        <v>7167</v>
      </c>
      <c r="JPB1" s="29">
        <f t="shared" si="111"/>
        <v>7168</v>
      </c>
      <c r="JPC1" s="29">
        <f t="shared" si="111"/>
        <v>7169</v>
      </c>
      <c r="JPD1" s="29">
        <f t="shared" si="111"/>
        <v>7170</v>
      </c>
      <c r="JPE1" s="29">
        <f t="shared" si="111"/>
        <v>7171</v>
      </c>
      <c r="JPF1" s="29">
        <f t="shared" ref="JPF1:JRQ1" si="112">JPE1+1</f>
        <v>7172</v>
      </c>
      <c r="JPG1" s="29">
        <f t="shared" si="112"/>
        <v>7173</v>
      </c>
      <c r="JPH1" s="29">
        <f t="shared" si="112"/>
        <v>7174</v>
      </c>
      <c r="JPI1" s="29">
        <f t="shared" si="112"/>
        <v>7175</v>
      </c>
      <c r="JPJ1" s="29">
        <f t="shared" si="112"/>
        <v>7176</v>
      </c>
      <c r="JPK1" s="29">
        <f t="shared" si="112"/>
        <v>7177</v>
      </c>
      <c r="JPL1" s="29">
        <f t="shared" si="112"/>
        <v>7178</v>
      </c>
      <c r="JPM1" s="29">
        <f t="shared" si="112"/>
        <v>7179</v>
      </c>
      <c r="JPN1" s="29">
        <f t="shared" si="112"/>
        <v>7180</v>
      </c>
      <c r="JPO1" s="29">
        <f t="shared" si="112"/>
        <v>7181</v>
      </c>
      <c r="JPP1" s="29">
        <f t="shared" si="112"/>
        <v>7182</v>
      </c>
      <c r="JPQ1" s="29">
        <f t="shared" si="112"/>
        <v>7183</v>
      </c>
      <c r="JPR1" s="29">
        <f t="shared" si="112"/>
        <v>7184</v>
      </c>
      <c r="JPS1" s="29">
        <f t="shared" si="112"/>
        <v>7185</v>
      </c>
      <c r="JPT1" s="29">
        <f t="shared" si="112"/>
        <v>7186</v>
      </c>
      <c r="JPU1" s="29">
        <f t="shared" si="112"/>
        <v>7187</v>
      </c>
      <c r="JPV1" s="29">
        <f t="shared" si="112"/>
        <v>7188</v>
      </c>
      <c r="JPW1" s="29">
        <f t="shared" si="112"/>
        <v>7189</v>
      </c>
      <c r="JPX1" s="29">
        <f t="shared" si="112"/>
        <v>7190</v>
      </c>
      <c r="JPY1" s="29">
        <f t="shared" si="112"/>
        <v>7191</v>
      </c>
      <c r="JPZ1" s="29">
        <f t="shared" si="112"/>
        <v>7192</v>
      </c>
      <c r="JQA1" s="29">
        <f t="shared" si="112"/>
        <v>7193</v>
      </c>
      <c r="JQB1" s="29">
        <f t="shared" si="112"/>
        <v>7194</v>
      </c>
      <c r="JQC1" s="29">
        <f t="shared" si="112"/>
        <v>7195</v>
      </c>
      <c r="JQD1" s="29">
        <f t="shared" si="112"/>
        <v>7196</v>
      </c>
      <c r="JQE1" s="29">
        <f t="shared" si="112"/>
        <v>7197</v>
      </c>
      <c r="JQF1" s="29">
        <f t="shared" si="112"/>
        <v>7198</v>
      </c>
      <c r="JQG1" s="29">
        <f t="shared" si="112"/>
        <v>7199</v>
      </c>
      <c r="JQH1" s="29">
        <f t="shared" si="112"/>
        <v>7200</v>
      </c>
      <c r="JQI1" s="29">
        <f t="shared" si="112"/>
        <v>7201</v>
      </c>
      <c r="JQJ1" s="29">
        <f t="shared" si="112"/>
        <v>7202</v>
      </c>
      <c r="JQK1" s="29">
        <f t="shared" si="112"/>
        <v>7203</v>
      </c>
      <c r="JQL1" s="29">
        <f t="shared" si="112"/>
        <v>7204</v>
      </c>
      <c r="JQM1" s="29">
        <f t="shared" si="112"/>
        <v>7205</v>
      </c>
      <c r="JQN1" s="29">
        <f t="shared" si="112"/>
        <v>7206</v>
      </c>
      <c r="JQO1" s="29">
        <f t="shared" si="112"/>
        <v>7207</v>
      </c>
      <c r="JQP1" s="29">
        <f t="shared" si="112"/>
        <v>7208</v>
      </c>
      <c r="JQQ1" s="29">
        <f t="shared" si="112"/>
        <v>7209</v>
      </c>
      <c r="JQR1" s="29">
        <f t="shared" si="112"/>
        <v>7210</v>
      </c>
      <c r="JQS1" s="29">
        <f t="shared" si="112"/>
        <v>7211</v>
      </c>
      <c r="JQT1" s="29">
        <f t="shared" si="112"/>
        <v>7212</v>
      </c>
      <c r="JQU1" s="29">
        <f t="shared" si="112"/>
        <v>7213</v>
      </c>
      <c r="JQV1" s="29">
        <f t="shared" si="112"/>
        <v>7214</v>
      </c>
      <c r="JQW1" s="29">
        <f t="shared" si="112"/>
        <v>7215</v>
      </c>
      <c r="JQX1" s="29">
        <f t="shared" si="112"/>
        <v>7216</v>
      </c>
      <c r="JQY1" s="29">
        <f t="shared" si="112"/>
        <v>7217</v>
      </c>
      <c r="JQZ1" s="29">
        <f t="shared" si="112"/>
        <v>7218</v>
      </c>
      <c r="JRA1" s="29">
        <f t="shared" si="112"/>
        <v>7219</v>
      </c>
      <c r="JRB1" s="29">
        <f t="shared" si="112"/>
        <v>7220</v>
      </c>
      <c r="JRC1" s="29">
        <f t="shared" si="112"/>
        <v>7221</v>
      </c>
      <c r="JRD1" s="29">
        <f t="shared" si="112"/>
        <v>7222</v>
      </c>
      <c r="JRE1" s="29">
        <f t="shared" si="112"/>
        <v>7223</v>
      </c>
      <c r="JRF1" s="29">
        <f t="shared" si="112"/>
        <v>7224</v>
      </c>
      <c r="JRG1" s="29">
        <f t="shared" si="112"/>
        <v>7225</v>
      </c>
      <c r="JRH1" s="29">
        <f t="shared" si="112"/>
        <v>7226</v>
      </c>
      <c r="JRI1" s="29">
        <f t="shared" si="112"/>
        <v>7227</v>
      </c>
      <c r="JRJ1" s="29">
        <f t="shared" si="112"/>
        <v>7228</v>
      </c>
      <c r="JRK1" s="29">
        <f t="shared" si="112"/>
        <v>7229</v>
      </c>
      <c r="JRL1" s="29">
        <f t="shared" si="112"/>
        <v>7230</v>
      </c>
      <c r="JRM1" s="29">
        <f t="shared" si="112"/>
        <v>7231</v>
      </c>
      <c r="JRN1" s="29">
        <f t="shared" si="112"/>
        <v>7232</v>
      </c>
      <c r="JRO1" s="29">
        <f t="shared" si="112"/>
        <v>7233</v>
      </c>
      <c r="JRP1" s="29">
        <f t="shared" si="112"/>
        <v>7234</v>
      </c>
      <c r="JRQ1" s="29">
        <f t="shared" si="112"/>
        <v>7235</v>
      </c>
      <c r="JRR1" s="29">
        <f t="shared" ref="JRR1:JUC1" si="113">JRQ1+1</f>
        <v>7236</v>
      </c>
      <c r="JRS1" s="29">
        <f t="shared" si="113"/>
        <v>7237</v>
      </c>
      <c r="JRT1" s="29">
        <f t="shared" si="113"/>
        <v>7238</v>
      </c>
      <c r="JRU1" s="29">
        <f t="shared" si="113"/>
        <v>7239</v>
      </c>
      <c r="JRV1" s="29">
        <f t="shared" si="113"/>
        <v>7240</v>
      </c>
      <c r="JRW1" s="29">
        <f t="shared" si="113"/>
        <v>7241</v>
      </c>
      <c r="JRX1" s="29">
        <f t="shared" si="113"/>
        <v>7242</v>
      </c>
      <c r="JRY1" s="29">
        <f t="shared" si="113"/>
        <v>7243</v>
      </c>
      <c r="JRZ1" s="29">
        <f t="shared" si="113"/>
        <v>7244</v>
      </c>
      <c r="JSA1" s="29">
        <f t="shared" si="113"/>
        <v>7245</v>
      </c>
      <c r="JSB1" s="29">
        <f t="shared" si="113"/>
        <v>7246</v>
      </c>
      <c r="JSC1" s="29">
        <f t="shared" si="113"/>
        <v>7247</v>
      </c>
      <c r="JSD1" s="29">
        <f t="shared" si="113"/>
        <v>7248</v>
      </c>
      <c r="JSE1" s="29">
        <f t="shared" si="113"/>
        <v>7249</v>
      </c>
      <c r="JSF1" s="29">
        <f t="shared" si="113"/>
        <v>7250</v>
      </c>
      <c r="JSG1" s="29">
        <f t="shared" si="113"/>
        <v>7251</v>
      </c>
      <c r="JSH1" s="29">
        <f t="shared" si="113"/>
        <v>7252</v>
      </c>
      <c r="JSI1" s="29">
        <f t="shared" si="113"/>
        <v>7253</v>
      </c>
      <c r="JSJ1" s="29">
        <f t="shared" si="113"/>
        <v>7254</v>
      </c>
      <c r="JSK1" s="29">
        <f t="shared" si="113"/>
        <v>7255</v>
      </c>
      <c r="JSL1" s="29">
        <f t="shared" si="113"/>
        <v>7256</v>
      </c>
      <c r="JSM1" s="29">
        <f t="shared" si="113"/>
        <v>7257</v>
      </c>
      <c r="JSN1" s="29">
        <f t="shared" si="113"/>
        <v>7258</v>
      </c>
      <c r="JSO1" s="29">
        <f t="shared" si="113"/>
        <v>7259</v>
      </c>
      <c r="JSP1" s="29">
        <f t="shared" si="113"/>
        <v>7260</v>
      </c>
      <c r="JSQ1" s="29">
        <f t="shared" si="113"/>
        <v>7261</v>
      </c>
      <c r="JSR1" s="29">
        <f t="shared" si="113"/>
        <v>7262</v>
      </c>
      <c r="JSS1" s="29">
        <f t="shared" si="113"/>
        <v>7263</v>
      </c>
      <c r="JST1" s="29">
        <f t="shared" si="113"/>
        <v>7264</v>
      </c>
      <c r="JSU1" s="29">
        <f t="shared" si="113"/>
        <v>7265</v>
      </c>
      <c r="JSV1" s="29">
        <f t="shared" si="113"/>
        <v>7266</v>
      </c>
      <c r="JSW1" s="29">
        <f t="shared" si="113"/>
        <v>7267</v>
      </c>
      <c r="JSX1" s="29">
        <f t="shared" si="113"/>
        <v>7268</v>
      </c>
      <c r="JSY1" s="29">
        <f t="shared" si="113"/>
        <v>7269</v>
      </c>
      <c r="JSZ1" s="29">
        <f t="shared" si="113"/>
        <v>7270</v>
      </c>
      <c r="JTA1" s="29">
        <f t="shared" si="113"/>
        <v>7271</v>
      </c>
      <c r="JTB1" s="29">
        <f t="shared" si="113"/>
        <v>7272</v>
      </c>
      <c r="JTC1" s="29">
        <f t="shared" si="113"/>
        <v>7273</v>
      </c>
      <c r="JTD1" s="29">
        <f t="shared" si="113"/>
        <v>7274</v>
      </c>
      <c r="JTE1" s="29">
        <f t="shared" si="113"/>
        <v>7275</v>
      </c>
      <c r="JTF1" s="29">
        <f t="shared" si="113"/>
        <v>7276</v>
      </c>
      <c r="JTG1" s="29">
        <f t="shared" si="113"/>
        <v>7277</v>
      </c>
      <c r="JTH1" s="29">
        <f t="shared" si="113"/>
        <v>7278</v>
      </c>
      <c r="JTI1" s="29">
        <f t="shared" si="113"/>
        <v>7279</v>
      </c>
      <c r="JTJ1" s="29">
        <f t="shared" si="113"/>
        <v>7280</v>
      </c>
      <c r="JTK1" s="29">
        <f t="shared" si="113"/>
        <v>7281</v>
      </c>
      <c r="JTL1" s="29">
        <f t="shared" si="113"/>
        <v>7282</v>
      </c>
      <c r="JTM1" s="29">
        <f t="shared" si="113"/>
        <v>7283</v>
      </c>
      <c r="JTN1" s="29">
        <f t="shared" si="113"/>
        <v>7284</v>
      </c>
      <c r="JTO1" s="29">
        <f t="shared" si="113"/>
        <v>7285</v>
      </c>
      <c r="JTP1" s="29">
        <f t="shared" si="113"/>
        <v>7286</v>
      </c>
      <c r="JTQ1" s="29">
        <f t="shared" si="113"/>
        <v>7287</v>
      </c>
      <c r="JTR1" s="29">
        <f t="shared" si="113"/>
        <v>7288</v>
      </c>
      <c r="JTS1" s="29">
        <f t="shared" si="113"/>
        <v>7289</v>
      </c>
      <c r="JTT1" s="29">
        <f t="shared" si="113"/>
        <v>7290</v>
      </c>
      <c r="JTU1" s="29">
        <f t="shared" si="113"/>
        <v>7291</v>
      </c>
      <c r="JTV1" s="29">
        <f t="shared" si="113"/>
        <v>7292</v>
      </c>
      <c r="JTW1" s="29">
        <f t="shared" si="113"/>
        <v>7293</v>
      </c>
      <c r="JTX1" s="29">
        <f t="shared" si="113"/>
        <v>7294</v>
      </c>
      <c r="JTY1" s="29">
        <f t="shared" si="113"/>
        <v>7295</v>
      </c>
      <c r="JTZ1" s="29">
        <f t="shared" si="113"/>
        <v>7296</v>
      </c>
      <c r="JUA1" s="29">
        <f t="shared" si="113"/>
        <v>7297</v>
      </c>
      <c r="JUB1" s="29">
        <f t="shared" si="113"/>
        <v>7298</v>
      </c>
      <c r="JUC1" s="29">
        <f t="shared" si="113"/>
        <v>7299</v>
      </c>
      <c r="JUD1" s="29">
        <f t="shared" ref="JUD1:JWO1" si="114">JUC1+1</f>
        <v>7300</v>
      </c>
      <c r="JUE1" s="29">
        <f t="shared" si="114"/>
        <v>7301</v>
      </c>
      <c r="JUF1" s="29">
        <f t="shared" si="114"/>
        <v>7302</v>
      </c>
      <c r="JUG1" s="29">
        <f t="shared" si="114"/>
        <v>7303</v>
      </c>
      <c r="JUH1" s="29">
        <f t="shared" si="114"/>
        <v>7304</v>
      </c>
      <c r="JUI1" s="29">
        <f t="shared" si="114"/>
        <v>7305</v>
      </c>
      <c r="JUJ1" s="29">
        <f t="shared" si="114"/>
        <v>7306</v>
      </c>
      <c r="JUK1" s="29">
        <f t="shared" si="114"/>
        <v>7307</v>
      </c>
      <c r="JUL1" s="29">
        <f t="shared" si="114"/>
        <v>7308</v>
      </c>
      <c r="JUM1" s="29">
        <f t="shared" si="114"/>
        <v>7309</v>
      </c>
      <c r="JUN1" s="29">
        <f t="shared" si="114"/>
        <v>7310</v>
      </c>
      <c r="JUO1" s="29">
        <f t="shared" si="114"/>
        <v>7311</v>
      </c>
      <c r="JUP1" s="29">
        <f t="shared" si="114"/>
        <v>7312</v>
      </c>
      <c r="JUQ1" s="29">
        <f t="shared" si="114"/>
        <v>7313</v>
      </c>
      <c r="JUR1" s="29">
        <f t="shared" si="114"/>
        <v>7314</v>
      </c>
      <c r="JUS1" s="29">
        <f t="shared" si="114"/>
        <v>7315</v>
      </c>
      <c r="JUT1" s="29">
        <f t="shared" si="114"/>
        <v>7316</v>
      </c>
      <c r="JUU1" s="29">
        <f t="shared" si="114"/>
        <v>7317</v>
      </c>
      <c r="JUV1" s="29">
        <f t="shared" si="114"/>
        <v>7318</v>
      </c>
      <c r="JUW1" s="29">
        <f t="shared" si="114"/>
        <v>7319</v>
      </c>
      <c r="JUX1" s="29">
        <f t="shared" si="114"/>
        <v>7320</v>
      </c>
      <c r="JUY1" s="29">
        <f t="shared" si="114"/>
        <v>7321</v>
      </c>
      <c r="JUZ1" s="29">
        <f t="shared" si="114"/>
        <v>7322</v>
      </c>
      <c r="JVA1" s="29">
        <f t="shared" si="114"/>
        <v>7323</v>
      </c>
      <c r="JVB1" s="29">
        <f t="shared" si="114"/>
        <v>7324</v>
      </c>
      <c r="JVC1" s="29">
        <f t="shared" si="114"/>
        <v>7325</v>
      </c>
      <c r="JVD1" s="29">
        <f t="shared" si="114"/>
        <v>7326</v>
      </c>
      <c r="JVE1" s="29">
        <f t="shared" si="114"/>
        <v>7327</v>
      </c>
      <c r="JVF1" s="29">
        <f t="shared" si="114"/>
        <v>7328</v>
      </c>
      <c r="JVG1" s="29">
        <f t="shared" si="114"/>
        <v>7329</v>
      </c>
      <c r="JVH1" s="29">
        <f t="shared" si="114"/>
        <v>7330</v>
      </c>
      <c r="JVI1" s="29">
        <f t="shared" si="114"/>
        <v>7331</v>
      </c>
      <c r="JVJ1" s="29">
        <f t="shared" si="114"/>
        <v>7332</v>
      </c>
      <c r="JVK1" s="29">
        <f t="shared" si="114"/>
        <v>7333</v>
      </c>
      <c r="JVL1" s="29">
        <f t="shared" si="114"/>
        <v>7334</v>
      </c>
      <c r="JVM1" s="29">
        <f t="shared" si="114"/>
        <v>7335</v>
      </c>
      <c r="JVN1" s="29">
        <f t="shared" si="114"/>
        <v>7336</v>
      </c>
      <c r="JVO1" s="29">
        <f t="shared" si="114"/>
        <v>7337</v>
      </c>
      <c r="JVP1" s="29">
        <f t="shared" si="114"/>
        <v>7338</v>
      </c>
      <c r="JVQ1" s="29">
        <f t="shared" si="114"/>
        <v>7339</v>
      </c>
      <c r="JVR1" s="29">
        <f t="shared" si="114"/>
        <v>7340</v>
      </c>
      <c r="JVS1" s="29">
        <f t="shared" si="114"/>
        <v>7341</v>
      </c>
      <c r="JVT1" s="29">
        <f t="shared" si="114"/>
        <v>7342</v>
      </c>
      <c r="JVU1" s="29">
        <f t="shared" si="114"/>
        <v>7343</v>
      </c>
      <c r="JVV1" s="29">
        <f t="shared" si="114"/>
        <v>7344</v>
      </c>
      <c r="JVW1" s="29">
        <f t="shared" si="114"/>
        <v>7345</v>
      </c>
      <c r="JVX1" s="29">
        <f t="shared" si="114"/>
        <v>7346</v>
      </c>
      <c r="JVY1" s="29">
        <f t="shared" si="114"/>
        <v>7347</v>
      </c>
      <c r="JVZ1" s="29">
        <f t="shared" si="114"/>
        <v>7348</v>
      </c>
      <c r="JWA1" s="29">
        <f t="shared" si="114"/>
        <v>7349</v>
      </c>
      <c r="JWB1" s="29">
        <f t="shared" si="114"/>
        <v>7350</v>
      </c>
      <c r="JWC1" s="29">
        <f t="shared" si="114"/>
        <v>7351</v>
      </c>
      <c r="JWD1" s="29">
        <f t="shared" si="114"/>
        <v>7352</v>
      </c>
      <c r="JWE1" s="29">
        <f t="shared" si="114"/>
        <v>7353</v>
      </c>
      <c r="JWF1" s="29">
        <f t="shared" si="114"/>
        <v>7354</v>
      </c>
      <c r="JWG1" s="29">
        <f t="shared" si="114"/>
        <v>7355</v>
      </c>
      <c r="JWH1" s="29">
        <f t="shared" si="114"/>
        <v>7356</v>
      </c>
      <c r="JWI1" s="29">
        <f t="shared" si="114"/>
        <v>7357</v>
      </c>
      <c r="JWJ1" s="29">
        <f t="shared" si="114"/>
        <v>7358</v>
      </c>
      <c r="JWK1" s="29">
        <f t="shared" si="114"/>
        <v>7359</v>
      </c>
      <c r="JWL1" s="29">
        <f t="shared" si="114"/>
        <v>7360</v>
      </c>
      <c r="JWM1" s="29">
        <f t="shared" si="114"/>
        <v>7361</v>
      </c>
      <c r="JWN1" s="29">
        <f t="shared" si="114"/>
        <v>7362</v>
      </c>
      <c r="JWO1" s="29">
        <f t="shared" si="114"/>
        <v>7363</v>
      </c>
      <c r="JWP1" s="29">
        <f t="shared" ref="JWP1:JZA1" si="115">JWO1+1</f>
        <v>7364</v>
      </c>
      <c r="JWQ1" s="29">
        <f t="shared" si="115"/>
        <v>7365</v>
      </c>
      <c r="JWR1" s="29">
        <f t="shared" si="115"/>
        <v>7366</v>
      </c>
      <c r="JWS1" s="29">
        <f t="shared" si="115"/>
        <v>7367</v>
      </c>
      <c r="JWT1" s="29">
        <f t="shared" si="115"/>
        <v>7368</v>
      </c>
      <c r="JWU1" s="29">
        <f t="shared" si="115"/>
        <v>7369</v>
      </c>
      <c r="JWV1" s="29">
        <f t="shared" si="115"/>
        <v>7370</v>
      </c>
      <c r="JWW1" s="29">
        <f t="shared" si="115"/>
        <v>7371</v>
      </c>
      <c r="JWX1" s="29">
        <f t="shared" si="115"/>
        <v>7372</v>
      </c>
      <c r="JWY1" s="29">
        <f t="shared" si="115"/>
        <v>7373</v>
      </c>
      <c r="JWZ1" s="29">
        <f t="shared" si="115"/>
        <v>7374</v>
      </c>
      <c r="JXA1" s="29">
        <f t="shared" si="115"/>
        <v>7375</v>
      </c>
      <c r="JXB1" s="29">
        <f t="shared" si="115"/>
        <v>7376</v>
      </c>
      <c r="JXC1" s="29">
        <f t="shared" si="115"/>
        <v>7377</v>
      </c>
      <c r="JXD1" s="29">
        <f t="shared" si="115"/>
        <v>7378</v>
      </c>
      <c r="JXE1" s="29">
        <f t="shared" si="115"/>
        <v>7379</v>
      </c>
      <c r="JXF1" s="29">
        <f t="shared" si="115"/>
        <v>7380</v>
      </c>
      <c r="JXG1" s="29">
        <f t="shared" si="115"/>
        <v>7381</v>
      </c>
      <c r="JXH1" s="29">
        <f t="shared" si="115"/>
        <v>7382</v>
      </c>
      <c r="JXI1" s="29">
        <f t="shared" si="115"/>
        <v>7383</v>
      </c>
      <c r="JXJ1" s="29">
        <f t="shared" si="115"/>
        <v>7384</v>
      </c>
      <c r="JXK1" s="29">
        <f t="shared" si="115"/>
        <v>7385</v>
      </c>
      <c r="JXL1" s="29">
        <f t="shared" si="115"/>
        <v>7386</v>
      </c>
      <c r="JXM1" s="29">
        <f t="shared" si="115"/>
        <v>7387</v>
      </c>
      <c r="JXN1" s="29">
        <f t="shared" si="115"/>
        <v>7388</v>
      </c>
      <c r="JXO1" s="29">
        <f t="shared" si="115"/>
        <v>7389</v>
      </c>
      <c r="JXP1" s="29">
        <f t="shared" si="115"/>
        <v>7390</v>
      </c>
      <c r="JXQ1" s="29">
        <f t="shared" si="115"/>
        <v>7391</v>
      </c>
      <c r="JXR1" s="29">
        <f t="shared" si="115"/>
        <v>7392</v>
      </c>
      <c r="JXS1" s="29">
        <f t="shared" si="115"/>
        <v>7393</v>
      </c>
      <c r="JXT1" s="29">
        <f t="shared" si="115"/>
        <v>7394</v>
      </c>
      <c r="JXU1" s="29">
        <f t="shared" si="115"/>
        <v>7395</v>
      </c>
      <c r="JXV1" s="29">
        <f t="shared" si="115"/>
        <v>7396</v>
      </c>
      <c r="JXW1" s="29">
        <f t="shared" si="115"/>
        <v>7397</v>
      </c>
      <c r="JXX1" s="29">
        <f t="shared" si="115"/>
        <v>7398</v>
      </c>
      <c r="JXY1" s="29">
        <f t="shared" si="115"/>
        <v>7399</v>
      </c>
      <c r="JXZ1" s="29">
        <f t="shared" si="115"/>
        <v>7400</v>
      </c>
      <c r="JYA1" s="29">
        <f t="shared" si="115"/>
        <v>7401</v>
      </c>
      <c r="JYB1" s="29">
        <f t="shared" si="115"/>
        <v>7402</v>
      </c>
      <c r="JYC1" s="29">
        <f t="shared" si="115"/>
        <v>7403</v>
      </c>
      <c r="JYD1" s="29">
        <f t="shared" si="115"/>
        <v>7404</v>
      </c>
      <c r="JYE1" s="29">
        <f t="shared" si="115"/>
        <v>7405</v>
      </c>
      <c r="JYF1" s="29">
        <f t="shared" si="115"/>
        <v>7406</v>
      </c>
      <c r="JYG1" s="29">
        <f t="shared" si="115"/>
        <v>7407</v>
      </c>
      <c r="JYH1" s="29">
        <f t="shared" si="115"/>
        <v>7408</v>
      </c>
      <c r="JYI1" s="29">
        <f t="shared" si="115"/>
        <v>7409</v>
      </c>
      <c r="JYJ1" s="29">
        <f t="shared" si="115"/>
        <v>7410</v>
      </c>
      <c r="JYK1" s="29">
        <f t="shared" si="115"/>
        <v>7411</v>
      </c>
      <c r="JYL1" s="29">
        <f t="shared" si="115"/>
        <v>7412</v>
      </c>
      <c r="JYM1" s="29">
        <f t="shared" si="115"/>
        <v>7413</v>
      </c>
      <c r="JYN1" s="29">
        <f t="shared" si="115"/>
        <v>7414</v>
      </c>
      <c r="JYO1" s="29">
        <f t="shared" si="115"/>
        <v>7415</v>
      </c>
      <c r="JYP1" s="29">
        <f t="shared" si="115"/>
        <v>7416</v>
      </c>
      <c r="JYQ1" s="29">
        <f t="shared" si="115"/>
        <v>7417</v>
      </c>
      <c r="JYR1" s="29">
        <f t="shared" si="115"/>
        <v>7418</v>
      </c>
      <c r="JYS1" s="29">
        <f t="shared" si="115"/>
        <v>7419</v>
      </c>
      <c r="JYT1" s="29">
        <f t="shared" si="115"/>
        <v>7420</v>
      </c>
      <c r="JYU1" s="29">
        <f t="shared" si="115"/>
        <v>7421</v>
      </c>
      <c r="JYV1" s="29">
        <f t="shared" si="115"/>
        <v>7422</v>
      </c>
      <c r="JYW1" s="29">
        <f t="shared" si="115"/>
        <v>7423</v>
      </c>
      <c r="JYX1" s="29">
        <f t="shared" si="115"/>
        <v>7424</v>
      </c>
      <c r="JYY1" s="29">
        <f t="shared" si="115"/>
        <v>7425</v>
      </c>
      <c r="JYZ1" s="29">
        <f t="shared" si="115"/>
        <v>7426</v>
      </c>
      <c r="JZA1" s="29">
        <f t="shared" si="115"/>
        <v>7427</v>
      </c>
      <c r="JZB1" s="29">
        <f t="shared" ref="JZB1:KBM1" si="116">JZA1+1</f>
        <v>7428</v>
      </c>
      <c r="JZC1" s="29">
        <f t="shared" si="116"/>
        <v>7429</v>
      </c>
      <c r="JZD1" s="29">
        <f t="shared" si="116"/>
        <v>7430</v>
      </c>
      <c r="JZE1" s="29">
        <f t="shared" si="116"/>
        <v>7431</v>
      </c>
      <c r="JZF1" s="29">
        <f t="shared" si="116"/>
        <v>7432</v>
      </c>
      <c r="JZG1" s="29">
        <f t="shared" si="116"/>
        <v>7433</v>
      </c>
      <c r="JZH1" s="29">
        <f t="shared" si="116"/>
        <v>7434</v>
      </c>
      <c r="JZI1" s="29">
        <f t="shared" si="116"/>
        <v>7435</v>
      </c>
      <c r="JZJ1" s="29">
        <f t="shared" si="116"/>
        <v>7436</v>
      </c>
      <c r="JZK1" s="29">
        <f t="shared" si="116"/>
        <v>7437</v>
      </c>
      <c r="JZL1" s="29">
        <f t="shared" si="116"/>
        <v>7438</v>
      </c>
      <c r="JZM1" s="29">
        <f t="shared" si="116"/>
        <v>7439</v>
      </c>
      <c r="JZN1" s="29">
        <f t="shared" si="116"/>
        <v>7440</v>
      </c>
      <c r="JZO1" s="29">
        <f t="shared" si="116"/>
        <v>7441</v>
      </c>
      <c r="JZP1" s="29">
        <f t="shared" si="116"/>
        <v>7442</v>
      </c>
      <c r="JZQ1" s="29">
        <f t="shared" si="116"/>
        <v>7443</v>
      </c>
      <c r="JZR1" s="29">
        <f t="shared" si="116"/>
        <v>7444</v>
      </c>
      <c r="JZS1" s="29">
        <f t="shared" si="116"/>
        <v>7445</v>
      </c>
      <c r="JZT1" s="29">
        <f t="shared" si="116"/>
        <v>7446</v>
      </c>
      <c r="JZU1" s="29">
        <f t="shared" si="116"/>
        <v>7447</v>
      </c>
      <c r="JZV1" s="29">
        <f t="shared" si="116"/>
        <v>7448</v>
      </c>
      <c r="JZW1" s="29">
        <f t="shared" si="116"/>
        <v>7449</v>
      </c>
      <c r="JZX1" s="29">
        <f t="shared" si="116"/>
        <v>7450</v>
      </c>
      <c r="JZY1" s="29">
        <f t="shared" si="116"/>
        <v>7451</v>
      </c>
      <c r="JZZ1" s="29">
        <f t="shared" si="116"/>
        <v>7452</v>
      </c>
      <c r="KAA1" s="29">
        <f t="shared" si="116"/>
        <v>7453</v>
      </c>
      <c r="KAB1" s="29">
        <f t="shared" si="116"/>
        <v>7454</v>
      </c>
      <c r="KAC1" s="29">
        <f t="shared" si="116"/>
        <v>7455</v>
      </c>
      <c r="KAD1" s="29">
        <f t="shared" si="116"/>
        <v>7456</v>
      </c>
      <c r="KAE1" s="29">
        <f t="shared" si="116"/>
        <v>7457</v>
      </c>
      <c r="KAF1" s="29">
        <f t="shared" si="116"/>
        <v>7458</v>
      </c>
      <c r="KAG1" s="29">
        <f t="shared" si="116"/>
        <v>7459</v>
      </c>
      <c r="KAH1" s="29">
        <f t="shared" si="116"/>
        <v>7460</v>
      </c>
      <c r="KAI1" s="29">
        <f t="shared" si="116"/>
        <v>7461</v>
      </c>
      <c r="KAJ1" s="29">
        <f t="shared" si="116"/>
        <v>7462</v>
      </c>
      <c r="KAK1" s="29">
        <f t="shared" si="116"/>
        <v>7463</v>
      </c>
      <c r="KAL1" s="29">
        <f t="shared" si="116"/>
        <v>7464</v>
      </c>
      <c r="KAM1" s="29">
        <f t="shared" si="116"/>
        <v>7465</v>
      </c>
      <c r="KAN1" s="29">
        <f t="shared" si="116"/>
        <v>7466</v>
      </c>
      <c r="KAO1" s="29">
        <f t="shared" si="116"/>
        <v>7467</v>
      </c>
      <c r="KAP1" s="29">
        <f t="shared" si="116"/>
        <v>7468</v>
      </c>
      <c r="KAQ1" s="29">
        <f t="shared" si="116"/>
        <v>7469</v>
      </c>
      <c r="KAR1" s="29">
        <f t="shared" si="116"/>
        <v>7470</v>
      </c>
      <c r="KAS1" s="29">
        <f t="shared" si="116"/>
        <v>7471</v>
      </c>
      <c r="KAT1" s="29">
        <f t="shared" si="116"/>
        <v>7472</v>
      </c>
      <c r="KAU1" s="29">
        <f t="shared" si="116"/>
        <v>7473</v>
      </c>
      <c r="KAV1" s="29">
        <f t="shared" si="116"/>
        <v>7474</v>
      </c>
      <c r="KAW1" s="29">
        <f t="shared" si="116"/>
        <v>7475</v>
      </c>
      <c r="KAX1" s="29">
        <f t="shared" si="116"/>
        <v>7476</v>
      </c>
      <c r="KAY1" s="29">
        <f t="shared" si="116"/>
        <v>7477</v>
      </c>
      <c r="KAZ1" s="29">
        <f t="shared" si="116"/>
        <v>7478</v>
      </c>
      <c r="KBA1" s="29">
        <f t="shared" si="116"/>
        <v>7479</v>
      </c>
      <c r="KBB1" s="29">
        <f t="shared" si="116"/>
        <v>7480</v>
      </c>
      <c r="KBC1" s="29">
        <f t="shared" si="116"/>
        <v>7481</v>
      </c>
      <c r="KBD1" s="29">
        <f t="shared" si="116"/>
        <v>7482</v>
      </c>
      <c r="KBE1" s="29">
        <f t="shared" si="116"/>
        <v>7483</v>
      </c>
      <c r="KBF1" s="29">
        <f t="shared" si="116"/>
        <v>7484</v>
      </c>
      <c r="KBG1" s="29">
        <f t="shared" si="116"/>
        <v>7485</v>
      </c>
      <c r="KBH1" s="29">
        <f t="shared" si="116"/>
        <v>7486</v>
      </c>
      <c r="KBI1" s="29">
        <f t="shared" si="116"/>
        <v>7487</v>
      </c>
      <c r="KBJ1" s="29">
        <f t="shared" si="116"/>
        <v>7488</v>
      </c>
      <c r="KBK1" s="29">
        <f t="shared" si="116"/>
        <v>7489</v>
      </c>
      <c r="KBL1" s="29">
        <f t="shared" si="116"/>
        <v>7490</v>
      </c>
      <c r="KBM1" s="29">
        <f t="shared" si="116"/>
        <v>7491</v>
      </c>
      <c r="KBN1" s="29">
        <f t="shared" ref="KBN1:KDY1" si="117">KBM1+1</f>
        <v>7492</v>
      </c>
      <c r="KBO1" s="29">
        <f t="shared" si="117"/>
        <v>7493</v>
      </c>
      <c r="KBP1" s="29">
        <f t="shared" si="117"/>
        <v>7494</v>
      </c>
      <c r="KBQ1" s="29">
        <f t="shared" si="117"/>
        <v>7495</v>
      </c>
      <c r="KBR1" s="29">
        <f t="shared" si="117"/>
        <v>7496</v>
      </c>
      <c r="KBS1" s="29">
        <f t="shared" si="117"/>
        <v>7497</v>
      </c>
      <c r="KBT1" s="29">
        <f t="shared" si="117"/>
        <v>7498</v>
      </c>
      <c r="KBU1" s="29">
        <f t="shared" si="117"/>
        <v>7499</v>
      </c>
      <c r="KBV1" s="29">
        <f t="shared" si="117"/>
        <v>7500</v>
      </c>
      <c r="KBW1" s="29">
        <f t="shared" si="117"/>
        <v>7501</v>
      </c>
      <c r="KBX1" s="29">
        <f t="shared" si="117"/>
        <v>7502</v>
      </c>
      <c r="KBY1" s="29">
        <f t="shared" si="117"/>
        <v>7503</v>
      </c>
      <c r="KBZ1" s="29">
        <f t="shared" si="117"/>
        <v>7504</v>
      </c>
      <c r="KCA1" s="29">
        <f t="shared" si="117"/>
        <v>7505</v>
      </c>
      <c r="KCB1" s="29">
        <f t="shared" si="117"/>
        <v>7506</v>
      </c>
      <c r="KCC1" s="29">
        <f t="shared" si="117"/>
        <v>7507</v>
      </c>
      <c r="KCD1" s="29">
        <f t="shared" si="117"/>
        <v>7508</v>
      </c>
      <c r="KCE1" s="29">
        <f t="shared" si="117"/>
        <v>7509</v>
      </c>
      <c r="KCF1" s="29">
        <f t="shared" si="117"/>
        <v>7510</v>
      </c>
      <c r="KCG1" s="29">
        <f t="shared" si="117"/>
        <v>7511</v>
      </c>
      <c r="KCH1" s="29">
        <f t="shared" si="117"/>
        <v>7512</v>
      </c>
      <c r="KCI1" s="29">
        <f t="shared" si="117"/>
        <v>7513</v>
      </c>
      <c r="KCJ1" s="29">
        <f t="shared" si="117"/>
        <v>7514</v>
      </c>
      <c r="KCK1" s="29">
        <f t="shared" si="117"/>
        <v>7515</v>
      </c>
      <c r="KCL1" s="29">
        <f t="shared" si="117"/>
        <v>7516</v>
      </c>
      <c r="KCM1" s="29">
        <f t="shared" si="117"/>
        <v>7517</v>
      </c>
      <c r="KCN1" s="29">
        <f t="shared" si="117"/>
        <v>7518</v>
      </c>
      <c r="KCO1" s="29">
        <f t="shared" si="117"/>
        <v>7519</v>
      </c>
      <c r="KCP1" s="29">
        <f t="shared" si="117"/>
        <v>7520</v>
      </c>
      <c r="KCQ1" s="29">
        <f t="shared" si="117"/>
        <v>7521</v>
      </c>
      <c r="KCR1" s="29">
        <f t="shared" si="117"/>
        <v>7522</v>
      </c>
      <c r="KCS1" s="29">
        <f t="shared" si="117"/>
        <v>7523</v>
      </c>
      <c r="KCT1" s="29">
        <f t="shared" si="117"/>
        <v>7524</v>
      </c>
      <c r="KCU1" s="29">
        <f t="shared" si="117"/>
        <v>7525</v>
      </c>
      <c r="KCV1" s="29">
        <f t="shared" si="117"/>
        <v>7526</v>
      </c>
      <c r="KCW1" s="29">
        <f t="shared" si="117"/>
        <v>7527</v>
      </c>
      <c r="KCX1" s="29">
        <f t="shared" si="117"/>
        <v>7528</v>
      </c>
      <c r="KCY1" s="29">
        <f t="shared" si="117"/>
        <v>7529</v>
      </c>
      <c r="KCZ1" s="29">
        <f t="shared" si="117"/>
        <v>7530</v>
      </c>
      <c r="KDA1" s="29">
        <f t="shared" si="117"/>
        <v>7531</v>
      </c>
      <c r="KDB1" s="29">
        <f t="shared" si="117"/>
        <v>7532</v>
      </c>
      <c r="KDC1" s="29">
        <f t="shared" si="117"/>
        <v>7533</v>
      </c>
      <c r="KDD1" s="29">
        <f t="shared" si="117"/>
        <v>7534</v>
      </c>
      <c r="KDE1" s="29">
        <f t="shared" si="117"/>
        <v>7535</v>
      </c>
      <c r="KDF1" s="29">
        <f t="shared" si="117"/>
        <v>7536</v>
      </c>
      <c r="KDG1" s="29">
        <f t="shared" si="117"/>
        <v>7537</v>
      </c>
      <c r="KDH1" s="29">
        <f t="shared" si="117"/>
        <v>7538</v>
      </c>
      <c r="KDI1" s="29">
        <f t="shared" si="117"/>
        <v>7539</v>
      </c>
      <c r="KDJ1" s="29">
        <f t="shared" si="117"/>
        <v>7540</v>
      </c>
      <c r="KDK1" s="29">
        <f t="shared" si="117"/>
        <v>7541</v>
      </c>
      <c r="KDL1" s="29">
        <f t="shared" si="117"/>
        <v>7542</v>
      </c>
      <c r="KDM1" s="29">
        <f t="shared" si="117"/>
        <v>7543</v>
      </c>
      <c r="KDN1" s="29">
        <f t="shared" si="117"/>
        <v>7544</v>
      </c>
      <c r="KDO1" s="29">
        <f t="shared" si="117"/>
        <v>7545</v>
      </c>
      <c r="KDP1" s="29">
        <f t="shared" si="117"/>
        <v>7546</v>
      </c>
      <c r="KDQ1" s="29">
        <f t="shared" si="117"/>
        <v>7547</v>
      </c>
      <c r="KDR1" s="29">
        <f t="shared" si="117"/>
        <v>7548</v>
      </c>
      <c r="KDS1" s="29">
        <f t="shared" si="117"/>
        <v>7549</v>
      </c>
      <c r="KDT1" s="29">
        <f t="shared" si="117"/>
        <v>7550</v>
      </c>
      <c r="KDU1" s="29">
        <f t="shared" si="117"/>
        <v>7551</v>
      </c>
      <c r="KDV1" s="29">
        <f t="shared" si="117"/>
        <v>7552</v>
      </c>
      <c r="KDW1" s="29">
        <f t="shared" si="117"/>
        <v>7553</v>
      </c>
      <c r="KDX1" s="29">
        <f t="shared" si="117"/>
        <v>7554</v>
      </c>
      <c r="KDY1" s="29">
        <f t="shared" si="117"/>
        <v>7555</v>
      </c>
      <c r="KDZ1" s="29">
        <f t="shared" ref="KDZ1:KGK1" si="118">KDY1+1</f>
        <v>7556</v>
      </c>
      <c r="KEA1" s="29">
        <f t="shared" si="118"/>
        <v>7557</v>
      </c>
      <c r="KEB1" s="29">
        <f t="shared" si="118"/>
        <v>7558</v>
      </c>
      <c r="KEC1" s="29">
        <f t="shared" si="118"/>
        <v>7559</v>
      </c>
      <c r="KED1" s="29">
        <f t="shared" si="118"/>
        <v>7560</v>
      </c>
      <c r="KEE1" s="29">
        <f t="shared" si="118"/>
        <v>7561</v>
      </c>
      <c r="KEF1" s="29">
        <f t="shared" si="118"/>
        <v>7562</v>
      </c>
      <c r="KEG1" s="29">
        <f t="shared" si="118"/>
        <v>7563</v>
      </c>
      <c r="KEH1" s="29">
        <f t="shared" si="118"/>
        <v>7564</v>
      </c>
      <c r="KEI1" s="29">
        <f t="shared" si="118"/>
        <v>7565</v>
      </c>
      <c r="KEJ1" s="29">
        <f t="shared" si="118"/>
        <v>7566</v>
      </c>
      <c r="KEK1" s="29">
        <f t="shared" si="118"/>
        <v>7567</v>
      </c>
      <c r="KEL1" s="29">
        <f t="shared" si="118"/>
        <v>7568</v>
      </c>
      <c r="KEM1" s="29">
        <f t="shared" si="118"/>
        <v>7569</v>
      </c>
      <c r="KEN1" s="29">
        <f t="shared" si="118"/>
        <v>7570</v>
      </c>
      <c r="KEO1" s="29">
        <f t="shared" si="118"/>
        <v>7571</v>
      </c>
      <c r="KEP1" s="29">
        <f t="shared" si="118"/>
        <v>7572</v>
      </c>
      <c r="KEQ1" s="29">
        <f t="shared" si="118"/>
        <v>7573</v>
      </c>
      <c r="KER1" s="29">
        <f t="shared" si="118"/>
        <v>7574</v>
      </c>
      <c r="KES1" s="29">
        <f t="shared" si="118"/>
        <v>7575</v>
      </c>
      <c r="KET1" s="29">
        <f t="shared" si="118"/>
        <v>7576</v>
      </c>
      <c r="KEU1" s="29">
        <f t="shared" si="118"/>
        <v>7577</v>
      </c>
      <c r="KEV1" s="29">
        <f t="shared" si="118"/>
        <v>7578</v>
      </c>
      <c r="KEW1" s="29">
        <f t="shared" si="118"/>
        <v>7579</v>
      </c>
      <c r="KEX1" s="29">
        <f t="shared" si="118"/>
        <v>7580</v>
      </c>
      <c r="KEY1" s="29">
        <f t="shared" si="118"/>
        <v>7581</v>
      </c>
      <c r="KEZ1" s="29">
        <f t="shared" si="118"/>
        <v>7582</v>
      </c>
      <c r="KFA1" s="29">
        <f t="shared" si="118"/>
        <v>7583</v>
      </c>
      <c r="KFB1" s="29">
        <f t="shared" si="118"/>
        <v>7584</v>
      </c>
      <c r="KFC1" s="29">
        <f t="shared" si="118"/>
        <v>7585</v>
      </c>
      <c r="KFD1" s="29">
        <f t="shared" si="118"/>
        <v>7586</v>
      </c>
      <c r="KFE1" s="29">
        <f t="shared" si="118"/>
        <v>7587</v>
      </c>
      <c r="KFF1" s="29">
        <f t="shared" si="118"/>
        <v>7588</v>
      </c>
      <c r="KFG1" s="29">
        <f t="shared" si="118"/>
        <v>7589</v>
      </c>
      <c r="KFH1" s="29">
        <f t="shared" si="118"/>
        <v>7590</v>
      </c>
      <c r="KFI1" s="29">
        <f t="shared" si="118"/>
        <v>7591</v>
      </c>
      <c r="KFJ1" s="29">
        <f t="shared" si="118"/>
        <v>7592</v>
      </c>
      <c r="KFK1" s="29">
        <f t="shared" si="118"/>
        <v>7593</v>
      </c>
      <c r="KFL1" s="29">
        <f t="shared" si="118"/>
        <v>7594</v>
      </c>
      <c r="KFM1" s="29">
        <f t="shared" si="118"/>
        <v>7595</v>
      </c>
      <c r="KFN1" s="29">
        <f t="shared" si="118"/>
        <v>7596</v>
      </c>
      <c r="KFO1" s="29">
        <f t="shared" si="118"/>
        <v>7597</v>
      </c>
      <c r="KFP1" s="29">
        <f t="shared" si="118"/>
        <v>7598</v>
      </c>
      <c r="KFQ1" s="29">
        <f t="shared" si="118"/>
        <v>7599</v>
      </c>
      <c r="KFR1" s="29">
        <f t="shared" si="118"/>
        <v>7600</v>
      </c>
      <c r="KFS1" s="29">
        <f t="shared" si="118"/>
        <v>7601</v>
      </c>
      <c r="KFT1" s="29">
        <f t="shared" si="118"/>
        <v>7602</v>
      </c>
      <c r="KFU1" s="29">
        <f t="shared" si="118"/>
        <v>7603</v>
      </c>
      <c r="KFV1" s="29">
        <f t="shared" si="118"/>
        <v>7604</v>
      </c>
      <c r="KFW1" s="29">
        <f t="shared" si="118"/>
        <v>7605</v>
      </c>
      <c r="KFX1" s="29">
        <f t="shared" si="118"/>
        <v>7606</v>
      </c>
      <c r="KFY1" s="29">
        <f t="shared" si="118"/>
        <v>7607</v>
      </c>
      <c r="KFZ1" s="29">
        <f t="shared" si="118"/>
        <v>7608</v>
      </c>
      <c r="KGA1" s="29">
        <f t="shared" si="118"/>
        <v>7609</v>
      </c>
      <c r="KGB1" s="29">
        <f t="shared" si="118"/>
        <v>7610</v>
      </c>
      <c r="KGC1" s="29">
        <f t="shared" si="118"/>
        <v>7611</v>
      </c>
      <c r="KGD1" s="29">
        <f t="shared" si="118"/>
        <v>7612</v>
      </c>
      <c r="KGE1" s="29">
        <f t="shared" si="118"/>
        <v>7613</v>
      </c>
      <c r="KGF1" s="29">
        <f t="shared" si="118"/>
        <v>7614</v>
      </c>
      <c r="KGG1" s="29">
        <f t="shared" si="118"/>
        <v>7615</v>
      </c>
      <c r="KGH1" s="29">
        <f t="shared" si="118"/>
        <v>7616</v>
      </c>
      <c r="KGI1" s="29">
        <f t="shared" si="118"/>
        <v>7617</v>
      </c>
      <c r="KGJ1" s="29">
        <f t="shared" si="118"/>
        <v>7618</v>
      </c>
      <c r="KGK1" s="29">
        <f t="shared" si="118"/>
        <v>7619</v>
      </c>
      <c r="KGL1" s="29">
        <f t="shared" ref="KGL1:KIW1" si="119">KGK1+1</f>
        <v>7620</v>
      </c>
      <c r="KGM1" s="29">
        <f t="shared" si="119"/>
        <v>7621</v>
      </c>
      <c r="KGN1" s="29">
        <f t="shared" si="119"/>
        <v>7622</v>
      </c>
      <c r="KGO1" s="29">
        <f t="shared" si="119"/>
        <v>7623</v>
      </c>
      <c r="KGP1" s="29">
        <f t="shared" si="119"/>
        <v>7624</v>
      </c>
      <c r="KGQ1" s="29">
        <f t="shared" si="119"/>
        <v>7625</v>
      </c>
      <c r="KGR1" s="29">
        <f t="shared" si="119"/>
        <v>7626</v>
      </c>
      <c r="KGS1" s="29">
        <f t="shared" si="119"/>
        <v>7627</v>
      </c>
      <c r="KGT1" s="29">
        <f t="shared" si="119"/>
        <v>7628</v>
      </c>
      <c r="KGU1" s="29">
        <f t="shared" si="119"/>
        <v>7629</v>
      </c>
      <c r="KGV1" s="29">
        <f t="shared" si="119"/>
        <v>7630</v>
      </c>
      <c r="KGW1" s="29">
        <f t="shared" si="119"/>
        <v>7631</v>
      </c>
      <c r="KGX1" s="29">
        <f t="shared" si="119"/>
        <v>7632</v>
      </c>
      <c r="KGY1" s="29">
        <f t="shared" si="119"/>
        <v>7633</v>
      </c>
      <c r="KGZ1" s="29">
        <f t="shared" si="119"/>
        <v>7634</v>
      </c>
      <c r="KHA1" s="29">
        <f t="shared" si="119"/>
        <v>7635</v>
      </c>
      <c r="KHB1" s="29">
        <f t="shared" si="119"/>
        <v>7636</v>
      </c>
      <c r="KHC1" s="29">
        <f t="shared" si="119"/>
        <v>7637</v>
      </c>
      <c r="KHD1" s="29">
        <f t="shared" si="119"/>
        <v>7638</v>
      </c>
      <c r="KHE1" s="29">
        <f t="shared" si="119"/>
        <v>7639</v>
      </c>
      <c r="KHF1" s="29">
        <f t="shared" si="119"/>
        <v>7640</v>
      </c>
      <c r="KHG1" s="29">
        <f t="shared" si="119"/>
        <v>7641</v>
      </c>
      <c r="KHH1" s="29">
        <f t="shared" si="119"/>
        <v>7642</v>
      </c>
      <c r="KHI1" s="29">
        <f t="shared" si="119"/>
        <v>7643</v>
      </c>
      <c r="KHJ1" s="29">
        <f t="shared" si="119"/>
        <v>7644</v>
      </c>
      <c r="KHK1" s="29">
        <f t="shared" si="119"/>
        <v>7645</v>
      </c>
      <c r="KHL1" s="29">
        <f t="shared" si="119"/>
        <v>7646</v>
      </c>
      <c r="KHM1" s="29">
        <f t="shared" si="119"/>
        <v>7647</v>
      </c>
      <c r="KHN1" s="29">
        <f t="shared" si="119"/>
        <v>7648</v>
      </c>
      <c r="KHO1" s="29">
        <f t="shared" si="119"/>
        <v>7649</v>
      </c>
      <c r="KHP1" s="29">
        <f t="shared" si="119"/>
        <v>7650</v>
      </c>
      <c r="KHQ1" s="29">
        <f t="shared" si="119"/>
        <v>7651</v>
      </c>
      <c r="KHR1" s="29">
        <f t="shared" si="119"/>
        <v>7652</v>
      </c>
      <c r="KHS1" s="29">
        <f t="shared" si="119"/>
        <v>7653</v>
      </c>
      <c r="KHT1" s="29">
        <f t="shared" si="119"/>
        <v>7654</v>
      </c>
      <c r="KHU1" s="29">
        <f t="shared" si="119"/>
        <v>7655</v>
      </c>
      <c r="KHV1" s="29">
        <f t="shared" si="119"/>
        <v>7656</v>
      </c>
      <c r="KHW1" s="29">
        <f t="shared" si="119"/>
        <v>7657</v>
      </c>
      <c r="KHX1" s="29">
        <f t="shared" si="119"/>
        <v>7658</v>
      </c>
      <c r="KHY1" s="29">
        <f t="shared" si="119"/>
        <v>7659</v>
      </c>
      <c r="KHZ1" s="29">
        <f t="shared" si="119"/>
        <v>7660</v>
      </c>
      <c r="KIA1" s="29">
        <f t="shared" si="119"/>
        <v>7661</v>
      </c>
      <c r="KIB1" s="29">
        <f t="shared" si="119"/>
        <v>7662</v>
      </c>
      <c r="KIC1" s="29">
        <f t="shared" si="119"/>
        <v>7663</v>
      </c>
      <c r="KID1" s="29">
        <f t="shared" si="119"/>
        <v>7664</v>
      </c>
      <c r="KIE1" s="29">
        <f t="shared" si="119"/>
        <v>7665</v>
      </c>
      <c r="KIF1" s="29">
        <f t="shared" si="119"/>
        <v>7666</v>
      </c>
      <c r="KIG1" s="29">
        <f t="shared" si="119"/>
        <v>7667</v>
      </c>
      <c r="KIH1" s="29">
        <f t="shared" si="119"/>
        <v>7668</v>
      </c>
      <c r="KII1" s="29">
        <f t="shared" si="119"/>
        <v>7669</v>
      </c>
      <c r="KIJ1" s="29">
        <f t="shared" si="119"/>
        <v>7670</v>
      </c>
      <c r="KIK1" s="29">
        <f t="shared" si="119"/>
        <v>7671</v>
      </c>
      <c r="KIL1" s="29">
        <f t="shared" si="119"/>
        <v>7672</v>
      </c>
      <c r="KIM1" s="29">
        <f t="shared" si="119"/>
        <v>7673</v>
      </c>
      <c r="KIN1" s="29">
        <f t="shared" si="119"/>
        <v>7674</v>
      </c>
      <c r="KIO1" s="29">
        <f t="shared" si="119"/>
        <v>7675</v>
      </c>
      <c r="KIP1" s="29">
        <f t="shared" si="119"/>
        <v>7676</v>
      </c>
      <c r="KIQ1" s="29">
        <f t="shared" si="119"/>
        <v>7677</v>
      </c>
      <c r="KIR1" s="29">
        <f t="shared" si="119"/>
        <v>7678</v>
      </c>
      <c r="KIS1" s="29">
        <f t="shared" si="119"/>
        <v>7679</v>
      </c>
      <c r="KIT1" s="29">
        <f t="shared" si="119"/>
        <v>7680</v>
      </c>
      <c r="KIU1" s="29">
        <f t="shared" si="119"/>
        <v>7681</v>
      </c>
      <c r="KIV1" s="29">
        <f t="shared" si="119"/>
        <v>7682</v>
      </c>
      <c r="KIW1" s="29">
        <f t="shared" si="119"/>
        <v>7683</v>
      </c>
      <c r="KIX1" s="29">
        <f t="shared" ref="KIX1:KLI1" si="120">KIW1+1</f>
        <v>7684</v>
      </c>
      <c r="KIY1" s="29">
        <f t="shared" si="120"/>
        <v>7685</v>
      </c>
      <c r="KIZ1" s="29">
        <f t="shared" si="120"/>
        <v>7686</v>
      </c>
      <c r="KJA1" s="29">
        <f t="shared" si="120"/>
        <v>7687</v>
      </c>
      <c r="KJB1" s="29">
        <f t="shared" si="120"/>
        <v>7688</v>
      </c>
      <c r="KJC1" s="29">
        <f t="shared" si="120"/>
        <v>7689</v>
      </c>
      <c r="KJD1" s="29">
        <f t="shared" si="120"/>
        <v>7690</v>
      </c>
      <c r="KJE1" s="29">
        <f t="shared" si="120"/>
        <v>7691</v>
      </c>
      <c r="KJF1" s="29">
        <f t="shared" si="120"/>
        <v>7692</v>
      </c>
      <c r="KJG1" s="29">
        <f t="shared" si="120"/>
        <v>7693</v>
      </c>
      <c r="KJH1" s="29">
        <f t="shared" si="120"/>
        <v>7694</v>
      </c>
      <c r="KJI1" s="29">
        <f t="shared" si="120"/>
        <v>7695</v>
      </c>
      <c r="KJJ1" s="29">
        <f t="shared" si="120"/>
        <v>7696</v>
      </c>
      <c r="KJK1" s="29">
        <f t="shared" si="120"/>
        <v>7697</v>
      </c>
      <c r="KJL1" s="29">
        <f t="shared" si="120"/>
        <v>7698</v>
      </c>
      <c r="KJM1" s="29">
        <f t="shared" si="120"/>
        <v>7699</v>
      </c>
      <c r="KJN1" s="29">
        <f t="shared" si="120"/>
        <v>7700</v>
      </c>
      <c r="KJO1" s="29">
        <f t="shared" si="120"/>
        <v>7701</v>
      </c>
      <c r="KJP1" s="29">
        <f t="shared" si="120"/>
        <v>7702</v>
      </c>
      <c r="KJQ1" s="29">
        <f t="shared" si="120"/>
        <v>7703</v>
      </c>
      <c r="KJR1" s="29">
        <f t="shared" si="120"/>
        <v>7704</v>
      </c>
      <c r="KJS1" s="29">
        <f t="shared" si="120"/>
        <v>7705</v>
      </c>
      <c r="KJT1" s="29">
        <f t="shared" si="120"/>
        <v>7706</v>
      </c>
      <c r="KJU1" s="29">
        <f t="shared" si="120"/>
        <v>7707</v>
      </c>
      <c r="KJV1" s="29">
        <f t="shared" si="120"/>
        <v>7708</v>
      </c>
      <c r="KJW1" s="29">
        <f t="shared" si="120"/>
        <v>7709</v>
      </c>
      <c r="KJX1" s="29">
        <f t="shared" si="120"/>
        <v>7710</v>
      </c>
      <c r="KJY1" s="29">
        <f t="shared" si="120"/>
        <v>7711</v>
      </c>
      <c r="KJZ1" s="29">
        <f t="shared" si="120"/>
        <v>7712</v>
      </c>
      <c r="KKA1" s="29">
        <f t="shared" si="120"/>
        <v>7713</v>
      </c>
      <c r="KKB1" s="29">
        <f t="shared" si="120"/>
        <v>7714</v>
      </c>
      <c r="KKC1" s="29">
        <f t="shared" si="120"/>
        <v>7715</v>
      </c>
      <c r="KKD1" s="29">
        <f t="shared" si="120"/>
        <v>7716</v>
      </c>
      <c r="KKE1" s="29">
        <f t="shared" si="120"/>
        <v>7717</v>
      </c>
      <c r="KKF1" s="29">
        <f t="shared" si="120"/>
        <v>7718</v>
      </c>
      <c r="KKG1" s="29">
        <f t="shared" si="120"/>
        <v>7719</v>
      </c>
      <c r="KKH1" s="29">
        <f t="shared" si="120"/>
        <v>7720</v>
      </c>
      <c r="KKI1" s="29">
        <f t="shared" si="120"/>
        <v>7721</v>
      </c>
      <c r="KKJ1" s="29">
        <f t="shared" si="120"/>
        <v>7722</v>
      </c>
      <c r="KKK1" s="29">
        <f t="shared" si="120"/>
        <v>7723</v>
      </c>
      <c r="KKL1" s="29">
        <f t="shared" si="120"/>
        <v>7724</v>
      </c>
      <c r="KKM1" s="29">
        <f t="shared" si="120"/>
        <v>7725</v>
      </c>
      <c r="KKN1" s="29">
        <f t="shared" si="120"/>
        <v>7726</v>
      </c>
      <c r="KKO1" s="29">
        <f t="shared" si="120"/>
        <v>7727</v>
      </c>
      <c r="KKP1" s="29">
        <f t="shared" si="120"/>
        <v>7728</v>
      </c>
      <c r="KKQ1" s="29">
        <f t="shared" si="120"/>
        <v>7729</v>
      </c>
      <c r="KKR1" s="29">
        <f t="shared" si="120"/>
        <v>7730</v>
      </c>
      <c r="KKS1" s="29">
        <f t="shared" si="120"/>
        <v>7731</v>
      </c>
      <c r="KKT1" s="29">
        <f t="shared" si="120"/>
        <v>7732</v>
      </c>
      <c r="KKU1" s="29">
        <f t="shared" si="120"/>
        <v>7733</v>
      </c>
      <c r="KKV1" s="29">
        <f t="shared" si="120"/>
        <v>7734</v>
      </c>
      <c r="KKW1" s="29">
        <f t="shared" si="120"/>
        <v>7735</v>
      </c>
      <c r="KKX1" s="29">
        <f t="shared" si="120"/>
        <v>7736</v>
      </c>
      <c r="KKY1" s="29">
        <f t="shared" si="120"/>
        <v>7737</v>
      </c>
      <c r="KKZ1" s="29">
        <f t="shared" si="120"/>
        <v>7738</v>
      </c>
      <c r="KLA1" s="29">
        <f t="shared" si="120"/>
        <v>7739</v>
      </c>
      <c r="KLB1" s="29">
        <f t="shared" si="120"/>
        <v>7740</v>
      </c>
      <c r="KLC1" s="29">
        <f t="shared" si="120"/>
        <v>7741</v>
      </c>
      <c r="KLD1" s="29">
        <f t="shared" si="120"/>
        <v>7742</v>
      </c>
      <c r="KLE1" s="29">
        <f t="shared" si="120"/>
        <v>7743</v>
      </c>
      <c r="KLF1" s="29">
        <f t="shared" si="120"/>
        <v>7744</v>
      </c>
      <c r="KLG1" s="29">
        <f t="shared" si="120"/>
        <v>7745</v>
      </c>
      <c r="KLH1" s="29">
        <f t="shared" si="120"/>
        <v>7746</v>
      </c>
      <c r="KLI1" s="29">
        <f t="shared" si="120"/>
        <v>7747</v>
      </c>
      <c r="KLJ1" s="29">
        <f t="shared" ref="KLJ1:KNU1" si="121">KLI1+1</f>
        <v>7748</v>
      </c>
      <c r="KLK1" s="29">
        <f t="shared" si="121"/>
        <v>7749</v>
      </c>
      <c r="KLL1" s="29">
        <f t="shared" si="121"/>
        <v>7750</v>
      </c>
      <c r="KLM1" s="29">
        <f t="shared" si="121"/>
        <v>7751</v>
      </c>
      <c r="KLN1" s="29">
        <f t="shared" si="121"/>
        <v>7752</v>
      </c>
      <c r="KLO1" s="29">
        <f t="shared" si="121"/>
        <v>7753</v>
      </c>
      <c r="KLP1" s="29">
        <f t="shared" si="121"/>
        <v>7754</v>
      </c>
      <c r="KLQ1" s="29">
        <f t="shared" si="121"/>
        <v>7755</v>
      </c>
      <c r="KLR1" s="29">
        <f t="shared" si="121"/>
        <v>7756</v>
      </c>
      <c r="KLS1" s="29">
        <f t="shared" si="121"/>
        <v>7757</v>
      </c>
      <c r="KLT1" s="29">
        <f t="shared" si="121"/>
        <v>7758</v>
      </c>
      <c r="KLU1" s="29">
        <f t="shared" si="121"/>
        <v>7759</v>
      </c>
      <c r="KLV1" s="29">
        <f t="shared" si="121"/>
        <v>7760</v>
      </c>
      <c r="KLW1" s="29">
        <f t="shared" si="121"/>
        <v>7761</v>
      </c>
      <c r="KLX1" s="29">
        <f t="shared" si="121"/>
        <v>7762</v>
      </c>
      <c r="KLY1" s="29">
        <f t="shared" si="121"/>
        <v>7763</v>
      </c>
      <c r="KLZ1" s="29">
        <f t="shared" si="121"/>
        <v>7764</v>
      </c>
      <c r="KMA1" s="29">
        <f t="shared" si="121"/>
        <v>7765</v>
      </c>
      <c r="KMB1" s="29">
        <f t="shared" si="121"/>
        <v>7766</v>
      </c>
      <c r="KMC1" s="29">
        <f t="shared" si="121"/>
        <v>7767</v>
      </c>
      <c r="KMD1" s="29">
        <f t="shared" si="121"/>
        <v>7768</v>
      </c>
      <c r="KME1" s="29">
        <f t="shared" si="121"/>
        <v>7769</v>
      </c>
      <c r="KMF1" s="29">
        <f t="shared" si="121"/>
        <v>7770</v>
      </c>
      <c r="KMG1" s="29">
        <f t="shared" si="121"/>
        <v>7771</v>
      </c>
      <c r="KMH1" s="29">
        <f t="shared" si="121"/>
        <v>7772</v>
      </c>
      <c r="KMI1" s="29">
        <f t="shared" si="121"/>
        <v>7773</v>
      </c>
      <c r="KMJ1" s="29">
        <f t="shared" si="121"/>
        <v>7774</v>
      </c>
      <c r="KMK1" s="29">
        <f t="shared" si="121"/>
        <v>7775</v>
      </c>
      <c r="KML1" s="29">
        <f t="shared" si="121"/>
        <v>7776</v>
      </c>
      <c r="KMM1" s="29">
        <f t="shared" si="121"/>
        <v>7777</v>
      </c>
      <c r="KMN1" s="29">
        <f t="shared" si="121"/>
        <v>7778</v>
      </c>
      <c r="KMO1" s="29">
        <f t="shared" si="121"/>
        <v>7779</v>
      </c>
      <c r="KMP1" s="29">
        <f t="shared" si="121"/>
        <v>7780</v>
      </c>
      <c r="KMQ1" s="29">
        <f t="shared" si="121"/>
        <v>7781</v>
      </c>
      <c r="KMR1" s="29">
        <f t="shared" si="121"/>
        <v>7782</v>
      </c>
      <c r="KMS1" s="29">
        <f t="shared" si="121"/>
        <v>7783</v>
      </c>
      <c r="KMT1" s="29">
        <f t="shared" si="121"/>
        <v>7784</v>
      </c>
      <c r="KMU1" s="29">
        <f t="shared" si="121"/>
        <v>7785</v>
      </c>
      <c r="KMV1" s="29">
        <f t="shared" si="121"/>
        <v>7786</v>
      </c>
      <c r="KMW1" s="29">
        <f t="shared" si="121"/>
        <v>7787</v>
      </c>
      <c r="KMX1" s="29">
        <f t="shared" si="121"/>
        <v>7788</v>
      </c>
      <c r="KMY1" s="29">
        <f t="shared" si="121"/>
        <v>7789</v>
      </c>
      <c r="KMZ1" s="29">
        <f t="shared" si="121"/>
        <v>7790</v>
      </c>
      <c r="KNA1" s="29">
        <f t="shared" si="121"/>
        <v>7791</v>
      </c>
      <c r="KNB1" s="29">
        <f t="shared" si="121"/>
        <v>7792</v>
      </c>
      <c r="KNC1" s="29">
        <f t="shared" si="121"/>
        <v>7793</v>
      </c>
      <c r="KND1" s="29">
        <f t="shared" si="121"/>
        <v>7794</v>
      </c>
      <c r="KNE1" s="29">
        <f t="shared" si="121"/>
        <v>7795</v>
      </c>
      <c r="KNF1" s="29">
        <f t="shared" si="121"/>
        <v>7796</v>
      </c>
      <c r="KNG1" s="29">
        <f t="shared" si="121"/>
        <v>7797</v>
      </c>
      <c r="KNH1" s="29">
        <f t="shared" si="121"/>
        <v>7798</v>
      </c>
      <c r="KNI1" s="29">
        <f t="shared" si="121"/>
        <v>7799</v>
      </c>
      <c r="KNJ1" s="29">
        <f t="shared" si="121"/>
        <v>7800</v>
      </c>
      <c r="KNK1" s="29">
        <f t="shared" si="121"/>
        <v>7801</v>
      </c>
      <c r="KNL1" s="29">
        <f t="shared" si="121"/>
        <v>7802</v>
      </c>
      <c r="KNM1" s="29">
        <f t="shared" si="121"/>
        <v>7803</v>
      </c>
      <c r="KNN1" s="29">
        <f t="shared" si="121"/>
        <v>7804</v>
      </c>
      <c r="KNO1" s="29">
        <f t="shared" si="121"/>
        <v>7805</v>
      </c>
      <c r="KNP1" s="29">
        <f t="shared" si="121"/>
        <v>7806</v>
      </c>
      <c r="KNQ1" s="29">
        <f t="shared" si="121"/>
        <v>7807</v>
      </c>
      <c r="KNR1" s="29">
        <f t="shared" si="121"/>
        <v>7808</v>
      </c>
      <c r="KNS1" s="29">
        <f t="shared" si="121"/>
        <v>7809</v>
      </c>
      <c r="KNT1" s="29">
        <f t="shared" si="121"/>
        <v>7810</v>
      </c>
      <c r="KNU1" s="29">
        <f t="shared" si="121"/>
        <v>7811</v>
      </c>
      <c r="KNV1" s="29">
        <f t="shared" ref="KNV1:KQG1" si="122">KNU1+1</f>
        <v>7812</v>
      </c>
      <c r="KNW1" s="29">
        <f t="shared" si="122"/>
        <v>7813</v>
      </c>
      <c r="KNX1" s="29">
        <f t="shared" si="122"/>
        <v>7814</v>
      </c>
      <c r="KNY1" s="29">
        <f t="shared" si="122"/>
        <v>7815</v>
      </c>
      <c r="KNZ1" s="29">
        <f t="shared" si="122"/>
        <v>7816</v>
      </c>
      <c r="KOA1" s="29">
        <f t="shared" si="122"/>
        <v>7817</v>
      </c>
      <c r="KOB1" s="29">
        <f t="shared" si="122"/>
        <v>7818</v>
      </c>
      <c r="KOC1" s="29">
        <f t="shared" si="122"/>
        <v>7819</v>
      </c>
      <c r="KOD1" s="29">
        <f t="shared" si="122"/>
        <v>7820</v>
      </c>
      <c r="KOE1" s="29">
        <f t="shared" si="122"/>
        <v>7821</v>
      </c>
      <c r="KOF1" s="29">
        <f t="shared" si="122"/>
        <v>7822</v>
      </c>
      <c r="KOG1" s="29">
        <f t="shared" si="122"/>
        <v>7823</v>
      </c>
      <c r="KOH1" s="29">
        <f t="shared" si="122"/>
        <v>7824</v>
      </c>
      <c r="KOI1" s="29">
        <f t="shared" si="122"/>
        <v>7825</v>
      </c>
      <c r="KOJ1" s="29">
        <f t="shared" si="122"/>
        <v>7826</v>
      </c>
      <c r="KOK1" s="29">
        <f t="shared" si="122"/>
        <v>7827</v>
      </c>
      <c r="KOL1" s="29">
        <f t="shared" si="122"/>
        <v>7828</v>
      </c>
      <c r="KOM1" s="29">
        <f t="shared" si="122"/>
        <v>7829</v>
      </c>
      <c r="KON1" s="29">
        <f t="shared" si="122"/>
        <v>7830</v>
      </c>
      <c r="KOO1" s="29">
        <f t="shared" si="122"/>
        <v>7831</v>
      </c>
      <c r="KOP1" s="29">
        <f t="shared" si="122"/>
        <v>7832</v>
      </c>
      <c r="KOQ1" s="29">
        <f t="shared" si="122"/>
        <v>7833</v>
      </c>
      <c r="KOR1" s="29">
        <f t="shared" si="122"/>
        <v>7834</v>
      </c>
      <c r="KOS1" s="29">
        <f t="shared" si="122"/>
        <v>7835</v>
      </c>
      <c r="KOT1" s="29">
        <f t="shared" si="122"/>
        <v>7836</v>
      </c>
      <c r="KOU1" s="29">
        <f t="shared" si="122"/>
        <v>7837</v>
      </c>
      <c r="KOV1" s="29">
        <f t="shared" si="122"/>
        <v>7838</v>
      </c>
      <c r="KOW1" s="29">
        <f t="shared" si="122"/>
        <v>7839</v>
      </c>
      <c r="KOX1" s="29">
        <f t="shared" si="122"/>
        <v>7840</v>
      </c>
      <c r="KOY1" s="29">
        <f t="shared" si="122"/>
        <v>7841</v>
      </c>
      <c r="KOZ1" s="29">
        <f t="shared" si="122"/>
        <v>7842</v>
      </c>
      <c r="KPA1" s="29">
        <f t="shared" si="122"/>
        <v>7843</v>
      </c>
      <c r="KPB1" s="29">
        <f t="shared" si="122"/>
        <v>7844</v>
      </c>
      <c r="KPC1" s="29">
        <f t="shared" si="122"/>
        <v>7845</v>
      </c>
      <c r="KPD1" s="29">
        <f t="shared" si="122"/>
        <v>7846</v>
      </c>
      <c r="KPE1" s="29">
        <f t="shared" si="122"/>
        <v>7847</v>
      </c>
      <c r="KPF1" s="29">
        <f t="shared" si="122"/>
        <v>7848</v>
      </c>
      <c r="KPG1" s="29">
        <f t="shared" si="122"/>
        <v>7849</v>
      </c>
      <c r="KPH1" s="29">
        <f t="shared" si="122"/>
        <v>7850</v>
      </c>
      <c r="KPI1" s="29">
        <f t="shared" si="122"/>
        <v>7851</v>
      </c>
      <c r="KPJ1" s="29">
        <f t="shared" si="122"/>
        <v>7852</v>
      </c>
      <c r="KPK1" s="29">
        <f t="shared" si="122"/>
        <v>7853</v>
      </c>
      <c r="KPL1" s="29">
        <f t="shared" si="122"/>
        <v>7854</v>
      </c>
      <c r="KPM1" s="29">
        <f t="shared" si="122"/>
        <v>7855</v>
      </c>
      <c r="KPN1" s="29">
        <f t="shared" si="122"/>
        <v>7856</v>
      </c>
      <c r="KPO1" s="29">
        <f t="shared" si="122"/>
        <v>7857</v>
      </c>
      <c r="KPP1" s="29">
        <f t="shared" si="122"/>
        <v>7858</v>
      </c>
      <c r="KPQ1" s="29">
        <f t="shared" si="122"/>
        <v>7859</v>
      </c>
      <c r="KPR1" s="29">
        <f t="shared" si="122"/>
        <v>7860</v>
      </c>
      <c r="KPS1" s="29">
        <f t="shared" si="122"/>
        <v>7861</v>
      </c>
      <c r="KPT1" s="29">
        <f t="shared" si="122"/>
        <v>7862</v>
      </c>
      <c r="KPU1" s="29">
        <f t="shared" si="122"/>
        <v>7863</v>
      </c>
      <c r="KPV1" s="29">
        <f t="shared" si="122"/>
        <v>7864</v>
      </c>
      <c r="KPW1" s="29">
        <f t="shared" si="122"/>
        <v>7865</v>
      </c>
      <c r="KPX1" s="29">
        <f t="shared" si="122"/>
        <v>7866</v>
      </c>
      <c r="KPY1" s="29">
        <f t="shared" si="122"/>
        <v>7867</v>
      </c>
      <c r="KPZ1" s="29">
        <f t="shared" si="122"/>
        <v>7868</v>
      </c>
      <c r="KQA1" s="29">
        <f t="shared" si="122"/>
        <v>7869</v>
      </c>
      <c r="KQB1" s="29">
        <f t="shared" si="122"/>
        <v>7870</v>
      </c>
      <c r="KQC1" s="29">
        <f t="shared" si="122"/>
        <v>7871</v>
      </c>
      <c r="KQD1" s="29">
        <f t="shared" si="122"/>
        <v>7872</v>
      </c>
      <c r="KQE1" s="29">
        <f t="shared" si="122"/>
        <v>7873</v>
      </c>
      <c r="KQF1" s="29">
        <f t="shared" si="122"/>
        <v>7874</v>
      </c>
      <c r="KQG1" s="29">
        <f t="shared" si="122"/>
        <v>7875</v>
      </c>
      <c r="KQH1" s="29">
        <f t="shared" ref="KQH1:KSS1" si="123">KQG1+1</f>
        <v>7876</v>
      </c>
      <c r="KQI1" s="29">
        <f t="shared" si="123"/>
        <v>7877</v>
      </c>
      <c r="KQJ1" s="29">
        <f t="shared" si="123"/>
        <v>7878</v>
      </c>
      <c r="KQK1" s="29">
        <f t="shared" si="123"/>
        <v>7879</v>
      </c>
      <c r="KQL1" s="29">
        <f t="shared" si="123"/>
        <v>7880</v>
      </c>
      <c r="KQM1" s="29">
        <f t="shared" si="123"/>
        <v>7881</v>
      </c>
      <c r="KQN1" s="29">
        <f t="shared" si="123"/>
        <v>7882</v>
      </c>
      <c r="KQO1" s="29">
        <f t="shared" si="123"/>
        <v>7883</v>
      </c>
      <c r="KQP1" s="29">
        <f t="shared" si="123"/>
        <v>7884</v>
      </c>
      <c r="KQQ1" s="29">
        <f t="shared" si="123"/>
        <v>7885</v>
      </c>
      <c r="KQR1" s="29">
        <f t="shared" si="123"/>
        <v>7886</v>
      </c>
      <c r="KQS1" s="29">
        <f t="shared" si="123"/>
        <v>7887</v>
      </c>
      <c r="KQT1" s="29">
        <f t="shared" si="123"/>
        <v>7888</v>
      </c>
      <c r="KQU1" s="29">
        <f t="shared" si="123"/>
        <v>7889</v>
      </c>
      <c r="KQV1" s="29">
        <f t="shared" si="123"/>
        <v>7890</v>
      </c>
      <c r="KQW1" s="29">
        <f t="shared" si="123"/>
        <v>7891</v>
      </c>
      <c r="KQX1" s="29">
        <f t="shared" si="123"/>
        <v>7892</v>
      </c>
      <c r="KQY1" s="29">
        <f t="shared" si="123"/>
        <v>7893</v>
      </c>
      <c r="KQZ1" s="29">
        <f t="shared" si="123"/>
        <v>7894</v>
      </c>
      <c r="KRA1" s="29">
        <f t="shared" si="123"/>
        <v>7895</v>
      </c>
      <c r="KRB1" s="29">
        <f t="shared" si="123"/>
        <v>7896</v>
      </c>
      <c r="KRC1" s="29">
        <f t="shared" si="123"/>
        <v>7897</v>
      </c>
      <c r="KRD1" s="29">
        <f t="shared" si="123"/>
        <v>7898</v>
      </c>
      <c r="KRE1" s="29">
        <f t="shared" si="123"/>
        <v>7899</v>
      </c>
      <c r="KRF1" s="29">
        <f t="shared" si="123"/>
        <v>7900</v>
      </c>
      <c r="KRG1" s="29">
        <f t="shared" si="123"/>
        <v>7901</v>
      </c>
      <c r="KRH1" s="29">
        <f t="shared" si="123"/>
        <v>7902</v>
      </c>
      <c r="KRI1" s="29">
        <f t="shared" si="123"/>
        <v>7903</v>
      </c>
      <c r="KRJ1" s="29">
        <f t="shared" si="123"/>
        <v>7904</v>
      </c>
      <c r="KRK1" s="29">
        <f t="shared" si="123"/>
        <v>7905</v>
      </c>
      <c r="KRL1" s="29">
        <f t="shared" si="123"/>
        <v>7906</v>
      </c>
      <c r="KRM1" s="29">
        <f t="shared" si="123"/>
        <v>7907</v>
      </c>
      <c r="KRN1" s="29">
        <f t="shared" si="123"/>
        <v>7908</v>
      </c>
      <c r="KRO1" s="29">
        <f t="shared" si="123"/>
        <v>7909</v>
      </c>
      <c r="KRP1" s="29">
        <f t="shared" si="123"/>
        <v>7910</v>
      </c>
      <c r="KRQ1" s="29">
        <f t="shared" si="123"/>
        <v>7911</v>
      </c>
      <c r="KRR1" s="29">
        <f t="shared" si="123"/>
        <v>7912</v>
      </c>
      <c r="KRS1" s="29">
        <f t="shared" si="123"/>
        <v>7913</v>
      </c>
      <c r="KRT1" s="29">
        <f t="shared" si="123"/>
        <v>7914</v>
      </c>
      <c r="KRU1" s="29">
        <f t="shared" si="123"/>
        <v>7915</v>
      </c>
      <c r="KRV1" s="29">
        <f t="shared" si="123"/>
        <v>7916</v>
      </c>
      <c r="KRW1" s="29">
        <f t="shared" si="123"/>
        <v>7917</v>
      </c>
      <c r="KRX1" s="29">
        <f t="shared" si="123"/>
        <v>7918</v>
      </c>
      <c r="KRY1" s="29">
        <f t="shared" si="123"/>
        <v>7919</v>
      </c>
      <c r="KRZ1" s="29">
        <f t="shared" si="123"/>
        <v>7920</v>
      </c>
      <c r="KSA1" s="29">
        <f t="shared" si="123"/>
        <v>7921</v>
      </c>
      <c r="KSB1" s="29">
        <f t="shared" si="123"/>
        <v>7922</v>
      </c>
      <c r="KSC1" s="29">
        <f t="shared" si="123"/>
        <v>7923</v>
      </c>
      <c r="KSD1" s="29">
        <f t="shared" si="123"/>
        <v>7924</v>
      </c>
      <c r="KSE1" s="29">
        <f t="shared" si="123"/>
        <v>7925</v>
      </c>
      <c r="KSF1" s="29">
        <f t="shared" si="123"/>
        <v>7926</v>
      </c>
      <c r="KSG1" s="29">
        <f t="shared" si="123"/>
        <v>7927</v>
      </c>
      <c r="KSH1" s="29">
        <f t="shared" si="123"/>
        <v>7928</v>
      </c>
      <c r="KSI1" s="29">
        <f t="shared" si="123"/>
        <v>7929</v>
      </c>
      <c r="KSJ1" s="29">
        <f t="shared" si="123"/>
        <v>7930</v>
      </c>
      <c r="KSK1" s="29">
        <f t="shared" si="123"/>
        <v>7931</v>
      </c>
      <c r="KSL1" s="29">
        <f t="shared" si="123"/>
        <v>7932</v>
      </c>
      <c r="KSM1" s="29">
        <f t="shared" si="123"/>
        <v>7933</v>
      </c>
      <c r="KSN1" s="29">
        <f t="shared" si="123"/>
        <v>7934</v>
      </c>
      <c r="KSO1" s="29">
        <f t="shared" si="123"/>
        <v>7935</v>
      </c>
      <c r="KSP1" s="29">
        <f t="shared" si="123"/>
        <v>7936</v>
      </c>
      <c r="KSQ1" s="29">
        <f t="shared" si="123"/>
        <v>7937</v>
      </c>
      <c r="KSR1" s="29">
        <f t="shared" si="123"/>
        <v>7938</v>
      </c>
      <c r="KSS1" s="29">
        <f t="shared" si="123"/>
        <v>7939</v>
      </c>
      <c r="KST1" s="29">
        <f t="shared" ref="KST1:KVE1" si="124">KSS1+1</f>
        <v>7940</v>
      </c>
      <c r="KSU1" s="29">
        <f t="shared" si="124"/>
        <v>7941</v>
      </c>
      <c r="KSV1" s="29">
        <f t="shared" si="124"/>
        <v>7942</v>
      </c>
      <c r="KSW1" s="29">
        <f t="shared" si="124"/>
        <v>7943</v>
      </c>
      <c r="KSX1" s="29">
        <f t="shared" si="124"/>
        <v>7944</v>
      </c>
      <c r="KSY1" s="29">
        <f t="shared" si="124"/>
        <v>7945</v>
      </c>
      <c r="KSZ1" s="29">
        <f t="shared" si="124"/>
        <v>7946</v>
      </c>
      <c r="KTA1" s="29">
        <f t="shared" si="124"/>
        <v>7947</v>
      </c>
      <c r="KTB1" s="29">
        <f t="shared" si="124"/>
        <v>7948</v>
      </c>
      <c r="KTC1" s="29">
        <f t="shared" si="124"/>
        <v>7949</v>
      </c>
      <c r="KTD1" s="29">
        <f t="shared" si="124"/>
        <v>7950</v>
      </c>
      <c r="KTE1" s="29">
        <f t="shared" si="124"/>
        <v>7951</v>
      </c>
      <c r="KTF1" s="29">
        <f t="shared" si="124"/>
        <v>7952</v>
      </c>
      <c r="KTG1" s="29">
        <f t="shared" si="124"/>
        <v>7953</v>
      </c>
      <c r="KTH1" s="29">
        <f t="shared" si="124"/>
        <v>7954</v>
      </c>
      <c r="KTI1" s="29">
        <f t="shared" si="124"/>
        <v>7955</v>
      </c>
      <c r="KTJ1" s="29">
        <f t="shared" si="124"/>
        <v>7956</v>
      </c>
      <c r="KTK1" s="29">
        <f t="shared" si="124"/>
        <v>7957</v>
      </c>
      <c r="KTL1" s="29">
        <f t="shared" si="124"/>
        <v>7958</v>
      </c>
      <c r="KTM1" s="29">
        <f t="shared" si="124"/>
        <v>7959</v>
      </c>
      <c r="KTN1" s="29">
        <f t="shared" si="124"/>
        <v>7960</v>
      </c>
      <c r="KTO1" s="29">
        <f t="shared" si="124"/>
        <v>7961</v>
      </c>
      <c r="KTP1" s="29">
        <f t="shared" si="124"/>
        <v>7962</v>
      </c>
      <c r="KTQ1" s="29">
        <f t="shared" si="124"/>
        <v>7963</v>
      </c>
      <c r="KTR1" s="29">
        <f t="shared" si="124"/>
        <v>7964</v>
      </c>
      <c r="KTS1" s="29">
        <f t="shared" si="124"/>
        <v>7965</v>
      </c>
      <c r="KTT1" s="29">
        <f t="shared" si="124"/>
        <v>7966</v>
      </c>
      <c r="KTU1" s="29">
        <f t="shared" si="124"/>
        <v>7967</v>
      </c>
      <c r="KTV1" s="29">
        <f t="shared" si="124"/>
        <v>7968</v>
      </c>
      <c r="KTW1" s="29">
        <f t="shared" si="124"/>
        <v>7969</v>
      </c>
      <c r="KTX1" s="29">
        <f t="shared" si="124"/>
        <v>7970</v>
      </c>
      <c r="KTY1" s="29">
        <f t="shared" si="124"/>
        <v>7971</v>
      </c>
      <c r="KTZ1" s="29">
        <f t="shared" si="124"/>
        <v>7972</v>
      </c>
      <c r="KUA1" s="29">
        <f t="shared" si="124"/>
        <v>7973</v>
      </c>
      <c r="KUB1" s="29">
        <f t="shared" si="124"/>
        <v>7974</v>
      </c>
      <c r="KUC1" s="29">
        <f t="shared" si="124"/>
        <v>7975</v>
      </c>
      <c r="KUD1" s="29">
        <f t="shared" si="124"/>
        <v>7976</v>
      </c>
      <c r="KUE1" s="29">
        <f t="shared" si="124"/>
        <v>7977</v>
      </c>
      <c r="KUF1" s="29">
        <f t="shared" si="124"/>
        <v>7978</v>
      </c>
      <c r="KUG1" s="29">
        <f t="shared" si="124"/>
        <v>7979</v>
      </c>
      <c r="KUH1" s="29">
        <f t="shared" si="124"/>
        <v>7980</v>
      </c>
      <c r="KUI1" s="29">
        <f t="shared" si="124"/>
        <v>7981</v>
      </c>
      <c r="KUJ1" s="29">
        <f t="shared" si="124"/>
        <v>7982</v>
      </c>
      <c r="KUK1" s="29">
        <f t="shared" si="124"/>
        <v>7983</v>
      </c>
      <c r="KUL1" s="29">
        <f t="shared" si="124"/>
        <v>7984</v>
      </c>
      <c r="KUM1" s="29">
        <f t="shared" si="124"/>
        <v>7985</v>
      </c>
      <c r="KUN1" s="29">
        <f t="shared" si="124"/>
        <v>7986</v>
      </c>
      <c r="KUO1" s="29">
        <f t="shared" si="124"/>
        <v>7987</v>
      </c>
      <c r="KUP1" s="29">
        <f t="shared" si="124"/>
        <v>7988</v>
      </c>
      <c r="KUQ1" s="29">
        <f t="shared" si="124"/>
        <v>7989</v>
      </c>
      <c r="KUR1" s="29">
        <f t="shared" si="124"/>
        <v>7990</v>
      </c>
      <c r="KUS1" s="29">
        <f t="shared" si="124"/>
        <v>7991</v>
      </c>
      <c r="KUT1" s="29">
        <f t="shared" si="124"/>
        <v>7992</v>
      </c>
      <c r="KUU1" s="29">
        <f t="shared" si="124"/>
        <v>7993</v>
      </c>
      <c r="KUV1" s="29">
        <f t="shared" si="124"/>
        <v>7994</v>
      </c>
      <c r="KUW1" s="29">
        <f t="shared" si="124"/>
        <v>7995</v>
      </c>
      <c r="KUX1" s="29">
        <f t="shared" si="124"/>
        <v>7996</v>
      </c>
      <c r="KUY1" s="29">
        <f t="shared" si="124"/>
        <v>7997</v>
      </c>
      <c r="KUZ1" s="29">
        <f t="shared" si="124"/>
        <v>7998</v>
      </c>
      <c r="KVA1" s="29">
        <f t="shared" si="124"/>
        <v>7999</v>
      </c>
      <c r="KVB1" s="29">
        <f t="shared" si="124"/>
        <v>8000</v>
      </c>
      <c r="KVC1" s="29">
        <f t="shared" si="124"/>
        <v>8001</v>
      </c>
      <c r="KVD1" s="29">
        <f t="shared" si="124"/>
        <v>8002</v>
      </c>
      <c r="KVE1" s="29">
        <f t="shared" si="124"/>
        <v>8003</v>
      </c>
      <c r="KVF1" s="29">
        <f t="shared" ref="KVF1:KXQ1" si="125">KVE1+1</f>
        <v>8004</v>
      </c>
      <c r="KVG1" s="29">
        <f t="shared" si="125"/>
        <v>8005</v>
      </c>
      <c r="KVH1" s="29">
        <f t="shared" si="125"/>
        <v>8006</v>
      </c>
      <c r="KVI1" s="29">
        <f t="shared" si="125"/>
        <v>8007</v>
      </c>
      <c r="KVJ1" s="29">
        <f t="shared" si="125"/>
        <v>8008</v>
      </c>
      <c r="KVK1" s="29">
        <f t="shared" si="125"/>
        <v>8009</v>
      </c>
      <c r="KVL1" s="29">
        <f t="shared" si="125"/>
        <v>8010</v>
      </c>
      <c r="KVM1" s="29">
        <f t="shared" si="125"/>
        <v>8011</v>
      </c>
      <c r="KVN1" s="29">
        <f t="shared" si="125"/>
        <v>8012</v>
      </c>
      <c r="KVO1" s="29">
        <f t="shared" si="125"/>
        <v>8013</v>
      </c>
      <c r="KVP1" s="29">
        <f t="shared" si="125"/>
        <v>8014</v>
      </c>
      <c r="KVQ1" s="29">
        <f t="shared" si="125"/>
        <v>8015</v>
      </c>
      <c r="KVR1" s="29">
        <f t="shared" si="125"/>
        <v>8016</v>
      </c>
      <c r="KVS1" s="29">
        <f t="shared" si="125"/>
        <v>8017</v>
      </c>
      <c r="KVT1" s="29">
        <f t="shared" si="125"/>
        <v>8018</v>
      </c>
      <c r="KVU1" s="29">
        <f t="shared" si="125"/>
        <v>8019</v>
      </c>
      <c r="KVV1" s="29">
        <f t="shared" si="125"/>
        <v>8020</v>
      </c>
      <c r="KVW1" s="29">
        <f t="shared" si="125"/>
        <v>8021</v>
      </c>
      <c r="KVX1" s="29">
        <f t="shared" si="125"/>
        <v>8022</v>
      </c>
      <c r="KVY1" s="29">
        <f t="shared" si="125"/>
        <v>8023</v>
      </c>
      <c r="KVZ1" s="29">
        <f t="shared" si="125"/>
        <v>8024</v>
      </c>
      <c r="KWA1" s="29">
        <f t="shared" si="125"/>
        <v>8025</v>
      </c>
      <c r="KWB1" s="29">
        <f t="shared" si="125"/>
        <v>8026</v>
      </c>
      <c r="KWC1" s="29">
        <f t="shared" si="125"/>
        <v>8027</v>
      </c>
      <c r="KWD1" s="29">
        <f t="shared" si="125"/>
        <v>8028</v>
      </c>
      <c r="KWE1" s="29">
        <f t="shared" si="125"/>
        <v>8029</v>
      </c>
      <c r="KWF1" s="29">
        <f t="shared" si="125"/>
        <v>8030</v>
      </c>
      <c r="KWG1" s="29">
        <f t="shared" si="125"/>
        <v>8031</v>
      </c>
      <c r="KWH1" s="29">
        <f t="shared" si="125"/>
        <v>8032</v>
      </c>
      <c r="KWI1" s="29">
        <f t="shared" si="125"/>
        <v>8033</v>
      </c>
      <c r="KWJ1" s="29">
        <f t="shared" si="125"/>
        <v>8034</v>
      </c>
      <c r="KWK1" s="29">
        <f t="shared" si="125"/>
        <v>8035</v>
      </c>
      <c r="KWL1" s="29">
        <f t="shared" si="125"/>
        <v>8036</v>
      </c>
      <c r="KWM1" s="29">
        <f t="shared" si="125"/>
        <v>8037</v>
      </c>
      <c r="KWN1" s="29">
        <f t="shared" si="125"/>
        <v>8038</v>
      </c>
      <c r="KWO1" s="29">
        <f t="shared" si="125"/>
        <v>8039</v>
      </c>
      <c r="KWP1" s="29">
        <f t="shared" si="125"/>
        <v>8040</v>
      </c>
      <c r="KWQ1" s="29">
        <f t="shared" si="125"/>
        <v>8041</v>
      </c>
      <c r="KWR1" s="29">
        <f t="shared" si="125"/>
        <v>8042</v>
      </c>
      <c r="KWS1" s="29">
        <f t="shared" si="125"/>
        <v>8043</v>
      </c>
      <c r="KWT1" s="29">
        <f t="shared" si="125"/>
        <v>8044</v>
      </c>
      <c r="KWU1" s="29">
        <f t="shared" si="125"/>
        <v>8045</v>
      </c>
      <c r="KWV1" s="29">
        <f t="shared" si="125"/>
        <v>8046</v>
      </c>
      <c r="KWW1" s="29">
        <f t="shared" si="125"/>
        <v>8047</v>
      </c>
      <c r="KWX1" s="29">
        <f t="shared" si="125"/>
        <v>8048</v>
      </c>
      <c r="KWY1" s="29">
        <f t="shared" si="125"/>
        <v>8049</v>
      </c>
      <c r="KWZ1" s="29">
        <f t="shared" si="125"/>
        <v>8050</v>
      </c>
      <c r="KXA1" s="29">
        <f t="shared" si="125"/>
        <v>8051</v>
      </c>
      <c r="KXB1" s="29">
        <f t="shared" si="125"/>
        <v>8052</v>
      </c>
      <c r="KXC1" s="29">
        <f t="shared" si="125"/>
        <v>8053</v>
      </c>
      <c r="KXD1" s="29">
        <f t="shared" si="125"/>
        <v>8054</v>
      </c>
      <c r="KXE1" s="29">
        <f t="shared" si="125"/>
        <v>8055</v>
      </c>
      <c r="KXF1" s="29">
        <f t="shared" si="125"/>
        <v>8056</v>
      </c>
      <c r="KXG1" s="29">
        <f t="shared" si="125"/>
        <v>8057</v>
      </c>
      <c r="KXH1" s="29">
        <f t="shared" si="125"/>
        <v>8058</v>
      </c>
      <c r="KXI1" s="29">
        <f t="shared" si="125"/>
        <v>8059</v>
      </c>
      <c r="KXJ1" s="29">
        <f t="shared" si="125"/>
        <v>8060</v>
      </c>
      <c r="KXK1" s="29">
        <f t="shared" si="125"/>
        <v>8061</v>
      </c>
      <c r="KXL1" s="29">
        <f t="shared" si="125"/>
        <v>8062</v>
      </c>
      <c r="KXM1" s="29">
        <f t="shared" si="125"/>
        <v>8063</v>
      </c>
      <c r="KXN1" s="29">
        <f t="shared" si="125"/>
        <v>8064</v>
      </c>
      <c r="KXO1" s="29">
        <f t="shared" si="125"/>
        <v>8065</v>
      </c>
      <c r="KXP1" s="29">
        <f t="shared" si="125"/>
        <v>8066</v>
      </c>
      <c r="KXQ1" s="29">
        <f t="shared" si="125"/>
        <v>8067</v>
      </c>
      <c r="KXR1" s="29">
        <f t="shared" ref="KXR1:LAC1" si="126">KXQ1+1</f>
        <v>8068</v>
      </c>
      <c r="KXS1" s="29">
        <f t="shared" si="126"/>
        <v>8069</v>
      </c>
      <c r="KXT1" s="29">
        <f t="shared" si="126"/>
        <v>8070</v>
      </c>
      <c r="KXU1" s="29">
        <f t="shared" si="126"/>
        <v>8071</v>
      </c>
      <c r="KXV1" s="29">
        <f t="shared" si="126"/>
        <v>8072</v>
      </c>
      <c r="KXW1" s="29">
        <f t="shared" si="126"/>
        <v>8073</v>
      </c>
      <c r="KXX1" s="29">
        <f t="shared" si="126"/>
        <v>8074</v>
      </c>
      <c r="KXY1" s="29">
        <f t="shared" si="126"/>
        <v>8075</v>
      </c>
      <c r="KXZ1" s="29">
        <f t="shared" si="126"/>
        <v>8076</v>
      </c>
      <c r="KYA1" s="29">
        <f t="shared" si="126"/>
        <v>8077</v>
      </c>
      <c r="KYB1" s="29">
        <f t="shared" si="126"/>
        <v>8078</v>
      </c>
      <c r="KYC1" s="29">
        <f t="shared" si="126"/>
        <v>8079</v>
      </c>
      <c r="KYD1" s="29">
        <f t="shared" si="126"/>
        <v>8080</v>
      </c>
      <c r="KYE1" s="29">
        <f t="shared" si="126"/>
        <v>8081</v>
      </c>
      <c r="KYF1" s="29">
        <f t="shared" si="126"/>
        <v>8082</v>
      </c>
      <c r="KYG1" s="29">
        <f t="shared" si="126"/>
        <v>8083</v>
      </c>
      <c r="KYH1" s="29">
        <f t="shared" si="126"/>
        <v>8084</v>
      </c>
      <c r="KYI1" s="29">
        <f t="shared" si="126"/>
        <v>8085</v>
      </c>
      <c r="KYJ1" s="29">
        <f t="shared" si="126"/>
        <v>8086</v>
      </c>
      <c r="KYK1" s="29">
        <f t="shared" si="126"/>
        <v>8087</v>
      </c>
      <c r="KYL1" s="29">
        <f t="shared" si="126"/>
        <v>8088</v>
      </c>
      <c r="KYM1" s="29">
        <f t="shared" si="126"/>
        <v>8089</v>
      </c>
      <c r="KYN1" s="29">
        <f t="shared" si="126"/>
        <v>8090</v>
      </c>
      <c r="KYO1" s="29">
        <f t="shared" si="126"/>
        <v>8091</v>
      </c>
      <c r="KYP1" s="29">
        <f t="shared" si="126"/>
        <v>8092</v>
      </c>
      <c r="KYQ1" s="29">
        <f t="shared" si="126"/>
        <v>8093</v>
      </c>
      <c r="KYR1" s="29">
        <f t="shared" si="126"/>
        <v>8094</v>
      </c>
      <c r="KYS1" s="29">
        <f t="shared" si="126"/>
        <v>8095</v>
      </c>
      <c r="KYT1" s="29">
        <f t="shared" si="126"/>
        <v>8096</v>
      </c>
      <c r="KYU1" s="29">
        <f t="shared" si="126"/>
        <v>8097</v>
      </c>
      <c r="KYV1" s="29">
        <f t="shared" si="126"/>
        <v>8098</v>
      </c>
      <c r="KYW1" s="29">
        <f t="shared" si="126"/>
        <v>8099</v>
      </c>
      <c r="KYX1" s="29">
        <f t="shared" si="126"/>
        <v>8100</v>
      </c>
      <c r="KYY1" s="29">
        <f t="shared" si="126"/>
        <v>8101</v>
      </c>
      <c r="KYZ1" s="29">
        <f t="shared" si="126"/>
        <v>8102</v>
      </c>
      <c r="KZA1" s="29">
        <f t="shared" si="126"/>
        <v>8103</v>
      </c>
      <c r="KZB1" s="29">
        <f t="shared" si="126"/>
        <v>8104</v>
      </c>
      <c r="KZC1" s="29">
        <f t="shared" si="126"/>
        <v>8105</v>
      </c>
      <c r="KZD1" s="29">
        <f t="shared" si="126"/>
        <v>8106</v>
      </c>
      <c r="KZE1" s="29">
        <f t="shared" si="126"/>
        <v>8107</v>
      </c>
      <c r="KZF1" s="29">
        <f t="shared" si="126"/>
        <v>8108</v>
      </c>
      <c r="KZG1" s="29">
        <f t="shared" si="126"/>
        <v>8109</v>
      </c>
      <c r="KZH1" s="29">
        <f t="shared" si="126"/>
        <v>8110</v>
      </c>
      <c r="KZI1" s="29">
        <f t="shared" si="126"/>
        <v>8111</v>
      </c>
      <c r="KZJ1" s="29">
        <f t="shared" si="126"/>
        <v>8112</v>
      </c>
      <c r="KZK1" s="29">
        <f t="shared" si="126"/>
        <v>8113</v>
      </c>
      <c r="KZL1" s="29">
        <f t="shared" si="126"/>
        <v>8114</v>
      </c>
      <c r="KZM1" s="29">
        <f t="shared" si="126"/>
        <v>8115</v>
      </c>
      <c r="KZN1" s="29">
        <f t="shared" si="126"/>
        <v>8116</v>
      </c>
      <c r="KZO1" s="29">
        <f t="shared" si="126"/>
        <v>8117</v>
      </c>
      <c r="KZP1" s="29">
        <f t="shared" si="126"/>
        <v>8118</v>
      </c>
      <c r="KZQ1" s="29">
        <f t="shared" si="126"/>
        <v>8119</v>
      </c>
      <c r="KZR1" s="29">
        <f t="shared" si="126"/>
        <v>8120</v>
      </c>
      <c r="KZS1" s="29">
        <f t="shared" si="126"/>
        <v>8121</v>
      </c>
      <c r="KZT1" s="29">
        <f t="shared" si="126"/>
        <v>8122</v>
      </c>
      <c r="KZU1" s="29">
        <f t="shared" si="126"/>
        <v>8123</v>
      </c>
      <c r="KZV1" s="29">
        <f t="shared" si="126"/>
        <v>8124</v>
      </c>
      <c r="KZW1" s="29">
        <f t="shared" si="126"/>
        <v>8125</v>
      </c>
      <c r="KZX1" s="29">
        <f t="shared" si="126"/>
        <v>8126</v>
      </c>
      <c r="KZY1" s="29">
        <f t="shared" si="126"/>
        <v>8127</v>
      </c>
      <c r="KZZ1" s="29">
        <f t="shared" si="126"/>
        <v>8128</v>
      </c>
      <c r="LAA1" s="29">
        <f t="shared" si="126"/>
        <v>8129</v>
      </c>
      <c r="LAB1" s="29">
        <f t="shared" si="126"/>
        <v>8130</v>
      </c>
      <c r="LAC1" s="29">
        <f t="shared" si="126"/>
        <v>8131</v>
      </c>
      <c r="LAD1" s="29">
        <f t="shared" ref="LAD1:LCO1" si="127">LAC1+1</f>
        <v>8132</v>
      </c>
      <c r="LAE1" s="29">
        <f t="shared" si="127"/>
        <v>8133</v>
      </c>
      <c r="LAF1" s="29">
        <f t="shared" si="127"/>
        <v>8134</v>
      </c>
      <c r="LAG1" s="29">
        <f t="shared" si="127"/>
        <v>8135</v>
      </c>
      <c r="LAH1" s="29">
        <f t="shared" si="127"/>
        <v>8136</v>
      </c>
      <c r="LAI1" s="29">
        <f t="shared" si="127"/>
        <v>8137</v>
      </c>
      <c r="LAJ1" s="29">
        <f t="shared" si="127"/>
        <v>8138</v>
      </c>
      <c r="LAK1" s="29">
        <f t="shared" si="127"/>
        <v>8139</v>
      </c>
      <c r="LAL1" s="29">
        <f t="shared" si="127"/>
        <v>8140</v>
      </c>
      <c r="LAM1" s="29">
        <f t="shared" si="127"/>
        <v>8141</v>
      </c>
      <c r="LAN1" s="29">
        <f t="shared" si="127"/>
        <v>8142</v>
      </c>
      <c r="LAO1" s="29">
        <f t="shared" si="127"/>
        <v>8143</v>
      </c>
      <c r="LAP1" s="29">
        <f t="shared" si="127"/>
        <v>8144</v>
      </c>
      <c r="LAQ1" s="29">
        <f t="shared" si="127"/>
        <v>8145</v>
      </c>
      <c r="LAR1" s="29">
        <f t="shared" si="127"/>
        <v>8146</v>
      </c>
      <c r="LAS1" s="29">
        <f t="shared" si="127"/>
        <v>8147</v>
      </c>
      <c r="LAT1" s="29">
        <f t="shared" si="127"/>
        <v>8148</v>
      </c>
      <c r="LAU1" s="29">
        <f t="shared" si="127"/>
        <v>8149</v>
      </c>
      <c r="LAV1" s="29">
        <f t="shared" si="127"/>
        <v>8150</v>
      </c>
      <c r="LAW1" s="29">
        <f t="shared" si="127"/>
        <v>8151</v>
      </c>
      <c r="LAX1" s="29">
        <f t="shared" si="127"/>
        <v>8152</v>
      </c>
      <c r="LAY1" s="29">
        <f t="shared" si="127"/>
        <v>8153</v>
      </c>
      <c r="LAZ1" s="29">
        <f t="shared" si="127"/>
        <v>8154</v>
      </c>
      <c r="LBA1" s="29">
        <f t="shared" si="127"/>
        <v>8155</v>
      </c>
      <c r="LBB1" s="29">
        <f t="shared" si="127"/>
        <v>8156</v>
      </c>
      <c r="LBC1" s="29">
        <f t="shared" si="127"/>
        <v>8157</v>
      </c>
      <c r="LBD1" s="29">
        <f t="shared" si="127"/>
        <v>8158</v>
      </c>
      <c r="LBE1" s="29">
        <f t="shared" si="127"/>
        <v>8159</v>
      </c>
      <c r="LBF1" s="29">
        <f t="shared" si="127"/>
        <v>8160</v>
      </c>
      <c r="LBG1" s="29">
        <f t="shared" si="127"/>
        <v>8161</v>
      </c>
      <c r="LBH1" s="29">
        <f t="shared" si="127"/>
        <v>8162</v>
      </c>
      <c r="LBI1" s="29">
        <f t="shared" si="127"/>
        <v>8163</v>
      </c>
      <c r="LBJ1" s="29">
        <f t="shared" si="127"/>
        <v>8164</v>
      </c>
      <c r="LBK1" s="29">
        <f t="shared" si="127"/>
        <v>8165</v>
      </c>
      <c r="LBL1" s="29">
        <f t="shared" si="127"/>
        <v>8166</v>
      </c>
      <c r="LBM1" s="29">
        <f t="shared" si="127"/>
        <v>8167</v>
      </c>
      <c r="LBN1" s="29">
        <f t="shared" si="127"/>
        <v>8168</v>
      </c>
      <c r="LBO1" s="29">
        <f t="shared" si="127"/>
        <v>8169</v>
      </c>
      <c r="LBP1" s="29">
        <f t="shared" si="127"/>
        <v>8170</v>
      </c>
      <c r="LBQ1" s="29">
        <f t="shared" si="127"/>
        <v>8171</v>
      </c>
      <c r="LBR1" s="29">
        <f t="shared" si="127"/>
        <v>8172</v>
      </c>
      <c r="LBS1" s="29">
        <f t="shared" si="127"/>
        <v>8173</v>
      </c>
      <c r="LBT1" s="29">
        <f t="shared" si="127"/>
        <v>8174</v>
      </c>
      <c r="LBU1" s="29">
        <f t="shared" si="127"/>
        <v>8175</v>
      </c>
      <c r="LBV1" s="29">
        <f t="shared" si="127"/>
        <v>8176</v>
      </c>
      <c r="LBW1" s="29">
        <f t="shared" si="127"/>
        <v>8177</v>
      </c>
      <c r="LBX1" s="29">
        <f t="shared" si="127"/>
        <v>8178</v>
      </c>
      <c r="LBY1" s="29">
        <f t="shared" si="127"/>
        <v>8179</v>
      </c>
      <c r="LBZ1" s="29">
        <f t="shared" si="127"/>
        <v>8180</v>
      </c>
      <c r="LCA1" s="29">
        <f t="shared" si="127"/>
        <v>8181</v>
      </c>
      <c r="LCB1" s="29">
        <f t="shared" si="127"/>
        <v>8182</v>
      </c>
      <c r="LCC1" s="29">
        <f t="shared" si="127"/>
        <v>8183</v>
      </c>
      <c r="LCD1" s="29">
        <f t="shared" si="127"/>
        <v>8184</v>
      </c>
      <c r="LCE1" s="29">
        <f t="shared" si="127"/>
        <v>8185</v>
      </c>
      <c r="LCF1" s="29">
        <f t="shared" si="127"/>
        <v>8186</v>
      </c>
      <c r="LCG1" s="29">
        <f t="shared" si="127"/>
        <v>8187</v>
      </c>
      <c r="LCH1" s="29">
        <f t="shared" si="127"/>
        <v>8188</v>
      </c>
      <c r="LCI1" s="29">
        <f t="shared" si="127"/>
        <v>8189</v>
      </c>
      <c r="LCJ1" s="29">
        <f t="shared" si="127"/>
        <v>8190</v>
      </c>
      <c r="LCK1" s="29">
        <f t="shared" si="127"/>
        <v>8191</v>
      </c>
      <c r="LCL1" s="29">
        <f t="shared" si="127"/>
        <v>8192</v>
      </c>
      <c r="LCM1" s="29">
        <f t="shared" si="127"/>
        <v>8193</v>
      </c>
      <c r="LCN1" s="29">
        <f t="shared" si="127"/>
        <v>8194</v>
      </c>
      <c r="LCO1" s="29">
        <f t="shared" si="127"/>
        <v>8195</v>
      </c>
      <c r="LCP1" s="29">
        <f t="shared" ref="LCP1:LFA1" si="128">LCO1+1</f>
        <v>8196</v>
      </c>
      <c r="LCQ1" s="29">
        <f t="shared" si="128"/>
        <v>8197</v>
      </c>
      <c r="LCR1" s="29">
        <f t="shared" si="128"/>
        <v>8198</v>
      </c>
      <c r="LCS1" s="29">
        <f t="shared" si="128"/>
        <v>8199</v>
      </c>
      <c r="LCT1" s="29">
        <f t="shared" si="128"/>
        <v>8200</v>
      </c>
      <c r="LCU1" s="29">
        <f t="shared" si="128"/>
        <v>8201</v>
      </c>
      <c r="LCV1" s="29">
        <f t="shared" si="128"/>
        <v>8202</v>
      </c>
      <c r="LCW1" s="29">
        <f t="shared" si="128"/>
        <v>8203</v>
      </c>
      <c r="LCX1" s="29">
        <f t="shared" si="128"/>
        <v>8204</v>
      </c>
      <c r="LCY1" s="29">
        <f t="shared" si="128"/>
        <v>8205</v>
      </c>
      <c r="LCZ1" s="29">
        <f t="shared" si="128"/>
        <v>8206</v>
      </c>
      <c r="LDA1" s="29">
        <f t="shared" si="128"/>
        <v>8207</v>
      </c>
      <c r="LDB1" s="29">
        <f t="shared" si="128"/>
        <v>8208</v>
      </c>
      <c r="LDC1" s="29">
        <f t="shared" si="128"/>
        <v>8209</v>
      </c>
      <c r="LDD1" s="29">
        <f t="shared" si="128"/>
        <v>8210</v>
      </c>
      <c r="LDE1" s="29">
        <f t="shared" si="128"/>
        <v>8211</v>
      </c>
      <c r="LDF1" s="29">
        <f t="shared" si="128"/>
        <v>8212</v>
      </c>
      <c r="LDG1" s="29">
        <f t="shared" si="128"/>
        <v>8213</v>
      </c>
      <c r="LDH1" s="29">
        <f t="shared" si="128"/>
        <v>8214</v>
      </c>
      <c r="LDI1" s="29">
        <f t="shared" si="128"/>
        <v>8215</v>
      </c>
      <c r="LDJ1" s="29">
        <f t="shared" si="128"/>
        <v>8216</v>
      </c>
      <c r="LDK1" s="29">
        <f t="shared" si="128"/>
        <v>8217</v>
      </c>
      <c r="LDL1" s="29">
        <f t="shared" si="128"/>
        <v>8218</v>
      </c>
      <c r="LDM1" s="29">
        <f t="shared" si="128"/>
        <v>8219</v>
      </c>
      <c r="LDN1" s="29">
        <f t="shared" si="128"/>
        <v>8220</v>
      </c>
      <c r="LDO1" s="29">
        <f t="shared" si="128"/>
        <v>8221</v>
      </c>
      <c r="LDP1" s="29">
        <f t="shared" si="128"/>
        <v>8222</v>
      </c>
      <c r="LDQ1" s="29">
        <f t="shared" si="128"/>
        <v>8223</v>
      </c>
      <c r="LDR1" s="29">
        <f t="shared" si="128"/>
        <v>8224</v>
      </c>
      <c r="LDS1" s="29">
        <f t="shared" si="128"/>
        <v>8225</v>
      </c>
      <c r="LDT1" s="29">
        <f t="shared" si="128"/>
        <v>8226</v>
      </c>
      <c r="LDU1" s="29">
        <f t="shared" si="128"/>
        <v>8227</v>
      </c>
      <c r="LDV1" s="29">
        <f t="shared" si="128"/>
        <v>8228</v>
      </c>
      <c r="LDW1" s="29">
        <f t="shared" si="128"/>
        <v>8229</v>
      </c>
      <c r="LDX1" s="29">
        <f t="shared" si="128"/>
        <v>8230</v>
      </c>
      <c r="LDY1" s="29">
        <f t="shared" si="128"/>
        <v>8231</v>
      </c>
      <c r="LDZ1" s="29">
        <f t="shared" si="128"/>
        <v>8232</v>
      </c>
      <c r="LEA1" s="29">
        <f t="shared" si="128"/>
        <v>8233</v>
      </c>
      <c r="LEB1" s="29">
        <f t="shared" si="128"/>
        <v>8234</v>
      </c>
      <c r="LEC1" s="29">
        <f t="shared" si="128"/>
        <v>8235</v>
      </c>
      <c r="LED1" s="29">
        <f t="shared" si="128"/>
        <v>8236</v>
      </c>
      <c r="LEE1" s="29">
        <f t="shared" si="128"/>
        <v>8237</v>
      </c>
      <c r="LEF1" s="29">
        <f t="shared" si="128"/>
        <v>8238</v>
      </c>
      <c r="LEG1" s="29">
        <f t="shared" si="128"/>
        <v>8239</v>
      </c>
      <c r="LEH1" s="29">
        <f t="shared" si="128"/>
        <v>8240</v>
      </c>
      <c r="LEI1" s="29">
        <f t="shared" si="128"/>
        <v>8241</v>
      </c>
      <c r="LEJ1" s="29">
        <f t="shared" si="128"/>
        <v>8242</v>
      </c>
      <c r="LEK1" s="29">
        <f t="shared" si="128"/>
        <v>8243</v>
      </c>
      <c r="LEL1" s="29">
        <f t="shared" si="128"/>
        <v>8244</v>
      </c>
      <c r="LEM1" s="29">
        <f t="shared" si="128"/>
        <v>8245</v>
      </c>
      <c r="LEN1" s="29">
        <f t="shared" si="128"/>
        <v>8246</v>
      </c>
      <c r="LEO1" s="29">
        <f t="shared" si="128"/>
        <v>8247</v>
      </c>
      <c r="LEP1" s="29">
        <f t="shared" si="128"/>
        <v>8248</v>
      </c>
      <c r="LEQ1" s="29">
        <f t="shared" si="128"/>
        <v>8249</v>
      </c>
      <c r="LER1" s="29">
        <f t="shared" si="128"/>
        <v>8250</v>
      </c>
      <c r="LES1" s="29">
        <f t="shared" si="128"/>
        <v>8251</v>
      </c>
      <c r="LET1" s="29">
        <f t="shared" si="128"/>
        <v>8252</v>
      </c>
      <c r="LEU1" s="29">
        <f t="shared" si="128"/>
        <v>8253</v>
      </c>
      <c r="LEV1" s="29">
        <f t="shared" si="128"/>
        <v>8254</v>
      </c>
      <c r="LEW1" s="29">
        <f t="shared" si="128"/>
        <v>8255</v>
      </c>
      <c r="LEX1" s="29">
        <f t="shared" si="128"/>
        <v>8256</v>
      </c>
      <c r="LEY1" s="29">
        <f t="shared" si="128"/>
        <v>8257</v>
      </c>
      <c r="LEZ1" s="29">
        <f t="shared" si="128"/>
        <v>8258</v>
      </c>
      <c r="LFA1" s="29">
        <f t="shared" si="128"/>
        <v>8259</v>
      </c>
      <c r="LFB1" s="29">
        <f t="shared" ref="LFB1:LHM1" si="129">LFA1+1</f>
        <v>8260</v>
      </c>
      <c r="LFC1" s="29">
        <f t="shared" si="129"/>
        <v>8261</v>
      </c>
      <c r="LFD1" s="29">
        <f t="shared" si="129"/>
        <v>8262</v>
      </c>
      <c r="LFE1" s="29">
        <f t="shared" si="129"/>
        <v>8263</v>
      </c>
      <c r="LFF1" s="29">
        <f t="shared" si="129"/>
        <v>8264</v>
      </c>
      <c r="LFG1" s="29">
        <f t="shared" si="129"/>
        <v>8265</v>
      </c>
      <c r="LFH1" s="29">
        <f t="shared" si="129"/>
        <v>8266</v>
      </c>
      <c r="LFI1" s="29">
        <f t="shared" si="129"/>
        <v>8267</v>
      </c>
      <c r="LFJ1" s="29">
        <f t="shared" si="129"/>
        <v>8268</v>
      </c>
      <c r="LFK1" s="29">
        <f t="shared" si="129"/>
        <v>8269</v>
      </c>
      <c r="LFL1" s="29">
        <f t="shared" si="129"/>
        <v>8270</v>
      </c>
      <c r="LFM1" s="29">
        <f t="shared" si="129"/>
        <v>8271</v>
      </c>
      <c r="LFN1" s="29">
        <f t="shared" si="129"/>
        <v>8272</v>
      </c>
      <c r="LFO1" s="29">
        <f t="shared" si="129"/>
        <v>8273</v>
      </c>
      <c r="LFP1" s="29">
        <f t="shared" si="129"/>
        <v>8274</v>
      </c>
      <c r="LFQ1" s="29">
        <f t="shared" si="129"/>
        <v>8275</v>
      </c>
      <c r="LFR1" s="29">
        <f t="shared" si="129"/>
        <v>8276</v>
      </c>
      <c r="LFS1" s="29">
        <f t="shared" si="129"/>
        <v>8277</v>
      </c>
      <c r="LFT1" s="29">
        <f t="shared" si="129"/>
        <v>8278</v>
      </c>
      <c r="LFU1" s="29">
        <f t="shared" si="129"/>
        <v>8279</v>
      </c>
      <c r="LFV1" s="29">
        <f t="shared" si="129"/>
        <v>8280</v>
      </c>
      <c r="LFW1" s="29">
        <f t="shared" si="129"/>
        <v>8281</v>
      </c>
      <c r="LFX1" s="29">
        <f t="shared" si="129"/>
        <v>8282</v>
      </c>
      <c r="LFY1" s="29">
        <f t="shared" si="129"/>
        <v>8283</v>
      </c>
      <c r="LFZ1" s="29">
        <f t="shared" si="129"/>
        <v>8284</v>
      </c>
      <c r="LGA1" s="29">
        <f t="shared" si="129"/>
        <v>8285</v>
      </c>
      <c r="LGB1" s="29">
        <f t="shared" si="129"/>
        <v>8286</v>
      </c>
      <c r="LGC1" s="29">
        <f t="shared" si="129"/>
        <v>8287</v>
      </c>
      <c r="LGD1" s="29">
        <f t="shared" si="129"/>
        <v>8288</v>
      </c>
      <c r="LGE1" s="29">
        <f t="shared" si="129"/>
        <v>8289</v>
      </c>
      <c r="LGF1" s="29">
        <f t="shared" si="129"/>
        <v>8290</v>
      </c>
      <c r="LGG1" s="29">
        <f t="shared" si="129"/>
        <v>8291</v>
      </c>
      <c r="LGH1" s="29">
        <f t="shared" si="129"/>
        <v>8292</v>
      </c>
      <c r="LGI1" s="29">
        <f t="shared" si="129"/>
        <v>8293</v>
      </c>
      <c r="LGJ1" s="29">
        <f t="shared" si="129"/>
        <v>8294</v>
      </c>
      <c r="LGK1" s="29">
        <f t="shared" si="129"/>
        <v>8295</v>
      </c>
      <c r="LGL1" s="29">
        <f t="shared" si="129"/>
        <v>8296</v>
      </c>
      <c r="LGM1" s="29">
        <f t="shared" si="129"/>
        <v>8297</v>
      </c>
      <c r="LGN1" s="29">
        <f t="shared" si="129"/>
        <v>8298</v>
      </c>
      <c r="LGO1" s="29">
        <f t="shared" si="129"/>
        <v>8299</v>
      </c>
      <c r="LGP1" s="29">
        <f t="shared" si="129"/>
        <v>8300</v>
      </c>
      <c r="LGQ1" s="29">
        <f t="shared" si="129"/>
        <v>8301</v>
      </c>
      <c r="LGR1" s="29">
        <f t="shared" si="129"/>
        <v>8302</v>
      </c>
      <c r="LGS1" s="29">
        <f t="shared" si="129"/>
        <v>8303</v>
      </c>
      <c r="LGT1" s="29">
        <f t="shared" si="129"/>
        <v>8304</v>
      </c>
      <c r="LGU1" s="29">
        <f t="shared" si="129"/>
        <v>8305</v>
      </c>
      <c r="LGV1" s="29">
        <f t="shared" si="129"/>
        <v>8306</v>
      </c>
      <c r="LGW1" s="29">
        <f t="shared" si="129"/>
        <v>8307</v>
      </c>
      <c r="LGX1" s="29">
        <f t="shared" si="129"/>
        <v>8308</v>
      </c>
      <c r="LGY1" s="29">
        <f t="shared" si="129"/>
        <v>8309</v>
      </c>
      <c r="LGZ1" s="29">
        <f t="shared" si="129"/>
        <v>8310</v>
      </c>
      <c r="LHA1" s="29">
        <f t="shared" si="129"/>
        <v>8311</v>
      </c>
      <c r="LHB1" s="29">
        <f t="shared" si="129"/>
        <v>8312</v>
      </c>
      <c r="LHC1" s="29">
        <f t="shared" si="129"/>
        <v>8313</v>
      </c>
      <c r="LHD1" s="29">
        <f t="shared" si="129"/>
        <v>8314</v>
      </c>
      <c r="LHE1" s="29">
        <f t="shared" si="129"/>
        <v>8315</v>
      </c>
      <c r="LHF1" s="29">
        <f t="shared" si="129"/>
        <v>8316</v>
      </c>
      <c r="LHG1" s="29">
        <f t="shared" si="129"/>
        <v>8317</v>
      </c>
      <c r="LHH1" s="29">
        <f t="shared" si="129"/>
        <v>8318</v>
      </c>
      <c r="LHI1" s="29">
        <f t="shared" si="129"/>
        <v>8319</v>
      </c>
      <c r="LHJ1" s="29">
        <f t="shared" si="129"/>
        <v>8320</v>
      </c>
      <c r="LHK1" s="29">
        <f t="shared" si="129"/>
        <v>8321</v>
      </c>
      <c r="LHL1" s="29">
        <f t="shared" si="129"/>
        <v>8322</v>
      </c>
      <c r="LHM1" s="29">
        <f t="shared" si="129"/>
        <v>8323</v>
      </c>
      <c r="LHN1" s="29">
        <f t="shared" ref="LHN1:LJY1" si="130">LHM1+1</f>
        <v>8324</v>
      </c>
      <c r="LHO1" s="29">
        <f t="shared" si="130"/>
        <v>8325</v>
      </c>
      <c r="LHP1" s="29">
        <f t="shared" si="130"/>
        <v>8326</v>
      </c>
      <c r="LHQ1" s="29">
        <f t="shared" si="130"/>
        <v>8327</v>
      </c>
      <c r="LHR1" s="29">
        <f t="shared" si="130"/>
        <v>8328</v>
      </c>
      <c r="LHS1" s="29">
        <f t="shared" si="130"/>
        <v>8329</v>
      </c>
      <c r="LHT1" s="29">
        <f t="shared" si="130"/>
        <v>8330</v>
      </c>
      <c r="LHU1" s="29">
        <f t="shared" si="130"/>
        <v>8331</v>
      </c>
      <c r="LHV1" s="29">
        <f t="shared" si="130"/>
        <v>8332</v>
      </c>
      <c r="LHW1" s="29">
        <f t="shared" si="130"/>
        <v>8333</v>
      </c>
      <c r="LHX1" s="29">
        <f t="shared" si="130"/>
        <v>8334</v>
      </c>
      <c r="LHY1" s="29">
        <f t="shared" si="130"/>
        <v>8335</v>
      </c>
      <c r="LHZ1" s="29">
        <f t="shared" si="130"/>
        <v>8336</v>
      </c>
      <c r="LIA1" s="29">
        <f t="shared" si="130"/>
        <v>8337</v>
      </c>
      <c r="LIB1" s="29">
        <f t="shared" si="130"/>
        <v>8338</v>
      </c>
      <c r="LIC1" s="29">
        <f t="shared" si="130"/>
        <v>8339</v>
      </c>
      <c r="LID1" s="29">
        <f t="shared" si="130"/>
        <v>8340</v>
      </c>
      <c r="LIE1" s="29">
        <f t="shared" si="130"/>
        <v>8341</v>
      </c>
      <c r="LIF1" s="29">
        <f t="shared" si="130"/>
        <v>8342</v>
      </c>
      <c r="LIG1" s="29">
        <f t="shared" si="130"/>
        <v>8343</v>
      </c>
      <c r="LIH1" s="29">
        <f t="shared" si="130"/>
        <v>8344</v>
      </c>
      <c r="LII1" s="29">
        <f t="shared" si="130"/>
        <v>8345</v>
      </c>
      <c r="LIJ1" s="29">
        <f t="shared" si="130"/>
        <v>8346</v>
      </c>
      <c r="LIK1" s="29">
        <f t="shared" si="130"/>
        <v>8347</v>
      </c>
      <c r="LIL1" s="29">
        <f t="shared" si="130"/>
        <v>8348</v>
      </c>
      <c r="LIM1" s="29">
        <f t="shared" si="130"/>
        <v>8349</v>
      </c>
      <c r="LIN1" s="29">
        <f t="shared" si="130"/>
        <v>8350</v>
      </c>
      <c r="LIO1" s="29">
        <f t="shared" si="130"/>
        <v>8351</v>
      </c>
      <c r="LIP1" s="29">
        <f t="shared" si="130"/>
        <v>8352</v>
      </c>
      <c r="LIQ1" s="29">
        <f t="shared" si="130"/>
        <v>8353</v>
      </c>
      <c r="LIR1" s="29">
        <f t="shared" si="130"/>
        <v>8354</v>
      </c>
      <c r="LIS1" s="29">
        <f t="shared" si="130"/>
        <v>8355</v>
      </c>
      <c r="LIT1" s="29">
        <f t="shared" si="130"/>
        <v>8356</v>
      </c>
      <c r="LIU1" s="29">
        <f t="shared" si="130"/>
        <v>8357</v>
      </c>
      <c r="LIV1" s="29">
        <f t="shared" si="130"/>
        <v>8358</v>
      </c>
      <c r="LIW1" s="29">
        <f t="shared" si="130"/>
        <v>8359</v>
      </c>
      <c r="LIX1" s="29">
        <f t="shared" si="130"/>
        <v>8360</v>
      </c>
      <c r="LIY1" s="29">
        <f t="shared" si="130"/>
        <v>8361</v>
      </c>
      <c r="LIZ1" s="29">
        <f t="shared" si="130"/>
        <v>8362</v>
      </c>
      <c r="LJA1" s="29">
        <f t="shared" si="130"/>
        <v>8363</v>
      </c>
      <c r="LJB1" s="29">
        <f t="shared" si="130"/>
        <v>8364</v>
      </c>
      <c r="LJC1" s="29">
        <f t="shared" si="130"/>
        <v>8365</v>
      </c>
      <c r="LJD1" s="29">
        <f t="shared" si="130"/>
        <v>8366</v>
      </c>
      <c r="LJE1" s="29">
        <f t="shared" si="130"/>
        <v>8367</v>
      </c>
      <c r="LJF1" s="29">
        <f t="shared" si="130"/>
        <v>8368</v>
      </c>
      <c r="LJG1" s="29">
        <f t="shared" si="130"/>
        <v>8369</v>
      </c>
      <c r="LJH1" s="29">
        <f t="shared" si="130"/>
        <v>8370</v>
      </c>
      <c r="LJI1" s="29">
        <f t="shared" si="130"/>
        <v>8371</v>
      </c>
      <c r="LJJ1" s="29">
        <f t="shared" si="130"/>
        <v>8372</v>
      </c>
      <c r="LJK1" s="29">
        <f t="shared" si="130"/>
        <v>8373</v>
      </c>
      <c r="LJL1" s="29">
        <f t="shared" si="130"/>
        <v>8374</v>
      </c>
      <c r="LJM1" s="29">
        <f t="shared" si="130"/>
        <v>8375</v>
      </c>
      <c r="LJN1" s="29">
        <f t="shared" si="130"/>
        <v>8376</v>
      </c>
      <c r="LJO1" s="29">
        <f t="shared" si="130"/>
        <v>8377</v>
      </c>
      <c r="LJP1" s="29">
        <f t="shared" si="130"/>
        <v>8378</v>
      </c>
      <c r="LJQ1" s="29">
        <f t="shared" si="130"/>
        <v>8379</v>
      </c>
      <c r="LJR1" s="29">
        <f t="shared" si="130"/>
        <v>8380</v>
      </c>
      <c r="LJS1" s="29">
        <f t="shared" si="130"/>
        <v>8381</v>
      </c>
      <c r="LJT1" s="29">
        <f t="shared" si="130"/>
        <v>8382</v>
      </c>
      <c r="LJU1" s="29">
        <f t="shared" si="130"/>
        <v>8383</v>
      </c>
      <c r="LJV1" s="29">
        <f t="shared" si="130"/>
        <v>8384</v>
      </c>
      <c r="LJW1" s="29">
        <f t="shared" si="130"/>
        <v>8385</v>
      </c>
      <c r="LJX1" s="29">
        <f t="shared" si="130"/>
        <v>8386</v>
      </c>
      <c r="LJY1" s="29">
        <f t="shared" si="130"/>
        <v>8387</v>
      </c>
      <c r="LJZ1" s="29">
        <f t="shared" ref="LJZ1:LMK1" si="131">LJY1+1</f>
        <v>8388</v>
      </c>
      <c r="LKA1" s="29">
        <f t="shared" si="131"/>
        <v>8389</v>
      </c>
      <c r="LKB1" s="29">
        <f t="shared" si="131"/>
        <v>8390</v>
      </c>
      <c r="LKC1" s="29">
        <f t="shared" si="131"/>
        <v>8391</v>
      </c>
      <c r="LKD1" s="29">
        <f t="shared" si="131"/>
        <v>8392</v>
      </c>
      <c r="LKE1" s="29">
        <f t="shared" si="131"/>
        <v>8393</v>
      </c>
      <c r="LKF1" s="29">
        <f t="shared" si="131"/>
        <v>8394</v>
      </c>
      <c r="LKG1" s="29">
        <f t="shared" si="131"/>
        <v>8395</v>
      </c>
      <c r="LKH1" s="29">
        <f t="shared" si="131"/>
        <v>8396</v>
      </c>
      <c r="LKI1" s="29">
        <f t="shared" si="131"/>
        <v>8397</v>
      </c>
      <c r="LKJ1" s="29">
        <f t="shared" si="131"/>
        <v>8398</v>
      </c>
      <c r="LKK1" s="29">
        <f t="shared" si="131"/>
        <v>8399</v>
      </c>
      <c r="LKL1" s="29">
        <f t="shared" si="131"/>
        <v>8400</v>
      </c>
      <c r="LKM1" s="29">
        <f t="shared" si="131"/>
        <v>8401</v>
      </c>
      <c r="LKN1" s="29">
        <f t="shared" si="131"/>
        <v>8402</v>
      </c>
      <c r="LKO1" s="29">
        <f t="shared" si="131"/>
        <v>8403</v>
      </c>
      <c r="LKP1" s="29">
        <f t="shared" si="131"/>
        <v>8404</v>
      </c>
      <c r="LKQ1" s="29">
        <f t="shared" si="131"/>
        <v>8405</v>
      </c>
      <c r="LKR1" s="29">
        <f t="shared" si="131"/>
        <v>8406</v>
      </c>
      <c r="LKS1" s="29">
        <f t="shared" si="131"/>
        <v>8407</v>
      </c>
      <c r="LKT1" s="29">
        <f t="shared" si="131"/>
        <v>8408</v>
      </c>
      <c r="LKU1" s="29">
        <f t="shared" si="131"/>
        <v>8409</v>
      </c>
      <c r="LKV1" s="29">
        <f t="shared" si="131"/>
        <v>8410</v>
      </c>
      <c r="LKW1" s="29">
        <f t="shared" si="131"/>
        <v>8411</v>
      </c>
      <c r="LKX1" s="29">
        <f t="shared" si="131"/>
        <v>8412</v>
      </c>
      <c r="LKY1" s="29">
        <f t="shared" si="131"/>
        <v>8413</v>
      </c>
      <c r="LKZ1" s="29">
        <f t="shared" si="131"/>
        <v>8414</v>
      </c>
      <c r="LLA1" s="29">
        <f t="shared" si="131"/>
        <v>8415</v>
      </c>
      <c r="LLB1" s="29">
        <f t="shared" si="131"/>
        <v>8416</v>
      </c>
      <c r="LLC1" s="29">
        <f t="shared" si="131"/>
        <v>8417</v>
      </c>
      <c r="LLD1" s="29">
        <f t="shared" si="131"/>
        <v>8418</v>
      </c>
      <c r="LLE1" s="29">
        <f t="shared" si="131"/>
        <v>8419</v>
      </c>
      <c r="LLF1" s="29">
        <f t="shared" si="131"/>
        <v>8420</v>
      </c>
      <c r="LLG1" s="29">
        <f t="shared" si="131"/>
        <v>8421</v>
      </c>
      <c r="LLH1" s="29">
        <f t="shared" si="131"/>
        <v>8422</v>
      </c>
      <c r="LLI1" s="29">
        <f t="shared" si="131"/>
        <v>8423</v>
      </c>
      <c r="LLJ1" s="29">
        <f t="shared" si="131"/>
        <v>8424</v>
      </c>
      <c r="LLK1" s="29">
        <f t="shared" si="131"/>
        <v>8425</v>
      </c>
      <c r="LLL1" s="29">
        <f t="shared" si="131"/>
        <v>8426</v>
      </c>
      <c r="LLM1" s="29">
        <f t="shared" si="131"/>
        <v>8427</v>
      </c>
      <c r="LLN1" s="29">
        <f t="shared" si="131"/>
        <v>8428</v>
      </c>
      <c r="LLO1" s="29">
        <f t="shared" si="131"/>
        <v>8429</v>
      </c>
      <c r="LLP1" s="29">
        <f t="shared" si="131"/>
        <v>8430</v>
      </c>
      <c r="LLQ1" s="29">
        <f t="shared" si="131"/>
        <v>8431</v>
      </c>
      <c r="LLR1" s="29">
        <f t="shared" si="131"/>
        <v>8432</v>
      </c>
      <c r="LLS1" s="29">
        <f t="shared" si="131"/>
        <v>8433</v>
      </c>
      <c r="LLT1" s="29">
        <f t="shared" si="131"/>
        <v>8434</v>
      </c>
      <c r="LLU1" s="29">
        <f t="shared" si="131"/>
        <v>8435</v>
      </c>
      <c r="LLV1" s="29">
        <f t="shared" si="131"/>
        <v>8436</v>
      </c>
      <c r="LLW1" s="29">
        <f t="shared" si="131"/>
        <v>8437</v>
      </c>
      <c r="LLX1" s="29">
        <f t="shared" si="131"/>
        <v>8438</v>
      </c>
      <c r="LLY1" s="29">
        <f t="shared" si="131"/>
        <v>8439</v>
      </c>
      <c r="LLZ1" s="29">
        <f t="shared" si="131"/>
        <v>8440</v>
      </c>
      <c r="LMA1" s="29">
        <f t="shared" si="131"/>
        <v>8441</v>
      </c>
      <c r="LMB1" s="29">
        <f t="shared" si="131"/>
        <v>8442</v>
      </c>
      <c r="LMC1" s="29">
        <f t="shared" si="131"/>
        <v>8443</v>
      </c>
      <c r="LMD1" s="29">
        <f t="shared" si="131"/>
        <v>8444</v>
      </c>
      <c r="LME1" s="29">
        <f t="shared" si="131"/>
        <v>8445</v>
      </c>
      <c r="LMF1" s="29">
        <f t="shared" si="131"/>
        <v>8446</v>
      </c>
      <c r="LMG1" s="29">
        <f t="shared" si="131"/>
        <v>8447</v>
      </c>
      <c r="LMH1" s="29">
        <f t="shared" si="131"/>
        <v>8448</v>
      </c>
      <c r="LMI1" s="29">
        <f t="shared" si="131"/>
        <v>8449</v>
      </c>
      <c r="LMJ1" s="29">
        <f t="shared" si="131"/>
        <v>8450</v>
      </c>
      <c r="LMK1" s="29">
        <f t="shared" si="131"/>
        <v>8451</v>
      </c>
      <c r="LML1" s="29">
        <f t="shared" ref="LML1:LOW1" si="132">LMK1+1</f>
        <v>8452</v>
      </c>
      <c r="LMM1" s="29">
        <f t="shared" si="132"/>
        <v>8453</v>
      </c>
      <c r="LMN1" s="29">
        <f t="shared" si="132"/>
        <v>8454</v>
      </c>
      <c r="LMO1" s="29">
        <f t="shared" si="132"/>
        <v>8455</v>
      </c>
      <c r="LMP1" s="29">
        <f t="shared" si="132"/>
        <v>8456</v>
      </c>
      <c r="LMQ1" s="29">
        <f t="shared" si="132"/>
        <v>8457</v>
      </c>
      <c r="LMR1" s="29">
        <f t="shared" si="132"/>
        <v>8458</v>
      </c>
      <c r="LMS1" s="29">
        <f t="shared" si="132"/>
        <v>8459</v>
      </c>
      <c r="LMT1" s="29">
        <f t="shared" si="132"/>
        <v>8460</v>
      </c>
      <c r="LMU1" s="29">
        <f t="shared" si="132"/>
        <v>8461</v>
      </c>
      <c r="LMV1" s="29">
        <f t="shared" si="132"/>
        <v>8462</v>
      </c>
      <c r="LMW1" s="29">
        <f t="shared" si="132"/>
        <v>8463</v>
      </c>
      <c r="LMX1" s="29">
        <f t="shared" si="132"/>
        <v>8464</v>
      </c>
      <c r="LMY1" s="29">
        <f t="shared" si="132"/>
        <v>8465</v>
      </c>
      <c r="LMZ1" s="29">
        <f t="shared" si="132"/>
        <v>8466</v>
      </c>
      <c r="LNA1" s="29">
        <f t="shared" si="132"/>
        <v>8467</v>
      </c>
      <c r="LNB1" s="29">
        <f t="shared" si="132"/>
        <v>8468</v>
      </c>
      <c r="LNC1" s="29">
        <f t="shared" si="132"/>
        <v>8469</v>
      </c>
      <c r="LND1" s="29">
        <f t="shared" si="132"/>
        <v>8470</v>
      </c>
      <c r="LNE1" s="29">
        <f t="shared" si="132"/>
        <v>8471</v>
      </c>
      <c r="LNF1" s="29">
        <f t="shared" si="132"/>
        <v>8472</v>
      </c>
      <c r="LNG1" s="29">
        <f t="shared" si="132"/>
        <v>8473</v>
      </c>
      <c r="LNH1" s="29">
        <f t="shared" si="132"/>
        <v>8474</v>
      </c>
      <c r="LNI1" s="29">
        <f t="shared" si="132"/>
        <v>8475</v>
      </c>
      <c r="LNJ1" s="29">
        <f t="shared" si="132"/>
        <v>8476</v>
      </c>
      <c r="LNK1" s="29">
        <f t="shared" si="132"/>
        <v>8477</v>
      </c>
      <c r="LNL1" s="29">
        <f t="shared" si="132"/>
        <v>8478</v>
      </c>
      <c r="LNM1" s="29">
        <f t="shared" si="132"/>
        <v>8479</v>
      </c>
      <c r="LNN1" s="29">
        <f t="shared" si="132"/>
        <v>8480</v>
      </c>
      <c r="LNO1" s="29">
        <f t="shared" si="132"/>
        <v>8481</v>
      </c>
      <c r="LNP1" s="29">
        <f t="shared" si="132"/>
        <v>8482</v>
      </c>
      <c r="LNQ1" s="29">
        <f t="shared" si="132"/>
        <v>8483</v>
      </c>
      <c r="LNR1" s="29">
        <f t="shared" si="132"/>
        <v>8484</v>
      </c>
      <c r="LNS1" s="29">
        <f t="shared" si="132"/>
        <v>8485</v>
      </c>
      <c r="LNT1" s="29">
        <f t="shared" si="132"/>
        <v>8486</v>
      </c>
      <c r="LNU1" s="29">
        <f t="shared" si="132"/>
        <v>8487</v>
      </c>
      <c r="LNV1" s="29">
        <f t="shared" si="132"/>
        <v>8488</v>
      </c>
      <c r="LNW1" s="29">
        <f t="shared" si="132"/>
        <v>8489</v>
      </c>
      <c r="LNX1" s="29">
        <f t="shared" si="132"/>
        <v>8490</v>
      </c>
      <c r="LNY1" s="29">
        <f t="shared" si="132"/>
        <v>8491</v>
      </c>
      <c r="LNZ1" s="29">
        <f t="shared" si="132"/>
        <v>8492</v>
      </c>
      <c r="LOA1" s="29">
        <f t="shared" si="132"/>
        <v>8493</v>
      </c>
      <c r="LOB1" s="29">
        <f t="shared" si="132"/>
        <v>8494</v>
      </c>
      <c r="LOC1" s="29">
        <f t="shared" si="132"/>
        <v>8495</v>
      </c>
      <c r="LOD1" s="29">
        <f t="shared" si="132"/>
        <v>8496</v>
      </c>
      <c r="LOE1" s="29">
        <f t="shared" si="132"/>
        <v>8497</v>
      </c>
      <c r="LOF1" s="29">
        <f t="shared" si="132"/>
        <v>8498</v>
      </c>
      <c r="LOG1" s="29">
        <f t="shared" si="132"/>
        <v>8499</v>
      </c>
      <c r="LOH1" s="29">
        <f t="shared" si="132"/>
        <v>8500</v>
      </c>
      <c r="LOI1" s="29">
        <f t="shared" si="132"/>
        <v>8501</v>
      </c>
      <c r="LOJ1" s="29">
        <f t="shared" si="132"/>
        <v>8502</v>
      </c>
      <c r="LOK1" s="29">
        <f t="shared" si="132"/>
        <v>8503</v>
      </c>
      <c r="LOL1" s="29">
        <f t="shared" si="132"/>
        <v>8504</v>
      </c>
      <c r="LOM1" s="29">
        <f t="shared" si="132"/>
        <v>8505</v>
      </c>
      <c r="LON1" s="29">
        <f t="shared" si="132"/>
        <v>8506</v>
      </c>
      <c r="LOO1" s="29">
        <f t="shared" si="132"/>
        <v>8507</v>
      </c>
      <c r="LOP1" s="29">
        <f t="shared" si="132"/>
        <v>8508</v>
      </c>
      <c r="LOQ1" s="29">
        <f t="shared" si="132"/>
        <v>8509</v>
      </c>
      <c r="LOR1" s="29">
        <f t="shared" si="132"/>
        <v>8510</v>
      </c>
      <c r="LOS1" s="29">
        <f t="shared" si="132"/>
        <v>8511</v>
      </c>
      <c r="LOT1" s="29">
        <f t="shared" si="132"/>
        <v>8512</v>
      </c>
      <c r="LOU1" s="29">
        <f t="shared" si="132"/>
        <v>8513</v>
      </c>
      <c r="LOV1" s="29">
        <f t="shared" si="132"/>
        <v>8514</v>
      </c>
      <c r="LOW1" s="29">
        <f t="shared" si="132"/>
        <v>8515</v>
      </c>
      <c r="LOX1" s="29">
        <f t="shared" ref="LOX1:LRI1" si="133">LOW1+1</f>
        <v>8516</v>
      </c>
      <c r="LOY1" s="29">
        <f t="shared" si="133"/>
        <v>8517</v>
      </c>
      <c r="LOZ1" s="29">
        <f t="shared" si="133"/>
        <v>8518</v>
      </c>
      <c r="LPA1" s="29">
        <f t="shared" si="133"/>
        <v>8519</v>
      </c>
      <c r="LPB1" s="29">
        <f t="shared" si="133"/>
        <v>8520</v>
      </c>
      <c r="LPC1" s="29">
        <f t="shared" si="133"/>
        <v>8521</v>
      </c>
      <c r="LPD1" s="29">
        <f t="shared" si="133"/>
        <v>8522</v>
      </c>
      <c r="LPE1" s="29">
        <f t="shared" si="133"/>
        <v>8523</v>
      </c>
      <c r="LPF1" s="29">
        <f t="shared" si="133"/>
        <v>8524</v>
      </c>
      <c r="LPG1" s="29">
        <f t="shared" si="133"/>
        <v>8525</v>
      </c>
      <c r="LPH1" s="29">
        <f t="shared" si="133"/>
        <v>8526</v>
      </c>
      <c r="LPI1" s="29">
        <f t="shared" si="133"/>
        <v>8527</v>
      </c>
      <c r="LPJ1" s="29">
        <f t="shared" si="133"/>
        <v>8528</v>
      </c>
      <c r="LPK1" s="29">
        <f t="shared" si="133"/>
        <v>8529</v>
      </c>
      <c r="LPL1" s="29">
        <f t="shared" si="133"/>
        <v>8530</v>
      </c>
      <c r="LPM1" s="29">
        <f t="shared" si="133"/>
        <v>8531</v>
      </c>
      <c r="LPN1" s="29">
        <f t="shared" si="133"/>
        <v>8532</v>
      </c>
      <c r="LPO1" s="29">
        <f t="shared" si="133"/>
        <v>8533</v>
      </c>
      <c r="LPP1" s="29">
        <f t="shared" si="133"/>
        <v>8534</v>
      </c>
      <c r="LPQ1" s="29">
        <f t="shared" si="133"/>
        <v>8535</v>
      </c>
      <c r="LPR1" s="29">
        <f t="shared" si="133"/>
        <v>8536</v>
      </c>
      <c r="LPS1" s="29">
        <f t="shared" si="133"/>
        <v>8537</v>
      </c>
      <c r="LPT1" s="29">
        <f t="shared" si="133"/>
        <v>8538</v>
      </c>
      <c r="LPU1" s="29">
        <f t="shared" si="133"/>
        <v>8539</v>
      </c>
      <c r="LPV1" s="29">
        <f t="shared" si="133"/>
        <v>8540</v>
      </c>
      <c r="LPW1" s="29">
        <f t="shared" si="133"/>
        <v>8541</v>
      </c>
      <c r="LPX1" s="29">
        <f t="shared" si="133"/>
        <v>8542</v>
      </c>
      <c r="LPY1" s="29">
        <f t="shared" si="133"/>
        <v>8543</v>
      </c>
      <c r="LPZ1" s="29">
        <f t="shared" si="133"/>
        <v>8544</v>
      </c>
      <c r="LQA1" s="29">
        <f t="shared" si="133"/>
        <v>8545</v>
      </c>
      <c r="LQB1" s="29">
        <f t="shared" si="133"/>
        <v>8546</v>
      </c>
      <c r="LQC1" s="29">
        <f t="shared" si="133"/>
        <v>8547</v>
      </c>
      <c r="LQD1" s="29">
        <f t="shared" si="133"/>
        <v>8548</v>
      </c>
      <c r="LQE1" s="29">
        <f t="shared" si="133"/>
        <v>8549</v>
      </c>
      <c r="LQF1" s="29">
        <f t="shared" si="133"/>
        <v>8550</v>
      </c>
      <c r="LQG1" s="29">
        <f t="shared" si="133"/>
        <v>8551</v>
      </c>
      <c r="LQH1" s="29">
        <f t="shared" si="133"/>
        <v>8552</v>
      </c>
      <c r="LQI1" s="29">
        <f t="shared" si="133"/>
        <v>8553</v>
      </c>
      <c r="LQJ1" s="29">
        <f t="shared" si="133"/>
        <v>8554</v>
      </c>
      <c r="LQK1" s="29">
        <f t="shared" si="133"/>
        <v>8555</v>
      </c>
      <c r="LQL1" s="29">
        <f t="shared" si="133"/>
        <v>8556</v>
      </c>
      <c r="LQM1" s="29">
        <f t="shared" si="133"/>
        <v>8557</v>
      </c>
      <c r="LQN1" s="29">
        <f t="shared" si="133"/>
        <v>8558</v>
      </c>
      <c r="LQO1" s="29">
        <f t="shared" si="133"/>
        <v>8559</v>
      </c>
      <c r="LQP1" s="29">
        <f t="shared" si="133"/>
        <v>8560</v>
      </c>
      <c r="LQQ1" s="29">
        <f t="shared" si="133"/>
        <v>8561</v>
      </c>
      <c r="LQR1" s="29">
        <f t="shared" si="133"/>
        <v>8562</v>
      </c>
      <c r="LQS1" s="29">
        <f t="shared" si="133"/>
        <v>8563</v>
      </c>
      <c r="LQT1" s="29">
        <f t="shared" si="133"/>
        <v>8564</v>
      </c>
      <c r="LQU1" s="29">
        <f t="shared" si="133"/>
        <v>8565</v>
      </c>
      <c r="LQV1" s="29">
        <f t="shared" si="133"/>
        <v>8566</v>
      </c>
      <c r="LQW1" s="29">
        <f t="shared" si="133"/>
        <v>8567</v>
      </c>
      <c r="LQX1" s="29">
        <f t="shared" si="133"/>
        <v>8568</v>
      </c>
      <c r="LQY1" s="29">
        <f t="shared" si="133"/>
        <v>8569</v>
      </c>
      <c r="LQZ1" s="29">
        <f t="shared" si="133"/>
        <v>8570</v>
      </c>
      <c r="LRA1" s="29">
        <f t="shared" si="133"/>
        <v>8571</v>
      </c>
      <c r="LRB1" s="29">
        <f t="shared" si="133"/>
        <v>8572</v>
      </c>
      <c r="LRC1" s="29">
        <f t="shared" si="133"/>
        <v>8573</v>
      </c>
      <c r="LRD1" s="29">
        <f t="shared" si="133"/>
        <v>8574</v>
      </c>
      <c r="LRE1" s="29">
        <f t="shared" si="133"/>
        <v>8575</v>
      </c>
      <c r="LRF1" s="29">
        <f t="shared" si="133"/>
        <v>8576</v>
      </c>
      <c r="LRG1" s="29">
        <f t="shared" si="133"/>
        <v>8577</v>
      </c>
      <c r="LRH1" s="29">
        <f t="shared" si="133"/>
        <v>8578</v>
      </c>
      <c r="LRI1" s="29">
        <f t="shared" si="133"/>
        <v>8579</v>
      </c>
      <c r="LRJ1" s="29">
        <f t="shared" ref="LRJ1:LTU1" si="134">LRI1+1</f>
        <v>8580</v>
      </c>
      <c r="LRK1" s="29">
        <f t="shared" si="134"/>
        <v>8581</v>
      </c>
      <c r="LRL1" s="29">
        <f t="shared" si="134"/>
        <v>8582</v>
      </c>
      <c r="LRM1" s="29">
        <f t="shared" si="134"/>
        <v>8583</v>
      </c>
      <c r="LRN1" s="29">
        <f t="shared" si="134"/>
        <v>8584</v>
      </c>
      <c r="LRO1" s="29">
        <f t="shared" si="134"/>
        <v>8585</v>
      </c>
      <c r="LRP1" s="29">
        <f t="shared" si="134"/>
        <v>8586</v>
      </c>
      <c r="LRQ1" s="29">
        <f t="shared" si="134"/>
        <v>8587</v>
      </c>
      <c r="LRR1" s="29">
        <f t="shared" si="134"/>
        <v>8588</v>
      </c>
      <c r="LRS1" s="29">
        <f t="shared" si="134"/>
        <v>8589</v>
      </c>
      <c r="LRT1" s="29">
        <f t="shared" si="134"/>
        <v>8590</v>
      </c>
      <c r="LRU1" s="29">
        <f t="shared" si="134"/>
        <v>8591</v>
      </c>
      <c r="LRV1" s="29">
        <f t="shared" si="134"/>
        <v>8592</v>
      </c>
      <c r="LRW1" s="29">
        <f t="shared" si="134"/>
        <v>8593</v>
      </c>
      <c r="LRX1" s="29">
        <f t="shared" si="134"/>
        <v>8594</v>
      </c>
      <c r="LRY1" s="29">
        <f t="shared" si="134"/>
        <v>8595</v>
      </c>
      <c r="LRZ1" s="29">
        <f t="shared" si="134"/>
        <v>8596</v>
      </c>
      <c r="LSA1" s="29">
        <f t="shared" si="134"/>
        <v>8597</v>
      </c>
      <c r="LSB1" s="29">
        <f t="shared" si="134"/>
        <v>8598</v>
      </c>
      <c r="LSC1" s="29">
        <f t="shared" si="134"/>
        <v>8599</v>
      </c>
      <c r="LSD1" s="29">
        <f t="shared" si="134"/>
        <v>8600</v>
      </c>
      <c r="LSE1" s="29">
        <f t="shared" si="134"/>
        <v>8601</v>
      </c>
      <c r="LSF1" s="29">
        <f t="shared" si="134"/>
        <v>8602</v>
      </c>
      <c r="LSG1" s="29">
        <f t="shared" si="134"/>
        <v>8603</v>
      </c>
      <c r="LSH1" s="29">
        <f t="shared" si="134"/>
        <v>8604</v>
      </c>
      <c r="LSI1" s="29">
        <f t="shared" si="134"/>
        <v>8605</v>
      </c>
      <c r="LSJ1" s="29">
        <f t="shared" si="134"/>
        <v>8606</v>
      </c>
      <c r="LSK1" s="29">
        <f t="shared" si="134"/>
        <v>8607</v>
      </c>
      <c r="LSL1" s="29">
        <f t="shared" si="134"/>
        <v>8608</v>
      </c>
      <c r="LSM1" s="29">
        <f t="shared" si="134"/>
        <v>8609</v>
      </c>
      <c r="LSN1" s="29">
        <f t="shared" si="134"/>
        <v>8610</v>
      </c>
      <c r="LSO1" s="29">
        <f t="shared" si="134"/>
        <v>8611</v>
      </c>
      <c r="LSP1" s="29">
        <f t="shared" si="134"/>
        <v>8612</v>
      </c>
      <c r="LSQ1" s="29">
        <f t="shared" si="134"/>
        <v>8613</v>
      </c>
      <c r="LSR1" s="29">
        <f t="shared" si="134"/>
        <v>8614</v>
      </c>
      <c r="LSS1" s="29">
        <f t="shared" si="134"/>
        <v>8615</v>
      </c>
      <c r="LST1" s="29">
        <f t="shared" si="134"/>
        <v>8616</v>
      </c>
      <c r="LSU1" s="29">
        <f t="shared" si="134"/>
        <v>8617</v>
      </c>
      <c r="LSV1" s="29">
        <f t="shared" si="134"/>
        <v>8618</v>
      </c>
      <c r="LSW1" s="29">
        <f t="shared" si="134"/>
        <v>8619</v>
      </c>
      <c r="LSX1" s="29">
        <f t="shared" si="134"/>
        <v>8620</v>
      </c>
      <c r="LSY1" s="29">
        <f t="shared" si="134"/>
        <v>8621</v>
      </c>
      <c r="LSZ1" s="29">
        <f t="shared" si="134"/>
        <v>8622</v>
      </c>
      <c r="LTA1" s="29">
        <f t="shared" si="134"/>
        <v>8623</v>
      </c>
      <c r="LTB1" s="29">
        <f t="shared" si="134"/>
        <v>8624</v>
      </c>
      <c r="LTC1" s="29">
        <f t="shared" si="134"/>
        <v>8625</v>
      </c>
      <c r="LTD1" s="29">
        <f t="shared" si="134"/>
        <v>8626</v>
      </c>
      <c r="LTE1" s="29">
        <f t="shared" si="134"/>
        <v>8627</v>
      </c>
      <c r="LTF1" s="29">
        <f t="shared" si="134"/>
        <v>8628</v>
      </c>
      <c r="LTG1" s="29">
        <f t="shared" si="134"/>
        <v>8629</v>
      </c>
      <c r="LTH1" s="29">
        <f t="shared" si="134"/>
        <v>8630</v>
      </c>
      <c r="LTI1" s="29">
        <f t="shared" si="134"/>
        <v>8631</v>
      </c>
      <c r="LTJ1" s="29">
        <f t="shared" si="134"/>
        <v>8632</v>
      </c>
      <c r="LTK1" s="29">
        <f t="shared" si="134"/>
        <v>8633</v>
      </c>
      <c r="LTL1" s="29">
        <f t="shared" si="134"/>
        <v>8634</v>
      </c>
      <c r="LTM1" s="29">
        <f t="shared" si="134"/>
        <v>8635</v>
      </c>
      <c r="LTN1" s="29">
        <f t="shared" si="134"/>
        <v>8636</v>
      </c>
      <c r="LTO1" s="29">
        <f t="shared" si="134"/>
        <v>8637</v>
      </c>
      <c r="LTP1" s="29">
        <f t="shared" si="134"/>
        <v>8638</v>
      </c>
      <c r="LTQ1" s="29">
        <f t="shared" si="134"/>
        <v>8639</v>
      </c>
      <c r="LTR1" s="29">
        <f t="shared" si="134"/>
        <v>8640</v>
      </c>
      <c r="LTS1" s="29">
        <f t="shared" si="134"/>
        <v>8641</v>
      </c>
      <c r="LTT1" s="29">
        <f t="shared" si="134"/>
        <v>8642</v>
      </c>
      <c r="LTU1" s="29">
        <f t="shared" si="134"/>
        <v>8643</v>
      </c>
      <c r="LTV1" s="29">
        <f t="shared" ref="LTV1:LWG1" si="135">LTU1+1</f>
        <v>8644</v>
      </c>
      <c r="LTW1" s="29">
        <f t="shared" si="135"/>
        <v>8645</v>
      </c>
      <c r="LTX1" s="29">
        <f t="shared" si="135"/>
        <v>8646</v>
      </c>
      <c r="LTY1" s="29">
        <f t="shared" si="135"/>
        <v>8647</v>
      </c>
      <c r="LTZ1" s="29">
        <f t="shared" si="135"/>
        <v>8648</v>
      </c>
      <c r="LUA1" s="29">
        <f t="shared" si="135"/>
        <v>8649</v>
      </c>
      <c r="LUB1" s="29">
        <f t="shared" si="135"/>
        <v>8650</v>
      </c>
      <c r="LUC1" s="29">
        <f t="shared" si="135"/>
        <v>8651</v>
      </c>
      <c r="LUD1" s="29">
        <f t="shared" si="135"/>
        <v>8652</v>
      </c>
      <c r="LUE1" s="29">
        <f t="shared" si="135"/>
        <v>8653</v>
      </c>
      <c r="LUF1" s="29">
        <f t="shared" si="135"/>
        <v>8654</v>
      </c>
      <c r="LUG1" s="29">
        <f t="shared" si="135"/>
        <v>8655</v>
      </c>
      <c r="LUH1" s="29">
        <f t="shared" si="135"/>
        <v>8656</v>
      </c>
      <c r="LUI1" s="29">
        <f t="shared" si="135"/>
        <v>8657</v>
      </c>
      <c r="LUJ1" s="29">
        <f t="shared" si="135"/>
        <v>8658</v>
      </c>
      <c r="LUK1" s="29">
        <f t="shared" si="135"/>
        <v>8659</v>
      </c>
      <c r="LUL1" s="29">
        <f t="shared" si="135"/>
        <v>8660</v>
      </c>
      <c r="LUM1" s="29">
        <f t="shared" si="135"/>
        <v>8661</v>
      </c>
      <c r="LUN1" s="29">
        <f t="shared" si="135"/>
        <v>8662</v>
      </c>
      <c r="LUO1" s="29">
        <f t="shared" si="135"/>
        <v>8663</v>
      </c>
      <c r="LUP1" s="29">
        <f t="shared" si="135"/>
        <v>8664</v>
      </c>
      <c r="LUQ1" s="29">
        <f t="shared" si="135"/>
        <v>8665</v>
      </c>
      <c r="LUR1" s="29">
        <f t="shared" si="135"/>
        <v>8666</v>
      </c>
      <c r="LUS1" s="29">
        <f t="shared" si="135"/>
        <v>8667</v>
      </c>
      <c r="LUT1" s="29">
        <f t="shared" si="135"/>
        <v>8668</v>
      </c>
      <c r="LUU1" s="29">
        <f t="shared" si="135"/>
        <v>8669</v>
      </c>
      <c r="LUV1" s="29">
        <f t="shared" si="135"/>
        <v>8670</v>
      </c>
      <c r="LUW1" s="29">
        <f t="shared" si="135"/>
        <v>8671</v>
      </c>
      <c r="LUX1" s="29">
        <f t="shared" si="135"/>
        <v>8672</v>
      </c>
      <c r="LUY1" s="29">
        <f t="shared" si="135"/>
        <v>8673</v>
      </c>
      <c r="LUZ1" s="29">
        <f t="shared" si="135"/>
        <v>8674</v>
      </c>
      <c r="LVA1" s="29">
        <f t="shared" si="135"/>
        <v>8675</v>
      </c>
      <c r="LVB1" s="29">
        <f t="shared" si="135"/>
        <v>8676</v>
      </c>
      <c r="LVC1" s="29">
        <f t="shared" si="135"/>
        <v>8677</v>
      </c>
      <c r="LVD1" s="29">
        <f t="shared" si="135"/>
        <v>8678</v>
      </c>
      <c r="LVE1" s="29">
        <f t="shared" si="135"/>
        <v>8679</v>
      </c>
      <c r="LVF1" s="29">
        <f t="shared" si="135"/>
        <v>8680</v>
      </c>
      <c r="LVG1" s="29">
        <f t="shared" si="135"/>
        <v>8681</v>
      </c>
      <c r="LVH1" s="29">
        <f t="shared" si="135"/>
        <v>8682</v>
      </c>
      <c r="LVI1" s="29">
        <f t="shared" si="135"/>
        <v>8683</v>
      </c>
      <c r="LVJ1" s="29">
        <f t="shared" si="135"/>
        <v>8684</v>
      </c>
      <c r="LVK1" s="29">
        <f t="shared" si="135"/>
        <v>8685</v>
      </c>
      <c r="LVL1" s="29">
        <f t="shared" si="135"/>
        <v>8686</v>
      </c>
      <c r="LVM1" s="29">
        <f t="shared" si="135"/>
        <v>8687</v>
      </c>
      <c r="LVN1" s="29">
        <f t="shared" si="135"/>
        <v>8688</v>
      </c>
      <c r="LVO1" s="29">
        <f t="shared" si="135"/>
        <v>8689</v>
      </c>
      <c r="LVP1" s="29">
        <f t="shared" si="135"/>
        <v>8690</v>
      </c>
      <c r="LVQ1" s="29">
        <f t="shared" si="135"/>
        <v>8691</v>
      </c>
      <c r="LVR1" s="29">
        <f t="shared" si="135"/>
        <v>8692</v>
      </c>
      <c r="LVS1" s="29">
        <f t="shared" si="135"/>
        <v>8693</v>
      </c>
      <c r="LVT1" s="29">
        <f t="shared" si="135"/>
        <v>8694</v>
      </c>
      <c r="LVU1" s="29">
        <f t="shared" si="135"/>
        <v>8695</v>
      </c>
      <c r="LVV1" s="29">
        <f t="shared" si="135"/>
        <v>8696</v>
      </c>
      <c r="LVW1" s="29">
        <f t="shared" si="135"/>
        <v>8697</v>
      </c>
      <c r="LVX1" s="29">
        <f t="shared" si="135"/>
        <v>8698</v>
      </c>
      <c r="LVY1" s="29">
        <f t="shared" si="135"/>
        <v>8699</v>
      </c>
      <c r="LVZ1" s="29">
        <f t="shared" si="135"/>
        <v>8700</v>
      </c>
      <c r="LWA1" s="29">
        <f t="shared" si="135"/>
        <v>8701</v>
      </c>
      <c r="LWB1" s="29">
        <f t="shared" si="135"/>
        <v>8702</v>
      </c>
      <c r="LWC1" s="29">
        <f t="shared" si="135"/>
        <v>8703</v>
      </c>
      <c r="LWD1" s="29">
        <f t="shared" si="135"/>
        <v>8704</v>
      </c>
      <c r="LWE1" s="29">
        <f t="shared" si="135"/>
        <v>8705</v>
      </c>
      <c r="LWF1" s="29">
        <f t="shared" si="135"/>
        <v>8706</v>
      </c>
      <c r="LWG1" s="29">
        <f t="shared" si="135"/>
        <v>8707</v>
      </c>
      <c r="LWH1" s="29">
        <f t="shared" ref="LWH1:LYS1" si="136">LWG1+1</f>
        <v>8708</v>
      </c>
      <c r="LWI1" s="29">
        <f t="shared" si="136"/>
        <v>8709</v>
      </c>
      <c r="LWJ1" s="29">
        <f t="shared" si="136"/>
        <v>8710</v>
      </c>
      <c r="LWK1" s="29">
        <f t="shared" si="136"/>
        <v>8711</v>
      </c>
      <c r="LWL1" s="29">
        <f t="shared" si="136"/>
        <v>8712</v>
      </c>
      <c r="LWM1" s="29">
        <f t="shared" si="136"/>
        <v>8713</v>
      </c>
      <c r="LWN1" s="29">
        <f t="shared" si="136"/>
        <v>8714</v>
      </c>
      <c r="LWO1" s="29">
        <f t="shared" si="136"/>
        <v>8715</v>
      </c>
      <c r="LWP1" s="29">
        <f t="shared" si="136"/>
        <v>8716</v>
      </c>
      <c r="LWQ1" s="29">
        <f t="shared" si="136"/>
        <v>8717</v>
      </c>
      <c r="LWR1" s="29">
        <f t="shared" si="136"/>
        <v>8718</v>
      </c>
      <c r="LWS1" s="29">
        <f t="shared" si="136"/>
        <v>8719</v>
      </c>
      <c r="LWT1" s="29">
        <f t="shared" si="136"/>
        <v>8720</v>
      </c>
      <c r="LWU1" s="29">
        <f t="shared" si="136"/>
        <v>8721</v>
      </c>
      <c r="LWV1" s="29">
        <f t="shared" si="136"/>
        <v>8722</v>
      </c>
      <c r="LWW1" s="29">
        <f t="shared" si="136"/>
        <v>8723</v>
      </c>
      <c r="LWX1" s="29">
        <f t="shared" si="136"/>
        <v>8724</v>
      </c>
      <c r="LWY1" s="29">
        <f t="shared" si="136"/>
        <v>8725</v>
      </c>
      <c r="LWZ1" s="29">
        <f t="shared" si="136"/>
        <v>8726</v>
      </c>
      <c r="LXA1" s="29">
        <f t="shared" si="136"/>
        <v>8727</v>
      </c>
      <c r="LXB1" s="29">
        <f t="shared" si="136"/>
        <v>8728</v>
      </c>
      <c r="LXC1" s="29">
        <f t="shared" si="136"/>
        <v>8729</v>
      </c>
      <c r="LXD1" s="29">
        <f t="shared" si="136"/>
        <v>8730</v>
      </c>
      <c r="LXE1" s="29">
        <f t="shared" si="136"/>
        <v>8731</v>
      </c>
      <c r="LXF1" s="29">
        <f t="shared" si="136"/>
        <v>8732</v>
      </c>
      <c r="LXG1" s="29">
        <f t="shared" si="136"/>
        <v>8733</v>
      </c>
      <c r="LXH1" s="29">
        <f t="shared" si="136"/>
        <v>8734</v>
      </c>
      <c r="LXI1" s="29">
        <f t="shared" si="136"/>
        <v>8735</v>
      </c>
      <c r="LXJ1" s="29">
        <f t="shared" si="136"/>
        <v>8736</v>
      </c>
      <c r="LXK1" s="29">
        <f t="shared" si="136"/>
        <v>8737</v>
      </c>
      <c r="LXL1" s="29">
        <f t="shared" si="136"/>
        <v>8738</v>
      </c>
      <c r="LXM1" s="29">
        <f t="shared" si="136"/>
        <v>8739</v>
      </c>
      <c r="LXN1" s="29">
        <f t="shared" si="136"/>
        <v>8740</v>
      </c>
      <c r="LXO1" s="29">
        <f t="shared" si="136"/>
        <v>8741</v>
      </c>
      <c r="LXP1" s="29">
        <f t="shared" si="136"/>
        <v>8742</v>
      </c>
      <c r="LXQ1" s="29">
        <f t="shared" si="136"/>
        <v>8743</v>
      </c>
      <c r="LXR1" s="29">
        <f t="shared" si="136"/>
        <v>8744</v>
      </c>
      <c r="LXS1" s="29">
        <f t="shared" si="136"/>
        <v>8745</v>
      </c>
      <c r="LXT1" s="29">
        <f t="shared" si="136"/>
        <v>8746</v>
      </c>
      <c r="LXU1" s="29">
        <f t="shared" si="136"/>
        <v>8747</v>
      </c>
      <c r="LXV1" s="29">
        <f t="shared" si="136"/>
        <v>8748</v>
      </c>
      <c r="LXW1" s="29">
        <f t="shared" si="136"/>
        <v>8749</v>
      </c>
      <c r="LXX1" s="29">
        <f t="shared" si="136"/>
        <v>8750</v>
      </c>
      <c r="LXY1" s="29">
        <f t="shared" si="136"/>
        <v>8751</v>
      </c>
      <c r="LXZ1" s="29">
        <f t="shared" si="136"/>
        <v>8752</v>
      </c>
      <c r="LYA1" s="29">
        <f t="shared" si="136"/>
        <v>8753</v>
      </c>
      <c r="LYB1" s="29">
        <f t="shared" si="136"/>
        <v>8754</v>
      </c>
      <c r="LYC1" s="29">
        <f t="shared" si="136"/>
        <v>8755</v>
      </c>
      <c r="LYD1" s="29">
        <f t="shared" si="136"/>
        <v>8756</v>
      </c>
      <c r="LYE1" s="29">
        <f t="shared" si="136"/>
        <v>8757</v>
      </c>
      <c r="LYF1" s="29">
        <f t="shared" si="136"/>
        <v>8758</v>
      </c>
      <c r="LYG1" s="29">
        <f t="shared" si="136"/>
        <v>8759</v>
      </c>
      <c r="LYH1" s="29">
        <f t="shared" si="136"/>
        <v>8760</v>
      </c>
      <c r="LYI1" s="29">
        <f t="shared" si="136"/>
        <v>8761</v>
      </c>
      <c r="LYJ1" s="29">
        <f t="shared" si="136"/>
        <v>8762</v>
      </c>
      <c r="LYK1" s="29">
        <f t="shared" si="136"/>
        <v>8763</v>
      </c>
      <c r="LYL1" s="29">
        <f t="shared" si="136"/>
        <v>8764</v>
      </c>
      <c r="LYM1" s="29">
        <f t="shared" si="136"/>
        <v>8765</v>
      </c>
      <c r="LYN1" s="29">
        <f t="shared" si="136"/>
        <v>8766</v>
      </c>
      <c r="LYO1" s="29">
        <f t="shared" si="136"/>
        <v>8767</v>
      </c>
      <c r="LYP1" s="29">
        <f t="shared" si="136"/>
        <v>8768</v>
      </c>
      <c r="LYQ1" s="29">
        <f t="shared" si="136"/>
        <v>8769</v>
      </c>
      <c r="LYR1" s="29">
        <f t="shared" si="136"/>
        <v>8770</v>
      </c>
      <c r="LYS1" s="29">
        <f t="shared" si="136"/>
        <v>8771</v>
      </c>
      <c r="LYT1" s="29">
        <f t="shared" ref="LYT1:MBE1" si="137">LYS1+1</f>
        <v>8772</v>
      </c>
      <c r="LYU1" s="29">
        <f t="shared" si="137"/>
        <v>8773</v>
      </c>
      <c r="LYV1" s="29">
        <f t="shared" si="137"/>
        <v>8774</v>
      </c>
      <c r="LYW1" s="29">
        <f t="shared" si="137"/>
        <v>8775</v>
      </c>
      <c r="LYX1" s="29">
        <f t="shared" si="137"/>
        <v>8776</v>
      </c>
      <c r="LYY1" s="29">
        <f t="shared" si="137"/>
        <v>8777</v>
      </c>
      <c r="LYZ1" s="29">
        <f t="shared" si="137"/>
        <v>8778</v>
      </c>
      <c r="LZA1" s="29">
        <f t="shared" si="137"/>
        <v>8779</v>
      </c>
      <c r="LZB1" s="29">
        <f t="shared" si="137"/>
        <v>8780</v>
      </c>
      <c r="LZC1" s="29">
        <f t="shared" si="137"/>
        <v>8781</v>
      </c>
      <c r="LZD1" s="29">
        <f t="shared" si="137"/>
        <v>8782</v>
      </c>
      <c r="LZE1" s="29">
        <f t="shared" si="137"/>
        <v>8783</v>
      </c>
      <c r="LZF1" s="29">
        <f t="shared" si="137"/>
        <v>8784</v>
      </c>
      <c r="LZG1" s="29">
        <f t="shared" si="137"/>
        <v>8785</v>
      </c>
      <c r="LZH1" s="29">
        <f t="shared" si="137"/>
        <v>8786</v>
      </c>
      <c r="LZI1" s="29">
        <f t="shared" si="137"/>
        <v>8787</v>
      </c>
      <c r="LZJ1" s="29">
        <f t="shared" si="137"/>
        <v>8788</v>
      </c>
      <c r="LZK1" s="29">
        <f t="shared" si="137"/>
        <v>8789</v>
      </c>
      <c r="LZL1" s="29">
        <f t="shared" si="137"/>
        <v>8790</v>
      </c>
      <c r="LZM1" s="29">
        <f t="shared" si="137"/>
        <v>8791</v>
      </c>
      <c r="LZN1" s="29">
        <f t="shared" si="137"/>
        <v>8792</v>
      </c>
      <c r="LZO1" s="29">
        <f t="shared" si="137"/>
        <v>8793</v>
      </c>
      <c r="LZP1" s="29">
        <f t="shared" si="137"/>
        <v>8794</v>
      </c>
      <c r="LZQ1" s="29">
        <f t="shared" si="137"/>
        <v>8795</v>
      </c>
      <c r="LZR1" s="29">
        <f t="shared" si="137"/>
        <v>8796</v>
      </c>
      <c r="LZS1" s="29">
        <f t="shared" si="137"/>
        <v>8797</v>
      </c>
      <c r="LZT1" s="29">
        <f t="shared" si="137"/>
        <v>8798</v>
      </c>
      <c r="LZU1" s="29">
        <f t="shared" si="137"/>
        <v>8799</v>
      </c>
      <c r="LZV1" s="29">
        <f t="shared" si="137"/>
        <v>8800</v>
      </c>
      <c r="LZW1" s="29">
        <f t="shared" si="137"/>
        <v>8801</v>
      </c>
      <c r="LZX1" s="29">
        <f t="shared" si="137"/>
        <v>8802</v>
      </c>
      <c r="LZY1" s="29">
        <f t="shared" si="137"/>
        <v>8803</v>
      </c>
      <c r="LZZ1" s="29">
        <f t="shared" si="137"/>
        <v>8804</v>
      </c>
      <c r="MAA1" s="29">
        <f t="shared" si="137"/>
        <v>8805</v>
      </c>
      <c r="MAB1" s="29">
        <f t="shared" si="137"/>
        <v>8806</v>
      </c>
      <c r="MAC1" s="29">
        <f t="shared" si="137"/>
        <v>8807</v>
      </c>
      <c r="MAD1" s="29">
        <f t="shared" si="137"/>
        <v>8808</v>
      </c>
      <c r="MAE1" s="29">
        <f t="shared" si="137"/>
        <v>8809</v>
      </c>
      <c r="MAF1" s="29">
        <f t="shared" si="137"/>
        <v>8810</v>
      </c>
      <c r="MAG1" s="29">
        <f t="shared" si="137"/>
        <v>8811</v>
      </c>
      <c r="MAH1" s="29">
        <f t="shared" si="137"/>
        <v>8812</v>
      </c>
      <c r="MAI1" s="29">
        <f t="shared" si="137"/>
        <v>8813</v>
      </c>
      <c r="MAJ1" s="29">
        <f t="shared" si="137"/>
        <v>8814</v>
      </c>
      <c r="MAK1" s="29">
        <f t="shared" si="137"/>
        <v>8815</v>
      </c>
      <c r="MAL1" s="29">
        <f t="shared" si="137"/>
        <v>8816</v>
      </c>
      <c r="MAM1" s="29">
        <f t="shared" si="137"/>
        <v>8817</v>
      </c>
      <c r="MAN1" s="29">
        <f t="shared" si="137"/>
        <v>8818</v>
      </c>
      <c r="MAO1" s="29">
        <f t="shared" si="137"/>
        <v>8819</v>
      </c>
      <c r="MAP1" s="29">
        <f t="shared" si="137"/>
        <v>8820</v>
      </c>
      <c r="MAQ1" s="29">
        <f t="shared" si="137"/>
        <v>8821</v>
      </c>
      <c r="MAR1" s="29">
        <f t="shared" si="137"/>
        <v>8822</v>
      </c>
      <c r="MAS1" s="29">
        <f t="shared" si="137"/>
        <v>8823</v>
      </c>
      <c r="MAT1" s="29">
        <f t="shared" si="137"/>
        <v>8824</v>
      </c>
      <c r="MAU1" s="29">
        <f t="shared" si="137"/>
        <v>8825</v>
      </c>
      <c r="MAV1" s="29">
        <f t="shared" si="137"/>
        <v>8826</v>
      </c>
      <c r="MAW1" s="29">
        <f t="shared" si="137"/>
        <v>8827</v>
      </c>
      <c r="MAX1" s="29">
        <f t="shared" si="137"/>
        <v>8828</v>
      </c>
      <c r="MAY1" s="29">
        <f t="shared" si="137"/>
        <v>8829</v>
      </c>
      <c r="MAZ1" s="29">
        <f t="shared" si="137"/>
        <v>8830</v>
      </c>
      <c r="MBA1" s="29">
        <f t="shared" si="137"/>
        <v>8831</v>
      </c>
      <c r="MBB1" s="29">
        <f t="shared" si="137"/>
        <v>8832</v>
      </c>
      <c r="MBC1" s="29">
        <f t="shared" si="137"/>
        <v>8833</v>
      </c>
      <c r="MBD1" s="29">
        <f t="shared" si="137"/>
        <v>8834</v>
      </c>
      <c r="MBE1" s="29">
        <f t="shared" si="137"/>
        <v>8835</v>
      </c>
      <c r="MBF1" s="29">
        <f t="shared" ref="MBF1:MDQ1" si="138">MBE1+1</f>
        <v>8836</v>
      </c>
      <c r="MBG1" s="29">
        <f t="shared" si="138"/>
        <v>8837</v>
      </c>
      <c r="MBH1" s="29">
        <f t="shared" si="138"/>
        <v>8838</v>
      </c>
      <c r="MBI1" s="29">
        <f t="shared" si="138"/>
        <v>8839</v>
      </c>
      <c r="MBJ1" s="29">
        <f t="shared" si="138"/>
        <v>8840</v>
      </c>
      <c r="MBK1" s="29">
        <f t="shared" si="138"/>
        <v>8841</v>
      </c>
      <c r="MBL1" s="29">
        <f t="shared" si="138"/>
        <v>8842</v>
      </c>
      <c r="MBM1" s="29">
        <f t="shared" si="138"/>
        <v>8843</v>
      </c>
      <c r="MBN1" s="29">
        <f t="shared" si="138"/>
        <v>8844</v>
      </c>
      <c r="MBO1" s="29">
        <f t="shared" si="138"/>
        <v>8845</v>
      </c>
      <c r="MBP1" s="29">
        <f t="shared" si="138"/>
        <v>8846</v>
      </c>
      <c r="MBQ1" s="29">
        <f t="shared" si="138"/>
        <v>8847</v>
      </c>
      <c r="MBR1" s="29">
        <f t="shared" si="138"/>
        <v>8848</v>
      </c>
      <c r="MBS1" s="29">
        <f t="shared" si="138"/>
        <v>8849</v>
      </c>
      <c r="MBT1" s="29">
        <f t="shared" si="138"/>
        <v>8850</v>
      </c>
      <c r="MBU1" s="29">
        <f t="shared" si="138"/>
        <v>8851</v>
      </c>
      <c r="MBV1" s="29">
        <f t="shared" si="138"/>
        <v>8852</v>
      </c>
      <c r="MBW1" s="29">
        <f t="shared" si="138"/>
        <v>8853</v>
      </c>
      <c r="MBX1" s="29">
        <f t="shared" si="138"/>
        <v>8854</v>
      </c>
      <c r="MBY1" s="29">
        <f t="shared" si="138"/>
        <v>8855</v>
      </c>
      <c r="MBZ1" s="29">
        <f t="shared" si="138"/>
        <v>8856</v>
      </c>
      <c r="MCA1" s="29">
        <f t="shared" si="138"/>
        <v>8857</v>
      </c>
      <c r="MCB1" s="29">
        <f t="shared" si="138"/>
        <v>8858</v>
      </c>
      <c r="MCC1" s="29">
        <f t="shared" si="138"/>
        <v>8859</v>
      </c>
      <c r="MCD1" s="29">
        <f t="shared" si="138"/>
        <v>8860</v>
      </c>
      <c r="MCE1" s="29">
        <f t="shared" si="138"/>
        <v>8861</v>
      </c>
      <c r="MCF1" s="29">
        <f t="shared" si="138"/>
        <v>8862</v>
      </c>
      <c r="MCG1" s="29">
        <f t="shared" si="138"/>
        <v>8863</v>
      </c>
      <c r="MCH1" s="29">
        <f t="shared" si="138"/>
        <v>8864</v>
      </c>
      <c r="MCI1" s="29">
        <f t="shared" si="138"/>
        <v>8865</v>
      </c>
      <c r="MCJ1" s="29">
        <f t="shared" si="138"/>
        <v>8866</v>
      </c>
      <c r="MCK1" s="29">
        <f t="shared" si="138"/>
        <v>8867</v>
      </c>
      <c r="MCL1" s="29">
        <f t="shared" si="138"/>
        <v>8868</v>
      </c>
      <c r="MCM1" s="29">
        <f t="shared" si="138"/>
        <v>8869</v>
      </c>
      <c r="MCN1" s="29">
        <f t="shared" si="138"/>
        <v>8870</v>
      </c>
      <c r="MCO1" s="29">
        <f t="shared" si="138"/>
        <v>8871</v>
      </c>
      <c r="MCP1" s="29">
        <f t="shared" si="138"/>
        <v>8872</v>
      </c>
      <c r="MCQ1" s="29">
        <f t="shared" si="138"/>
        <v>8873</v>
      </c>
      <c r="MCR1" s="29">
        <f t="shared" si="138"/>
        <v>8874</v>
      </c>
      <c r="MCS1" s="29">
        <f t="shared" si="138"/>
        <v>8875</v>
      </c>
      <c r="MCT1" s="29">
        <f t="shared" si="138"/>
        <v>8876</v>
      </c>
      <c r="MCU1" s="29">
        <f t="shared" si="138"/>
        <v>8877</v>
      </c>
      <c r="MCV1" s="29">
        <f t="shared" si="138"/>
        <v>8878</v>
      </c>
      <c r="MCW1" s="29">
        <f t="shared" si="138"/>
        <v>8879</v>
      </c>
      <c r="MCX1" s="29">
        <f t="shared" si="138"/>
        <v>8880</v>
      </c>
      <c r="MCY1" s="29">
        <f t="shared" si="138"/>
        <v>8881</v>
      </c>
      <c r="MCZ1" s="29">
        <f t="shared" si="138"/>
        <v>8882</v>
      </c>
      <c r="MDA1" s="29">
        <f t="shared" si="138"/>
        <v>8883</v>
      </c>
      <c r="MDB1" s="29">
        <f t="shared" si="138"/>
        <v>8884</v>
      </c>
      <c r="MDC1" s="29">
        <f t="shared" si="138"/>
        <v>8885</v>
      </c>
      <c r="MDD1" s="29">
        <f t="shared" si="138"/>
        <v>8886</v>
      </c>
      <c r="MDE1" s="29">
        <f t="shared" si="138"/>
        <v>8887</v>
      </c>
      <c r="MDF1" s="29">
        <f t="shared" si="138"/>
        <v>8888</v>
      </c>
      <c r="MDG1" s="29">
        <f t="shared" si="138"/>
        <v>8889</v>
      </c>
      <c r="MDH1" s="29">
        <f t="shared" si="138"/>
        <v>8890</v>
      </c>
      <c r="MDI1" s="29">
        <f t="shared" si="138"/>
        <v>8891</v>
      </c>
      <c r="MDJ1" s="29">
        <f t="shared" si="138"/>
        <v>8892</v>
      </c>
      <c r="MDK1" s="29">
        <f t="shared" si="138"/>
        <v>8893</v>
      </c>
      <c r="MDL1" s="29">
        <f t="shared" si="138"/>
        <v>8894</v>
      </c>
      <c r="MDM1" s="29">
        <f t="shared" si="138"/>
        <v>8895</v>
      </c>
      <c r="MDN1" s="29">
        <f t="shared" si="138"/>
        <v>8896</v>
      </c>
      <c r="MDO1" s="29">
        <f t="shared" si="138"/>
        <v>8897</v>
      </c>
      <c r="MDP1" s="29">
        <f t="shared" si="138"/>
        <v>8898</v>
      </c>
      <c r="MDQ1" s="29">
        <f t="shared" si="138"/>
        <v>8899</v>
      </c>
      <c r="MDR1" s="29">
        <f t="shared" ref="MDR1:MGC1" si="139">MDQ1+1</f>
        <v>8900</v>
      </c>
      <c r="MDS1" s="29">
        <f t="shared" si="139"/>
        <v>8901</v>
      </c>
      <c r="MDT1" s="29">
        <f t="shared" si="139"/>
        <v>8902</v>
      </c>
      <c r="MDU1" s="29">
        <f t="shared" si="139"/>
        <v>8903</v>
      </c>
      <c r="MDV1" s="29">
        <f t="shared" si="139"/>
        <v>8904</v>
      </c>
      <c r="MDW1" s="29">
        <f t="shared" si="139"/>
        <v>8905</v>
      </c>
      <c r="MDX1" s="29">
        <f t="shared" si="139"/>
        <v>8906</v>
      </c>
      <c r="MDY1" s="29">
        <f t="shared" si="139"/>
        <v>8907</v>
      </c>
      <c r="MDZ1" s="29">
        <f t="shared" si="139"/>
        <v>8908</v>
      </c>
      <c r="MEA1" s="29">
        <f t="shared" si="139"/>
        <v>8909</v>
      </c>
      <c r="MEB1" s="29">
        <f t="shared" si="139"/>
        <v>8910</v>
      </c>
      <c r="MEC1" s="29">
        <f t="shared" si="139"/>
        <v>8911</v>
      </c>
      <c r="MED1" s="29">
        <f t="shared" si="139"/>
        <v>8912</v>
      </c>
      <c r="MEE1" s="29">
        <f t="shared" si="139"/>
        <v>8913</v>
      </c>
      <c r="MEF1" s="29">
        <f t="shared" si="139"/>
        <v>8914</v>
      </c>
      <c r="MEG1" s="29">
        <f t="shared" si="139"/>
        <v>8915</v>
      </c>
      <c r="MEH1" s="29">
        <f t="shared" si="139"/>
        <v>8916</v>
      </c>
      <c r="MEI1" s="29">
        <f t="shared" si="139"/>
        <v>8917</v>
      </c>
      <c r="MEJ1" s="29">
        <f t="shared" si="139"/>
        <v>8918</v>
      </c>
      <c r="MEK1" s="29">
        <f t="shared" si="139"/>
        <v>8919</v>
      </c>
      <c r="MEL1" s="29">
        <f t="shared" si="139"/>
        <v>8920</v>
      </c>
      <c r="MEM1" s="29">
        <f t="shared" si="139"/>
        <v>8921</v>
      </c>
      <c r="MEN1" s="29">
        <f t="shared" si="139"/>
        <v>8922</v>
      </c>
      <c r="MEO1" s="29">
        <f t="shared" si="139"/>
        <v>8923</v>
      </c>
      <c r="MEP1" s="29">
        <f t="shared" si="139"/>
        <v>8924</v>
      </c>
      <c r="MEQ1" s="29">
        <f t="shared" si="139"/>
        <v>8925</v>
      </c>
      <c r="MER1" s="29">
        <f t="shared" si="139"/>
        <v>8926</v>
      </c>
      <c r="MES1" s="29">
        <f t="shared" si="139"/>
        <v>8927</v>
      </c>
      <c r="MET1" s="29">
        <f t="shared" si="139"/>
        <v>8928</v>
      </c>
      <c r="MEU1" s="29">
        <f t="shared" si="139"/>
        <v>8929</v>
      </c>
      <c r="MEV1" s="29">
        <f t="shared" si="139"/>
        <v>8930</v>
      </c>
      <c r="MEW1" s="29">
        <f t="shared" si="139"/>
        <v>8931</v>
      </c>
      <c r="MEX1" s="29">
        <f t="shared" si="139"/>
        <v>8932</v>
      </c>
      <c r="MEY1" s="29">
        <f t="shared" si="139"/>
        <v>8933</v>
      </c>
      <c r="MEZ1" s="29">
        <f t="shared" si="139"/>
        <v>8934</v>
      </c>
      <c r="MFA1" s="29">
        <f t="shared" si="139"/>
        <v>8935</v>
      </c>
      <c r="MFB1" s="29">
        <f t="shared" si="139"/>
        <v>8936</v>
      </c>
      <c r="MFC1" s="29">
        <f t="shared" si="139"/>
        <v>8937</v>
      </c>
      <c r="MFD1" s="29">
        <f t="shared" si="139"/>
        <v>8938</v>
      </c>
      <c r="MFE1" s="29">
        <f t="shared" si="139"/>
        <v>8939</v>
      </c>
      <c r="MFF1" s="29">
        <f t="shared" si="139"/>
        <v>8940</v>
      </c>
      <c r="MFG1" s="29">
        <f t="shared" si="139"/>
        <v>8941</v>
      </c>
      <c r="MFH1" s="29">
        <f t="shared" si="139"/>
        <v>8942</v>
      </c>
      <c r="MFI1" s="29">
        <f t="shared" si="139"/>
        <v>8943</v>
      </c>
      <c r="MFJ1" s="29">
        <f t="shared" si="139"/>
        <v>8944</v>
      </c>
      <c r="MFK1" s="29">
        <f t="shared" si="139"/>
        <v>8945</v>
      </c>
      <c r="MFL1" s="29">
        <f t="shared" si="139"/>
        <v>8946</v>
      </c>
      <c r="MFM1" s="29">
        <f t="shared" si="139"/>
        <v>8947</v>
      </c>
      <c r="MFN1" s="29">
        <f t="shared" si="139"/>
        <v>8948</v>
      </c>
      <c r="MFO1" s="29">
        <f t="shared" si="139"/>
        <v>8949</v>
      </c>
      <c r="MFP1" s="29">
        <f t="shared" si="139"/>
        <v>8950</v>
      </c>
      <c r="MFQ1" s="29">
        <f t="shared" si="139"/>
        <v>8951</v>
      </c>
      <c r="MFR1" s="29">
        <f t="shared" si="139"/>
        <v>8952</v>
      </c>
      <c r="MFS1" s="29">
        <f t="shared" si="139"/>
        <v>8953</v>
      </c>
      <c r="MFT1" s="29">
        <f t="shared" si="139"/>
        <v>8954</v>
      </c>
      <c r="MFU1" s="29">
        <f t="shared" si="139"/>
        <v>8955</v>
      </c>
      <c r="MFV1" s="29">
        <f t="shared" si="139"/>
        <v>8956</v>
      </c>
      <c r="MFW1" s="29">
        <f t="shared" si="139"/>
        <v>8957</v>
      </c>
      <c r="MFX1" s="29">
        <f t="shared" si="139"/>
        <v>8958</v>
      </c>
      <c r="MFY1" s="29">
        <f t="shared" si="139"/>
        <v>8959</v>
      </c>
      <c r="MFZ1" s="29">
        <f t="shared" si="139"/>
        <v>8960</v>
      </c>
      <c r="MGA1" s="29">
        <f t="shared" si="139"/>
        <v>8961</v>
      </c>
      <c r="MGB1" s="29">
        <f t="shared" si="139"/>
        <v>8962</v>
      </c>
      <c r="MGC1" s="29">
        <f t="shared" si="139"/>
        <v>8963</v>
      </c>
      <c r="MGD1" s="29">
        <f t="shared" ref="MGD1:MIO1" si="140">MGC1+1</f>
        <v>8964</v>
      </c>
      <c r="MGE1" s="29">
        <f t="shared" si="140"/>
        <v>8965</v>
      </c>
      <c r="MGF1" s="29">
        <f t="shared" si="140"/>
        <v>8966</v>
      </c>
      <c r="MGG1" s="29">
        <f t="shared" si="140"/>
        <v>8967</v>
      </c>
      <c r="MGH1" s="29">
        <f t="shared" si="140"/>
        <v>8968</v>
      </c>
      <c r="MGI1" s="29">
        <f t="shared" si="140"/>
        <v>8969</v>
      </c>
      <c r="MGJ1" s="29">
        <f t="shared" si="140"/>
        <v>8970</v>
      </c>
      <c r="MGK1" s="29">
        <f t="shared" si="140"/>
        <v>8971</v>
      </c>
      <c r="MGL1" s="29">
        <f t="shared" si="140"/>
        <v>8972</v>
      </c>
      <c r="MGM1" s="29">
        <f t="shared" si="140"/>
        <v>8973</v>
      </c>
      <c r="MGN1" s="29">
        <f t="shared" si="140"/>
        <v>8974</v>
      </c>
      <c r="MGO1" s="29">
        <f t="shared" si="140"/>
        <v>8975</v>
      </c>
      <c r="MGP1" s="29">
        <f t="shared" si="140"/>
        <v>8976</v>
      </c>
      <c r="MGQ1" s="29">
        <f t="shared" si="140"/>
        <v>8977</v>
      </c>
      <c r="MGR1" s="29">
        <f t="shared" si="140"/>
        <v>8978</v>
      </c>
      <c r="MGS1" s="29">
        <f t="shared" si="140"/>
        <v>8979</v>
      </c>
      <c r="MGT1" s="29">
        <f t="shared" si="140"/>
        <v>8980</v>
      </c>
      <c r="MGU1" s="29">
        <f t="shared" si="140"/>
        <v>8981</v>
      </c>
      <c r="MGV1" s="29">
        <f t="shared" si="140"/>
        <v>8982</v>
      </c>
      <c r="MGW1" s="29">
        <f t="shared" si="140"/>
        <v>8983</v>
      </c>
      <c r="MGX1" s="29">
        <f t="shared" si="140"/>
        <v>8984</v>
      </c>
      <c r="MGY1" s="29">
        <f t="shared" si="140"/>
        <v>8985</v>
      </c>
      <c r="MGZ1" s="29">
        <f t="shared" si="140"/>
        <v>8986</v>
      </c>
      <c r="MHA1" s="29">
        <f t="shared" si="140"/>
        <v>8987</v>
      </c>
      <c r="MHB1" s="29">
        <f t="shared" si="140"/>
        <v>8988</v>
      </c>
      <c r="MHC1" s="29">
        <f t="shared" si="140"/>
        <v>8989</v>
      </c>
      <c r="MHD1" s="29">
        <f t="shared" si="140"/>
        <v>8990</v>
      </c>
      <c r="MHE1" s="29">
        <f t="shared" si="140"/>
        <v>8991</v>
      </c>
      <c r="MHF1" s="29">
        <f t="shared" si="140"/>
        <v>8992</v>
      </c>
      <c r="MHG1" s="29">
        <f t="shared" si="140"/>
        <v>8993</v>
      </c>
      <c r="MHH1" s="29">
        <f t="shared" si="140"/>
        <v>8994</v>
      </c>
      <c r="MHI1" s="29">
        <f t="shared" si="140"/>
        <v>8995</v>
      </c>
      <c r="MHJ1" s="29">
        <f t="shared" si="140"/>
        <v>8996</v>
      </c>
      <c r="MHK1" s="29">
        <f t="shared" si="140"/>
        <v>8997</v>
      </c>
      <c r="MHL1" s="29">
        <f t="shared" si="140"/>
        <v>8998</v>
      </c>
      <c r="MHM1" s="29">
        <f t="shared" si="140"/>
        <v>8999</v>
      </c>
      <c r="MHN1" s="29">
        <f t="shared" si="140"/>
        <v>9000</v>
      </c>
      <c r="MHO1" s="29">
        <f t="shared" si="140"/>
        <v>9001</v>
      </c>
      <c r="MHP1" s="29">
        <f t="shared" si="140"/>
        <v>9002</v>
      </c>
      <c r="MHQ1" s="29">
        <f t="shared" si="140"/>
        <v>9003</v>
      </c>
      <c r="MHR1" s="29">
        <f t="shared" si="140"/>
        <v>9004</v>
      </c>
      <c r="MHS1" s="29">
        <f t="shared" si="140"/>
        <v>9005</v>
      </c>
      <c r="MHT1" s="29">
        <f t="shared" si="140"/>
        <v>9006</v>
      </c>
      <c r="MHU1" s="29">
        <f t="shared" si="140"/>
        <v>9007</v>
      </c>
      <c r="MHV1" s="29">
        <f t="shared" si="140"/>
        <v>9008</v>
      </c>
      <c r="MHW1" s="29">
        <f t="shared" si="140"/>
        <v>9009</v>
      </c>
      <c r="MHX1" s="29">
        <f t="shared" si="140"/>
        <v>9010</v>
      </c>
      <c r="MHY1" s="29">
        <f t="shared" si="140"/>
        <v>9011</v>
      </c>
      <c r="MHZ1" s="29">
        <f t="shared" si="140"/>
        <v>9012</v>
      </c>
      <c r="MIA1" s="29">
        <f t="shared" si="140"/>
        <v>9013</v>
      </c>
      <c r="MIB1" s="29">
        <f t="shared" si="140"/>
        <v>9014</v>
      </c>
      <c r="MIC1" s="29">
        <f t="shared" si="140"/>
        <v>9015</v>
      </c>
      <c r="MID1" s="29">
        <f t="shared" si="140"/>
        <v>9016</v>
      </c>
      <c r="MIE1" s="29">
        <f t="shared" si="140"/>
        <v>9017</v>
      </c>
      <c r="MIF1" s="29">
        <f t="shared" si="140"/>
        <v>9018</v>
      </c>
      <c r="MIG1" s="29">
        <f t="shared" si="140"/>
        <v>9019</v>
      </c>
      <c r="MIH1" s="29">
        <f t="shared" si="140"/>
        <v>9020</v>
      </c>
      <c r="MII1" s="29">
        <f t="shared" si="140"/>
        <v>9021</v>
      </c>
      <c r="MIJ1" s="29">
        <f t="shared" si="140"/>
        <v>9022</v>
      </c>
      <c r="MIK1" s="29">
        <f t="shared" si="140"/>
        <v>9023</v>
      </c>
      <c r="MIL1" s="29">
        <f t="shared" si="140"/>
        <v>9024</v>
      </c>
      <c r="MIM1" s="29">
        <f t="shared" si="140"/>
        <v>9025</v>
      </c>
      <c r="MIN1" s="29">
        <f t="shared" si="140"/>
        <v>9026</v>
      </c>
      <c r="MIO1" s="29">
        <f t="shared" si="140"/>
        <v>9027</v>
      </c>
      <c r="MIP1" s="29">
        <f t="shared" ref="MIP1:MLA1" si="141">MIO1+1</f>
        <v>9028</v>
      </c>
      <c r="MIQ1" s="29">
        <f t="shared" si="141"/>
        <v>9029</v>
      </c>
      <c r="MIR1" s="29">
        <f t="shared" si="141"/>
        <v>9030</v>
      </c>
      <c r="MIS1" s="29">
        <f t="shared" si="141"/>
        <v>9031</v>
      </c>
      <c r="MIT1" s="29">
        <f t="shared" si="141"/>
        <v>9032</v>
      </c>
      <c r="MIU1" s="29">
        <f t="shared" si="141"/>
        <v>9033</v>
      </c>
      <c r="MIV1" s="29">
        <f t="shared" si="141"/>
        <v>9034</v>
      </c>
      <c r="MIW1" s="29">
        <f t="shared" si="141"/>
        <v>9035</v>
      </c>
      <c r="MIX1" s="29">
        <f t="shared" si="141"/>
        <v>9036</v>
      </c>
      <c r="MIY1" s="29">
        <f t="shared" si="141"/>
        <v>9037</v>
      </c>
      <c r="MIZ1" s="29">
        <f t="shared" si="141"/>
        <v>9038</v>
      </c>
      <c r="MJA1" s="29">
        <f t="shared" si="141"/>
        <v>9039</v>
      </c>
      <c r="MJB1" s="29">
        <f t="shared" si="141"/>
        <v>9040</v>
      </c>
      <c r="MJC1" s="29">
        <f t="shared" si="141"/>
        <v>9041</v>
      </c>
      <c r="MJD1" s="29">
        <f t="shared" si="141"/>
        <v>9042</v>
      </c>
      <c r="MJE1" s="29">
        <f t="shared" si="141"/>
        <v>9043</v>
      </c>
      <c r="MJF1" s="29">
        <f t="shared" si="141"/>
        <v>9044</v>
      </c>
      <c r="MJG1" s="29">
        <f t="shared" si="141"/>
        <v>9045</v>
      </c>
      <c r="MJH1" s="29">
        <f t="shared" si="141"/>
        <v>9046</v>
      </c>
      <c r="MJI1" s="29">
        <f t="shared" si="141"/>
        <v>9047</v>
      </c>
      <c r="MJJ1" s="29">
        <f t="shared" si="141"/>
        <v>9048</v>
      </c>
      <c r="MJK1" s="29">
        <f t="shared" si="141"/>
        <v>9049</v>
      </c>
      <c r="MJL1" s="29">
        <f t="shared" si="141"/>
        <v>9050</v>
      </c>
      <c r="MJM1" s="29">
        <f t="shared" si="141"/>
        <v>9051</v>
      </c>
      <c r="MJN1" s="29">
        <f t="shared" si="141"/>
        <v>9052</v>
      </c>
      <c r="MJO1" s="29">
        <f t="shared" si="141"/>
        <v>9053</v>
      </c>
      <c r="MJP1" s="29">
        <f t="shared" si="141"/>
        <v>9054</v>
      </c>
      <c r="MJQ1" s="29">
        <f t="shared" si="141"/>
        <v>9055</v>
      </c>
      <c r="MJR1" s="29">
        <f t="shared" si="141"/>
        <v>9056</v>
      </c>
      <c r="MJS1" s="29">
        <f t="shared" si="141"/>
        <v>9057</v>
      </c>
      <c r="MJT1" s="29">
        <f t="shared" si="141"/>
        <v>9058</v>
      </c>
      <c r="MJU1" s="29">
        <f t="shared" si="141"/>
        <v>9059</v>
      </c>
      <c r="MJV1" s="29">
        <f t="shared" si="141"/>
        <v>9060</v>
      </c>
      <c r="MJW1" s="29">
        <f t="shared" si="141"/>
        <v>9061</v>
      </c>
      <c r="MJX1" s="29">
        <f t="shared" si="141"/>
        <v>9062</v>
      </c>
      <c r="MJY1" s="29">
        <f t="shared" si="141"/>
        <v>9063</v>
      </c>
      <c r="MJZ1" s="29">
        <f t="shared" si="141"/>
        <v>9064</v>
      </c>
      <c r="MKA1" s="29">
        <f t="shared" si="141"/>
        <v>9065</v>
      </c>
      <c r="MKB1" s="29">
        <f t="shared" si="141"/>
        <v>9066</v>
      </c>
      <c r="MKC1" s="29">
        <f t="shared" si="141"/>
        <v>9067</v>
      </c>
      <c r="MKD1" s="29">
        <f t="shared" si="141"/>
        <v>9068</v>
      </c>
      <c r="MKE1" s="29">
        <f t="shared" si="141"/>
        <v>9069</v>
      </c>
      <c r="MKF1" s="29">
        <f t="shared" si="141"/>
        <v>9070</v>
      </c>
      <c r="MKG1" s="29">
        <f t="shared" si="141"/>
        <v>9071</v>
      </c>
      <c r="MKH1" s="29">
        <f t="shared" si="141"/>
        <v>9072</v>
      </c>
      <c r="MKI1" s="29">
        <f t="shared" si="141"/>
        <v>9073</v>
      </c>
      <c r="MKJ1" s="29">
        <f t="shared" si="141"/>
        <v>9074</v>
      </c>
      <c r="MKK1" s="29">
        <f t="shared" si="141"/>
        <v>9075</v>
      </c>
      <c r="MKL1" s="29">
        <f t="shared" si="141"/>
        <v>9076</v>
      </c>
      <c r="MKM1" s="29">
        <f t="shared" si="141"/>
        <v>9077</v>
      </c>
      <c r="MKN1" s="29">
        <f t="shared" si="141"/>
        <v>9078</v>
      </c>
      <c r="MKO1" s="29">
        <f t="shared" si="141"/>
        <v>9079</v>
      </c>
      <c r="MKP1" s="29">
        <f t="shared" si="141"/>
        <v>9080</v>
      </c>
      <c r="MKQ1" s="29">
        <f t="shared" si="141"/>
        <v>9081</v>
      </c>
      <c r="MKR1" s="29">
        <f t="shared" si="141"/>
        <v>9082</v>
      </c>
      <c r="MKS1" s="29">
        <f t="shared" si="141"/>
        <v>9083</v>
      </c>
      <c r="MKT1" s="29">
        <f t="shared" si="141"/>
        <v>9084</v>
      </c>
      <c r="MKU1" s="29">
        <f t="shared" si="141"/>
        <v>9085</v>
      </c>
      <c r="MKV1" s="29">
        <f t="shared" si="141"/>
        <v>9086</v>
      </c>
      <c r="MKW1" s="29">
        <f t="shared" si="141"/>
        <v>9087</v>
      </c>
      <c r="MKX1" s="29">
        <f t="shared" si="141"/>
        <v>9088</v>
      </c>
      <c r="MKY1" s="29">
        <f t="shared" si="141"/>
        <v>9089</v>
      </c>
      <c r="MKZ1" s="29">
        <f t="shared" si="141"/>
        <v>9090</v>
      </c>
      <c r="MLA1" s="29">
        <f t="shared" si="141"/>
        <v>9091</v>
      </c>
      <c r="MLB1" s="29">
        <f t="shared" ref="MLB1:MNM1" si="142">MLA1+1</f>
        <v>9092</v>
      </c>
      <c r="MLC1" s="29">
        <f t="shared" si="142"/>
        <v>9093</v>
      </c>
      <c r="MLD1" s="29">
        <f t="shared" si="142"/>
        <v>9094</v>
      </c>
      <c r="MLE1" s="29">
        <f t="shared" si="142"/>
        <v>9095</v>
      </c>
      <c r="MLF1" s="29">
        <f t="shared" si="142"/>
        <v>9096</v>
      </c>
      <c r="MLG1" s="29">
        <f t="shared" si="142"/>
        <v>9097</v>
      </c>
      <c r="MLH1" s="29">
        <f t="shared" si="142"/>
        <v>9098</v>
      </c>
      <c r="MLI1" s="29">
        <f t="shared" si="142"/>
        <v>9099</v>
      </c>
      <c r="MLJ1" s="29">
        <f t="shared" si="142"/>
        <v>9100</v>
      </c>
      <c r="MLK1" s="29">
        <f t="shared" si="142"/>
        <v>9101</v>
      </c>
      <c r="MLL1" s="29">
        <f t="shared" si="142"/>
        <v>9102</v>
      </c>
      <c r="MLM1" s="29">
        <f t="shared" si="142"/>
        <v>9103</v>
      </c>
      <c r="MLN1" s="29">
        <f t="shared" si="142"/>
        <v>9104</v>
      </c>
      <c r="MLO1" s="29">
        <f t="shared" si="142"/>
        <v>9105</v>
      </c>
      <c r="MLP1" s="29">
        <f t="shared" si="142"/>
        <v>9106</v>
      </c>
      <c r="MLQ1" s="29">
        <f t="shared" si="142"/>
        <v>9107</v>
      </c>
      <c r="MLR1" s="29">
        <f t="shared" si="142"/>
        <v>9108</v>
      </c>
      <c r="MLS1" s="29">
        <f t="shared" si="142"/>
        <v>9109</v>
      </c>
      <c r="MLT1" s="29">
        <f t="shared" si="142"/>
        <v>9110</v>
      </c>
      <c r="MLU1" s="29">
        <f t="shared" si="142"/>
        <v>9111</v>
      </c>
      <c r="MLV1" s="29">
        <f t="shared" si="142"/>
        <v>9112</v>
      </c>
      <c r="MLW1" s="29">
        <f t="shared" si="142"/>
        <v>9113</v>
      </c>
      <c r="MLX1" s="29">
        <f t="shared" si="142"/>
        <v>9114</v>
      </c>
      <c r="MLY1" s="29">
        <f t="shared" si="142"/>
        <v>9115</v>
      </c>
      <c r="MLZ1" s="29">
        <f t="shared" si="142"/>
        <v>9116</v>
      </c>
      <c r="MMA1" s="29">
        <f t="shared" si="142"/>
        <v>9117</v>
      </c>
      <c r="MMB1" s="29">
        <f t="shared" si="142"/>
        <v>9118</v>
      </c>
      <c r="MMC1" s="29">
        <f t="shared" si="142"/>
        <v>9119</v>
      </c>
      <c r="MMD1" s="29">
        <f t="shared" si="142"/>
        <v>9120</v>
      </c>
      <c r="MME1" s="29">
        <f t="shared" si="142"/>
        <v>9121</v>
      </c>
      <c r="MMF1" s="29">
        <f t="shared" si="142"/>
        <v>9122</v>
      </c>
      <c r="MMG1" s="29">
        <f t="shared" si="142"/>
        <v>9123</v>
      </c>
      <c r="MMH1" s="29">
        <f t="shared" si="142"/>
        <v>9124</v>
      </c>
      <c r="MMI1" s="29">
        <f t="shared" si="142"/>
        <v>9125</v>
      </c>
      <c r="MMJ1" s="29">
        <f t="shared" si="142"/>
        <v>9126</v>
      </c>
      <c r="MMK1" s="29">
        <f t="shared" si="142"/>
        <v>9127</v>
      </c>
      <c r="MML1" s="29">
        <f t="shared" si="142"/>
        <v>9128</v>
      </c>
      <c r="MMM1" s="29">
        <f t="shared" si="142"/>
        <v>9129</v>
      </c>
      <c r="MMN1" s="29">
        <f t="shared" si="142"/>
        <v>9130</v>
      </c>
      <c r="MMO1" s="29">
        <f t="shared" si="142"/>
        <v>9131</v>
      </c>
      <c r="MMP1" s="29">
        <f t="shared" si="142"/>
        <v>9132</v>
      </c>
      <c r="MMQ1" s="29">
        <f t="shared" si="142"/>
        <v>9133</v>
      </c>
      <c r="MMR1" s="29">
        <f t="shared" si="142"/>
        <v>9134</v>
      </c>
      <c r="MMS1" s="29">
        <f t="shared" si="142"/>
        <v>9135</v>
      </c>
      <c r="MMT1" s="29">
        <f t="shared" si="142"/>
        <v>9136</v>
      </c>
      <c r="MMU1" s="29">
        <f t="shared" si="142"/>
        <v>9137</v>
      </c>
      <c r="MMV1" s="29">
        <f t="shared" si="142"/>
        <v>9138</v>
      </c>
      <c r="MMW1" s="29">
        <f t="shared" si="142"/>
        <v>9139</v>
      </c>
      <c r="MMX1" s="29">
        <f t="shared" si="142"/>
        <v>9140</v>
      </c>
      <c r="MMY1" s="29">
        <f t="shared" si="142"/>
        <v>9141</v>
      </c>
      <c r="MMZ1" s="29">
        <f t="shared" si="142"/>
        <v>9142</v>
      </c>
      <c r="MNA1" s="29">
        <f t="shared" si="142"/>
        <v>9143</v>
      </c>
      <c r="MNB1" s="29">
        <f t="shared" si="142"/>
        <v>9144</v>
      </c>
      <c r="MNC1" s="29">
        <f t="shared" si="142"/>
        <v>9145</v>
      </c>
      <c r="MND1" s="29">
        <f t="shared" si="142"/>
        <v>9146</v>
      </c>
      <c r="MNE1" s="29">
        <f t="shared" si="142"/>
        <v>9147</v>
      </c>
      <c r="MNF1" s="29">
        <f t="shared" si="142"/>
        <v>9148</v>
      </c>
      <c r="MNG1" s="29">
        <f t="shared" si="142"/>
        <v>9149</v>
      </c>
      <c r="MNH1" s="29">
        <f t="shared" si="142"/>
        <v>9150</v>
      </c>
      <c r="MNI1" s="29">
        <f t="shared" si="142"/>
        <v>9151</v>
      </c>
      <c r="MNJ1" s="29">
        <f t="shared" si="142"/>
        <v>9152</v>
      </c>
      <c r="MNK1" s="29">
        <f t="shared" si="142"/>
        <v>9153</v>
      </c>
      <c r="MNL1" s="29">
        <f t="shared" si="142"/>
        <v>9154</v>
      </c>
      <c r="MNM1" s="29">
        <f t="shared" si="142"/>
        <v>9155</v>
      </c>
      <c r="MNN1" s="29">
        <f t="shared" ref="MNN1:MPY1" si="143">MNM1+1</f>
        <v>9156</v>
      </c>
      <c r="MNO1" s="29">
        <f t="shared" si="143"/>
        <v>9157</v>
      </c>
      <c r="MNP1" s="29">
        <f t="shared" si="143"/>
        <v>9158</v>
      </c>
      <c r="MNQ1" s="29">
        <f t="shared" si="143"/>
        <v>9159</v>
      </c>
      <c r="MNR1" s="29">
        <f t="shared" si="143"/>
        <v>9160</v>
      </c>
      <c r="MNS1" s="29">
        <f t="shared" si="143"/>
        <v>9161</v>
      </c>
      <c r="MNT1" s="29">
        <f t="shared" si="143"/>
        <v>9162</v>
      </c>
      <c r="MNU1" s="29">
        <f t="shared" si="143"/>
        <v>9163</v>
      </c>
      <c r="MNV1" s="29">
        <f t="shared" si="143"/>
        <v>9164</v>
      </c>
      <c r="MNW1" s="29">
        <f t="shared" si="143"/>
        <v>9165</v>
      </c>
      <c r="MNX1" s="29">
        <f t="shared" si="143"/>
        <v>9166</v>
      </c>
      <c r="MNY1" s="29">
        <f t="shared" si="143"/>
        <v>9167</v>
      </c>
      <c r="MNZ1" s="29">
        <f t="shared" si="143"/>
        <v>9168</v>
      </c>
      <c r="MOA1" s="29">
        <f t="shared" si="143"/>
        <v>9169</v>
      </c>
      <c r="MOB1" s="29">
        <f t="shared" si="143"/>
        <v>9170</v>
      </c>
      <c r="MOC1" s="29">
        <f t="shared" si="143"/>
        <v>9171</v>
      </c>
      <c r="MOD1" s="29">
        <f t="shared" si="143"/>
        <v>9172</v>
      </c>
      <c r="MOE1" s="29">
        <f t="shared" si="143"/>
        <v>9173</v>
      </c>
      <c r="MOF1" s="29">
        <f t="shared" si="143"/>
        <v>9174</v>
      </c>
      <c r="MOG1" s="29">
        <f t="shared" si="143"/>
        <v>9175</v>
      </c>
      <c r="MOH1" s="29">
        <f t="shared" si="143"/>
        <v>9176</v>
      </c>
      <c r="MOI1" s="29">
        <f t="shared" si="143"/>
        <v>9177</v>
      </c>
      <c r="MOJ1" s="29">
        <f t="shared" si="143"/>
        <v>9178</v>
      </c>
      <c r="MOK1" s="29">
        <f t="shared" si="143"/>
        <v>9179</v>
      </c>
      <c r="MOL1" s="29">
        <f t="shared" si="143"/>
        <v>9180</v>
      </c>
      <c r="MOM1" s="29">
        <f t="shared" si="143"/>
        <v>9181</v>
      </c>
      <c r="MON1" s="29">
        <f t="shared" si="143"/>
        <v>9182</v>
      </c>
      <c r="MOO1" s="29">
        <f t="shared" si="143"/>
        <v>9183</v>
      </c>
      <c r="MOP1" s="29">
        <f t="shared" si="143"/>
        <v>9184</v>
      </c>
      <c r="MOQ1" s="29">
        <f t="shared" si="143"/>
        <v>9185</v>
      </c>
      <c r="MOR1" s="29">
        <f t="shared" si="143"/>
        <v>9186</v>
      </c>
      <c r="MOS1" s="29">
        <f t="shared" si="143"/>
        <v>9187</v>
      </c>
      <c r="MOT1" s="29">
        <f t="shared" si="143"/>
        <v>9188</v>
      </c>
      <c r="MOU1" s="29">
        <f t="shared" si="143"/>
        <v>9189</v>
      </c>
      <c r="MOV1" s="29">
        <f t="shared" si="143"/>
        <v>9190</v>
      </c>
      <c r="MOW1" s="29">
        <f t="shared" si="143"/>
        <v>9191</v>
      </c>
      <c r="MOX1" s="29">
        <f t="shared" si="143"/>
        <v>9192</v>
      </c>
      <c r="MOY1" s="29">
        <f t="shared" si="143"/>
        <v>9193</v>
      </c>
      <c r="MOZ1" s="29">
        <f t="shared" si="143"/>
        <v>9194</v>
      </c>
      <c r="MPA1" s="29">
        <f t="shared" si="143"/>
        <v>9195</v>
      </c>
      <c r="MPB1" s="29">
        <f t="shared" si="143"/>
        <v>9196</v>
      </c>
      <c r="MPC1" s="29">
        <f t="shared" si="143"/>
        <v>9197</v>
      </c>
      <c r="MPD1" s="29">
        <f t="shared" si="143"/>
        <v>9198</v>
      </c>
      <c r="MPE1" s="29">
        <f t="shared" si="143"/>
        <v>9199</v>
      </c>
      <c r="MPF1" s="29">
        <f t="shared" si="143"/>
        <v>9200</v>
      </c>
      <c r="MPG1" s="29">
        <f t="shared" si="143"/>
        <v>9201</v>
      </c>
      <c r="MPH1" s="29">
        <f t="shared" si="143"/>
        <v>9202</v>
      </c>
      <c r="MPI1" s="29">
        <f t="shared" si="143"/>
        <v>9203</v>
      </c>
      <c r="MPJ1" s="29">
        <f t="shared" si="143"/>
        <v>9204</v>
      </c>
      <c r="MPK1" s="29">
        <f t="shared" si="143"/>
        <v>9205</v>
      </c>
      <c r="MPL1" s="29">
        <f t="shared" si="143"/>
        <v>9206</v>
      </c>
      <c r="MPM1" s="29">
        <f t="shared" si="143"/>
        <v>9207</v>
      </c>
      <c r="MPN1" s="29">
        <f t="shared" si="143"/>
        <v>9208</v>
      </c>
      <c r="MPO1" s="29">
        <f t="shared" si="143"/>
        <v>9209</v>
      </c>
      <c r="MPP1" s="29">
        <f t="shared" si="143"/>
        <v>9210</v>
      </c>
      <c r="MPQ1" s="29">
        <f t="shared" si="143"/>
        <v>9211</v>
      </c>
      <c r="MPR1" s="29">
        <f t="shared" si="143"/>
        <v>9212</v>
      </c>
      <c r="MPS1" s="29">
        <f t="shared" si="143"/>
        <v>9213</v>
      </c>
      <c r="MPT1" s="29">
        <f t="shared" si="143"/>
        <v>9214</v>
      </c>
      <c r="MPU1" s="29">
        <f t="shared" si="143"/>
        <v>9215</v>
      </c>
      <c r="MPV1" s="29">
        <f t="shared" si="143"/>
        <v>9216</v>
      </c>
      <c r="MPW1" s="29">
        <f t="shared" si="143"/>
        <v>9217</v>
      </c>
      <c r="MPX1" s="29">
        <f t="shared" si="143"/>
        <v>9218</v>
      </c>
      <c r="MPY1" s="29">
        <f t="shared" si="143"/>
        <v>9219</v>
      </c>
      <c r="MPZ1" s="29">
        <f t="shared" ref="MPZ1:MSK1" si="144">MPY1+1</f>
        <v>9220</v>
      </c>
      <c r="MQA1" s="29">
        <f t="shared" si="144"/>
        <v>9221</v>
      </c>
      <c r="MQB1" s="29">
        <f t="shared" si="144"/>
        <v>9222</v>
      </c>
      <c r="MQC1" s="29">
        <f t="shared" si="144"/>
        <v>9223</v>
      </c>
      <c r="MQD1" s="29">
        <f t="shared" si="144"/>
        <v>9224</v>
      </c>
      <c r="MQE1" s="29">
        <f t="shared" si="144"/>
        <v>9225</v>
      </c>
      <c r="MQF1" s="29">
        <f t="shared" si="144"/>
        <v>9226</v>
      </c>
      <c r="MQG1" s="29">
        <f t="shared" si="144"/>
        <v>9227</v>
      </c>
      <c r="MQH1" s="29">
        <f t="shared" si="144"/>
        <v>9228</v>
      </c>
      <c r="MQI1" s="29">
        <f t="shared" si="144"/>
        <v>9229</v>
      </c>
      <c r="MQJ1" s="29">
        <f t="shared" si="144"/>
        <v>9230</v>
      </c>
      <c r="MQK1" s="29">
        <f t="shared" si="144"/>
        <v>9231</v>
      </c>
      <c r="MQL1" s="29">
        <f t="shared" si="144"/>
        <v>9232</v>
      </c>
      <c r="MQM1" s="29">
        <f t="shared" si="144"/>
        <v>9233</v>
      </c>
      <c r="MQN1" s="29">
        <f t="shared" si="144"/>
        <v>9234</v>
      </c>
      <c r="MQO1" s="29">
        <f t="shared" si="144"/>
        <v>9235</v>
      </c>
      <c r="MQP1" s="29">
        <f t="shared" si="144"/>
        <v>9236</v>
      </c>
      <c r="MQQ1" s="29">
        <f t="shared" si="144"/>
        <v>9237</v>
      </c>
      <c r="MQR1" s="29">
        <f t="shared" si="144"/>
        <v>9238</v>
      </c>
      <c r="MQS1" s="29">
        <f t="shared" si="144"/>
        <v>9239</v>
      </c>
      <c r="MQT1" s="29">
        <f t="shared" si="144"/>
        <v>9240</v>
      </c>
      <c r="MQU1" s="29">
        <f t="shared" si="144"/>
        <v>9241</v>
      </c>
      <c r="MQV1" s="29">
        <f t="shared" si="144"/>
        <v>9242</v>
      </c>
      <c r="MQW1" s="29">
        <f t="shared" si="144"/>
        <v>9243</v>
      </c>
      <c r="MQX1" s="29">
        <f t="shared" si="144"/>
        <v>9244</v>
      </c>
      <c r="MQY1" s="29">
        <f t="shared" si="144"/>
        <v>9245</v>
      </c>
      <c r="MQZ1" s="29">
        <f t="shared" si="144"/>
        <v>9246</v>
      </c>
      <c r="MRA1" s="29">
        <f t="shared" si="144"/>
        <v>9247</v>
      </c>
      <c r="MRB1" s="29">
        <f t="shared" si="144"/>
        <v>9248</v>
      </c>
      <c r="MRC1" s="29">
        <f t="shared" si="144"/>
        <v>9249</v>
      </c>
      <c r="MRD1" s="29">
        <f t="shared" si="144"/>
        <v>9250</v>
      </c>
      <c r="MRE1" s="29">
        <f t="shared" si="144"/>
        <v>9251</v>
      </c>
      <c r="MRF1" s="29">
        <f t="shared" si="144"/>
        <v>9252</v>
      </c>
      <c r="MRG1" s="29">
        <f t="shared" si="144"/>
        <v>9253</v>
      </c>
      <c r="MRH1" s="29">
        <f t="shared" si="144"/>
        <v>9254</v>
      </c>
      <c r="MRI1" s="29">
        <f t="shared" si="144"/>
        <v>9255</v>
      </c>
      <c r="MRJ1" s="29">
        <f t="shared" si="144"/>
        <v>9256</v>
      </c>
      <c r="MRK1" s="29">
        <f t="shared" si="144"/>
        <v>9257</v>
      </c>
      <c r="MRL1" s="29">
        <f t="shared" si="144"/>
        <v>9258</v>
      </c>
      <c r="MRM1" s="29">
        <f t="shared" si="144"/>
        <v>9259</v>
      </c>
      <c r="MRN1" s="29">
        <f t="shared" si="144"/>
        <v>9260</v>
      </c>
      <c r="MRO1" s="29">
        <f t="shared" si="144"/>
        <v>9261</v>
      </c>
      <c r="MRP1" s="29">
        <f t="shared" si="144"/>
        <v>9262</v>
      </c>
      <c r="MRQ1" s="29">
        <f t="shared" si="144"/>
        <v>9263</v>
      </c>
      <c r="MRR1" s="29">
        <f t="shared" si="144"/>
        <v>9264</v>
      </c>
      <c r="MRS1" s="29">
        <f t="shared" si="144"/>
        <v>9265</v>
      </c>
      <c r="MRT1" s="29">
        <f t="shared" si="144"/>
        <v>9266</v>
      </c>
      <c r="MRU1" s="29">
        <f t="shared" si="144"/>
        <v>9267</v>
      </c>
      <c r="MRV1" s="29">
        <f t="shared" si="144"/>
        <v>9268</v>
      </c>
      <c r="MRW1" s="29">
        <f t="shared" si="144"/>
        <v>9269</v>
      </c>
      <c r="MRX1" s="29">
        <f t="shared" si="144"/>
        <v>9270</v>
      </c>
      <c r="MRY1" s="29">
        <f t="shared" si="144"/>
        <v>9271</v>
      </c>
      <c r="MRZ1" s="29">
        <f t="shared" si="144"/>
        <v>9272</v>
      </c>
      <c r="MSA1" s="29">
        <f t="shared" si="144"/>
        <v>9273</v>
      </c>
      <c r="MSB1" s="29">
        <f t="shared" si="144"/>
        <v>9274</v>
      </c>
      <c r="MSC1" s="29">
        <f t="shared" si="144"/>
        <v>9275</v>
      </c>
      <c r="MSD1" s="29">
        <f t="shared" si="144"/>
        <v>9276</v>
      </c>
      <c r="MSE1" s="29">
        <f t="shared" si="144"/>
        <v>9277</v>
      </c>
      <c r="MSF1" s="29">
        <f t="shared" si="144"/>
        <v>9278</v>
      </c>
      <c r="MSG1" s="29">
        <f t="shared" si="144"/>
        <v>9279</v>
      </c>
      <c r="MSH1" s="29">
        <f t="shared" si="144"/>
        <v>9280</v>
      </c>
      <c r="MSI1" s="29">
        <f t="shared" si="144"/>
        <v>9281</v>
      </c>
      <c r="MSJ1" s="29">
        <f t="shared" si="144"/>
        <v>9282</v>
      </c>
      <c r="MSK1" s="29">
        <f t="shared" si="144"/>
        <v>9283</v>
      </c>
      <c r="MSL1" s="29">
        <f t="shared" ref="MSL1:MUW1" si="145">MSK1+1</f>
        <v>9284</v>
      </c>
      <c r="MSM1" s="29">
        <f t="shared" si="145"/>
        <v>9285</v>
      </c>
      <c r="MSN1" s="29">
        <f t="shared" si="145"/>
        <v>9286</v>
      </c>
      <c r="MSO1" s="29">
        <f t="shared" si="145"/>
        <v>9287</v>
      </c>
      <c r="MSP1" s="29">
        <f t="shared" si="145"/>
        <v>9288</v>
      </c>
      <c r="MSQ1" s="29">
        <f t="shared" si="145"/>
        <v>9289</v>
      </c>
      <c r="MSR1" s="29">
        <f t="shared" si="145"/>
        <v>9290</v>
      </c>
      <c r="MSS1" s="29">
        <f t="shared" si="145"/>
        <v>9291</v>
      </c>
      <c r="MST1" s="29">
        <f t="shared" si="145"/>
        <v>9292</v>
      </c>
      <c r="MSU1" s="29">
        <f t="shared" si="145"/>
        <v>9293</v>
      </c>
      <c r="MSV1" s="29">
        <f t="shared" si="145"/>
        <v>9294</v>
      </c>
      <c r="MSW1" s="29">
        <f t="shared" si="145"/>
        <v>9295</v>
      </c>
      <c r="MSX1" s="29">
        <f t="shared" si="145"/>
        <v>9296</v>
      </c>
      <c r="MSY1" s="29">
        <f t="shared" si="145"/>
        <v>9297</v>
      </c>
      <c r="MSZ1" s="29">
        <f t="shared" si="145"/>
        <v>9298</v>
      </c>
      <c r="MTA1" s="29">
        <f t="shared" si="145"/>
        <v>9299</v>
      </c>
      <c r="MTB1" s="29">
        <f t="shared" si="145"/>
        <v>9300</v>
      </c>
      <c r="MTC1" s="29">
        <f t="shared" si="145"/>
        <v>9301</v>
      </c>
      <c r="MTD1" s="29">
        <f t="shared" si="145"/>
        <v>9302</v>
      </c>
      <c r="MTE1" s="29">
        <f t="shared" si="145"/>
        <v>9303</v>
      </c>
      <c r="MTF1" s="29">
        <f t="shared" si="145"/>
        <v>9304</v>
      </c>
      <c r="MTG1" s="29">
        <f t="shared" si="145"/>
        <v>9305</v>
      </c>
      <c r="MTH1" s="29">
        <f t="shared" si="145"/>
        <v>9306</v>
      </c>
      <c r="MTI1" s="29">
        <f t="shared" si="145"/>
        <v>9307</v>
      </c>
      <c r="MTJ1" s="29">
        <f t="shared" si="145"/>
        <v>9308</v>
      </c>
      <c r="MTK1" s="29">
        <f t="shared" si="145"/>
        <v>9309</v>
      </c>
      <c r="MTL1" s="29">
        <f t="shared" si="145"/>
        <v>9310</v>
      </c>
      <c r="MTM1" s="29">
        <f t="shared" si="145"/>
        <v>9311</v>
      </c>
      <c r="MTN1" s="29">
        <f t="shared" si="145"/>
        <v>9312</v>
      </c>
      <c r="MTO1" s="29">
        <f t="shared" si="145"/>
        <v>9313</v>
      </c>
      <c r="MTP1" s="29">
        <f t="shared" si="145"/>
        <v>9314</v>
      </c>
      <c r="MTQ1" s="29">
        <f t="shared" si="145"/>
        <v>9315</v>
      </c>
      <c r="MTR1" s="29">
        <f t="shared" si="145"/>
        <v>9316</v>
      </c>
      <c r="MTS1" s="29">
        <f t="shared" si="145"/>
        <v>9317</v>
      </c>
      <c r="MTT1" s="29">
        <f t="shared" si="145"/>
        <v>9318</v>
      </c>
      <c r="MTU1" s="29">
        <f t="shared" si="145"/>
        <v>9319</v>
      </c>
      <c r="MTV1" s="29">
        <f t="shared" si="145"/>
        <v>9320</v>
      </c>
      <c r="MTW1" s="29">
        <f t="shared" si="145"/>
        <v>9321</v>
      </c>
      <c r="MTX1" s="29">
        <f t="shared" si="145"/>
        <v>9322</v>
      </c>
      <c r="MTY1" s="29">
        <f t="shared" si="145"/>
        <v>9323</v>
      </c>
      <c r="MTZ1" s="29">
        <f t="shared" si="145"/>
        <v>9324</v>
      </c>
      <c r="MUA1" s="29">
        <f t="shared" si="145"/>
        <v>9325</v>
      </c>
      <c r="MUB1" s="29">
        <f t="shared" si="145"/>
        <v>9326</v>
      </c>
      <c r="MUC1" s="29">
        <f t="shared" si="145"/>
        <v>9327</v>
      </c>
      <c r="MUD1" s="29">
        <f t="shared" si="145"/>
        <v>9328</v>
      </c>
      <c r="MUE1" s="29">
        <f t="shared" si="145"/>
        <v>9329</v>
      </c>
      <c r="MUF1" s="29">
        <f t="shared" si="145"/>
        <v>9330</v>
      </c>
      <c r="MUG1" s="29">
        <f t="shared" si="145"/>
        <v>9331</v>
      </c>
      <c r="MUH1" s="29">
        <f t="shared" si="145"/>
        <v>9332</v>
      </c>
      <c r="MUI1" s="29">
        <f t="shared" si="145"/>
        <v>9333</v>
      </c>
      <c r="MUJ1" s="29">
        <f t="shared" si="145"/>
        <v>9334</v>
      </c>
      <c r="MUK1" s="29">
        <f t="shared" si="145"/>
        <v>9335</v>
      </c>
      <c r="MUL1" s="29">
        <f t="shared" si="145"/>
        <v>9336</v>
      </c>
      <c r="MUM1" s="29">
        <f t="shared" si="145"/>
        <v>9337</v>
      </c>
      <c r="MUN1" s="29">
        <f t="shared" si="145"/>
        <v>9338</v>
      </c>
      <c r="MUO1" s="29">
        <f t="shared" si="145"/>
        <v>9339</v>
      </c>
      <c r="MUP1" s="29">
        <f t="shared" si="145"/>
        <v>9340</v>
      </c>
      <c r="MUQ1" s="29">
        <f t="shared" si="145"/>
        <v>9341</v>
      </c>
      <c r="MUR1" s="29">
        <f t="shared" si="145"/>
        <v>9342</v>
      </c>
      <c r="MUS1" s="29">
        <f t="shared" si="145"/>
        <v>9343</v>
      </c>
      <c r="MUT1" s="29">
        <f t="shared" si="145"/>
        <v>9344</v>
      </c>
      <c r="MUU1" s="29">
        <f t="shared" si="145"/>
        <v>9345</v>
      </c>
      <c r="MUV1" s="29">
        <f t="shared" si="145"/>
        <v>9346</v>
      </c>
      <c r="MUW1" s="29">
        <f t="shared" si="145"/>
        <v>9347</v>
      </c>
      <c r="MUX1" s="29">
        <f t="shared" ref="MUX1:MXI1" si="146">MUW1+1</f>
        <v>9348</v>
      </c>
      <c r="MUY1" s="29">
        <f t="shared" si="146"/>
        <v>9349</v>
      </c>
      <c r="MUZ1" s="29">
        <f t="shared" si="146"/>
        <v>9350</v>
      </c>
      <c r="MVA1" s="29">
        <f t="shared" si="146"/>
        <v>9351</v>
      </c>
      <c r="MVB1" s="29">
        <f t="shared" si="146"/>
        <v>9352</v>
      </c>
      <c r="MVC1" s="29">
        <f t="shared" si="146"/>
        <v>9353</v>
      </c>
      <c r="MVD1" s="29">
        <f t="shared" si="146"/>
        <v>9354</v>
      </c>
      <c r="MVE1" s="29">
        <f t="shared" si="146"/>
        <v>9355</v>
      </c>
      <c r="MVF1" s="29">
        <f t="shared" si="146"/>
        <v>9356</v>
      </c>
      <c r="MVG1" s="29">
        <f t="shared" si="146"/>
        <v>9357</v>
      </c>
      <c r="MVH1" s="29">
        <f t="shared" si="146"/>
        <v>9358</v>
      </c>
      <c r="MVI1" s="29">
        <f t="shared" si="146"/>
        <v>9359</v>
      </c>
      <c r="MVJ1" s="29">
        <f t="shared" si="146"/>
        <v>9360</v>
      </c>
      <c r="MVK1" s="29">
        <f t="shared" si="146"/>
        <v>9361</v>
      </c>
      <c r="MVL1" s="29">
        <f t="shared" si="146"/>
        <v>9362</v>
      </c>
      <c r="MVM1" s="29">
        <f t="shared" si="146"/>
        <v>9363</v>
      </c>
      <c r="MVN1" s="29">
        <f t="shared" si="146"/>
        <v>9364</v>
      </c>
      <c r="MVO1" s="29">
        <f t="shared" si="146"/>
        <v>9365</v>
      </c>
      <c r="MVP1" s="29">
        <f t="shared" si="146"/>
        <v>9366</v>
      </c>
      <c r="MVQ1" s="29">
        <f t="shared" si="146"/>
        <v>9367</v>
      </c>
      <c r="MVR1" s="29">
        <f t="shared" si="146"/>
        <v>9368</v>
      </c>
      <c r="MVS1" s="29">
        <f t="shared" si="146"/>
        <v>9369</v>
      </c>
      <c r="MVT1" s="29">
        <f t="shared" si="146"/>
        <v>9370</v>
      </c>
      <c r="MVU1" s="29">
        <f t="shared" si="146"/>
        <v>9371</v>
      </c>
      <c r="MVV1" s="29">
        <f t="shared" si="146"/>
        <v>9372</v>
      </c>
      <c r="MVW1" s="29">
        <f t="shared" si="146"/>
        <v>9373</v>
      </c>
      <c r="MVX1" s="29">
        <f t="shared" si="146"/>
        <v>9374</v>
      </c>
      <c r="MVY1" s="29">
        <f t="shared" si="146"/>
        <v>9375</v>
      </c>
      <c r="MVZ1" s="29">
        <f t="shared" si="146"/>
        <v>9376</v>
      </c>
      <c r="MWA1" s="29">
        <f t="shared" si="146"/>
        <v>9377</v>
      </c>
      <c r="MWB1" s="29">
        <f t="shared" si="146"/>
        <v>9378</v>
      </c>
      <c r="MWC1" s="29">
        <f t="shared" si="146"/>
        <v>9379</v>
      </c>
      <c r="MWD1" s="29">
        <f t="shared" si="146"/>
        <v>9380</v>
      </c>
      <c r="MWE1" s="29">
        <f t="shared" si="146"/>
        <v>9381</v>
      </c>
      <c r="MWF1" s="29">
        <f t="shared" si="146"/>
        <v>9382</v>
      </c>
      <c r="MWG1" s="29">
        <f t="shared" si="146"/>
        <v>9383</v>
      </c>
      <c r="MWH1" s="29">
        <f t="shared" si="146"/>
        <v>9384</v>
      </c>
      <c r="MWI1" s="29">
        <f t="shared" si="146"/>
        <v>9385</v>
      </c>
      <c r="MWJ1" s="29">
        <f t="shared" si="146"/>
        <v>9386</v>
      </c>
      <c r="MWK1" s="29">
        <f t="shared" si="146"/>
        <v>9387</v>
      </c>
      <c r="MWL1" s="29">
        <f t="shared" si="146"/>
        <v>9388</v>
      </c>
      <c r="MWM1" s="29">
        <f t="shared" si="146"/>
        <v>9389</v>
      </c>
      <c r="MWN1" s="29">
        <f t="shared" si="146"/>
        <v>9390</v>
      </c>
      <c r="MWO1" s="29">
        <f t="shared" si="146"/>
        <v>9391</v>
      </c>
      <c r="MWP1" s="29">
        <f t="shared" si="146"/>
        <v>9392</v>
      </c>
      <c r="MWQ1" s="29">
        <f t="shared" si="146"/>
        <v>9393</v>
      </c>
      <c r="MWR1" s="29">
        <f t="shared" si="146"/>
        <v>9394</v>
      </c>
      <c r="MWS1" s="29">
        <f t="shared" si="146"/>
        <v>9395</v>
      </c>
      <c r="MWT1" s="29">
        <f t="shared" si="146"/>
        <v>9396</v>
      </c>
      <c r="MWU1" s="29">
        <f t="shared" si="146"/>
        <v>9397</v>
      </c>
      <c r="MWV1" s="29">
        <f t="shared" si="146"/>
        <v>9398</v>
      </c>
      <c r="MWW1" s="29">
        <f t="shared" si="146"/>
        <v>9399</v>
      </c>
      <c r="MWX1" s="29">
        <f t="shared" si="146"/>
        <v>9400</v>
      </c>
      <c r="MWY1" s="29">
        <f t="shared" si="146"/>
        <v>9401</v>
      </c>
      <c r="MWZ1" s="29">
        <f t="shared" si="146"/>
        <v>9402</v>
      </c>
      <c r="MXA1" s="29">
        <f t="shared" si="146"/>
        <v>9403</v>
      </c>
      <c r="MXB1" s="29">
        <f t="shared" si="146"/>
        <v>9404</v>
      </c>
      <c r="MXC1" s="29">
        <f t="shared" si="146"/>
        <v>9405</v>
      </c>
      <c r="MXD1" s="29">
        <f t="shared" si="146"/>
        <v>9406</v>
      </c>
      <c r="MXE1" s="29">
        <f t="shared" si="146"/>
        <v>9407</v>
      </c>
      <c r="MXF1" s="29">
        <f t="shared" si="146"/>
        <v>9408</v>
      </c>
      <c r="MXG1" s="29">
        <f t="shared" si="146"/>
        <v>9409</v>
      </c>
      <c r="MXH1" s="29">
        <f t="shared" si="146"/>
        <v>9410</v>
      </c>
      <c r="MXI1" s="29">
        <f t="shared" si="146"/>
        <v>9411</v>
      </c>
      <c r="MXJ1" s="29">
        <f t="shared" ref="MXJ1:MZU1" si="147">MXI1+1</f>
        <v>9412</v>
      </c>
      <c r="MXK1" s="29">
        <f t="shared" si="147"/>
        <v>9413</v>
      </c>
      <c r="MXL1" s="29">
        <f t="shared" si="147"/>
        <v>9414</v>
      </c>
      <c r="MXM1" s="29">
        <f t="shared" si="147"/>
        <v>9415</v>
      </c>
      <c r="MXN1" s="29">
        <f t="shared" si="147"/>
        <v>9416</v>
      </c>
      <c r="MXO1" s="29">
        <f t="shared" si="147"/>
        <v>9417</v>
      </c>
      <c r="MXP1" s="29">
        <f t="shared" si="147"/>
        <v>9418</v>
      </c>
      <c r="MXQ1" s="29">
        <f t="shared" si="147"/>
        <v>9419</v>
      </c>
      <c r="MXR1" s="29">
        <f t="shared" si="147"/>
        <v>9420</v>
      </c>
      <c r="MXS1" s="29">
        <f t="shared" si="147"/>
        <v>9421</v>
      </c>
      <c r="MXT1" s="29">
        <f t="shared" si="147"/>
        <v>9422</v>
      </c>
      <c r="MXU1" s="29">
        <f t="shared" si="147"/>
        <v>9423</v>
      </c>
      <c r="MXV1" s="29">
        <f t="shared" si="147"/>
        <v>9424</v>
      </c>
      <c r="MXW1" s="29">
        <f t="shared" si="147"/>
        <v>9425</v>
      </c>
      <c r="MXX1" s="29">
        <f t="shared" si="147"/>
        <v>9426</v>
      </c>
      <c r="MXY1" s="29">
        <f t="shared" si="147"/>
        <v>9427</v>
      </c>
      <c r="MXZ1" s="29">
        <f t="shared" si="147"/>
        <v>9428</v>
      </c>
      <c r="MYA1" s="29">
        <f t="shared" si="147"/>
        <v>9429</v>
      </c>
      <c r="MYB1" s="29">
        <f t="shared" si="147"/>
        <v>9430</v>
      </c>
      <c r="MYC1" s="29">
        <f t="shared" si="147"/>
        <v>9431</v>
      </c>
      <c r="MYD1" s="29">
        <f t="shared" si="147"/>
        <v>9432</v>
      </c>
      <c r="MYE1" s="29">
        <f t="shared" si="147"/>
        <v>9433</v>
      </c>
      <c r="MYF1" s="29">
        <f t="shared" si="147"/>
        <v>9434</v>
      </c>
      <c r="MYG1" s="29">
        <f t="shared" si="147"/>
        <v>9435</v>
      </c>
      <c r="MYH1" s="29">
        <f t="shared" si="147"/>
        <v>9436</v>
      </c>
      <c r="MYI1" s="29">
        <f t="shared" si="147"/>
        <v>9437</v>
      </c>
      <c r="MYJ1" s="29">
        <f t="shared" si="147"/>
        <v>9438</v>
      </c>
      <c r="MYK1" s="29">
        <f t="shared" si="147"/>
        <v>9439</v>
      </c>
      <c r="MYL1" s="29">
        <f t="shared" si="147"/>
        <v>9440</v>
      </c>
      <c r="MYM1" s="29">
        <f t="shared" si="147"/>
        <v>9441</v>
      </c>
      <c r="MYN1" s="29">
        <f t="shared" si="147"/>
        <v>9442</v>
      </c>
      <c r="MYO1" s="29">
        <f t="shared" si="147"/>
        <v>9443</v>
      </c>
      <c r="MYP1" s="29">
        <f t="shared" si="147"/>
        <v>9444</v>
      </c>
      <c r="MYQ1" s="29">
        <f t="shared" si="147"/>
        <v>9445</v>
      </c>
      <c r="MYR1" s="29">
        <f t="shared" si="147"/>
        <v>9446</v>
      </c>
      <c r="MYS1" s="29">
        <f t="shared" si="147"/>
        <v>9447</v>
      </c>
      <c r="MYT1" s="29">
        <f t="shared" si="147"/>
        <v>9448</v>
      </c>
      <c r="MYU1" s="29">
        <f t="shared" si="147"/>
        <v>9449</v>
      </c>
      <c r="MYV1" s="29">
        <f t="shared" si="147"/>
        <v>9450</v>
      </c>
      <c r="MYW1" s="29">
        <f t="shared" si="147"/>
        <v>9451</v>
      </c>
      <c r="MYX1" s="29">
        <f t="shared" si="147"/>
        <v>9452</v>
      </c>
      <c r="MYY1" s="29">
        <f t="shared" si="147"/>
        <v>9453</v>
      </c>
      <c r="MYZ1" s="29">
        <f t="shared" si="147"/>
        <v>9454</v>
      </c>
      <c r="MZA1" s="29">
        <f t="shared" si="147"/>
        <v>9455</v>
      </c>
      <c r="MZB1" s="29">
        <f t="shared" si="147"/>
        <v>9456</v>
      </c>
      <c r="MZC1" s="29">
        <f t="shared" si="147"/>
        <v>9457</v>
      </c>
      <c r="MZD1" s="29">
        <f t="shared" si="147"/>
        <v>9458</v>
      </c>
      <c r="MZE1" s="29">
        <f t="shared" si="147"/>
        <v>9459</v>
      </c>
      <c r="MZF1" s="29">
        <f t="shared" si="147"/>
        <v>9460</v>
      </c>
      <c r="MZG1" s="29">
        <f t="shared" si="147"/>
        <v>9461</v>
      </c>
      <c r="MZH1" s="29">
        <f t="shared" si="147"/>
        <v>9462</v>
      </c>
      <c r="MZI1" s="29">
        <f t="shared" si="147"/>
        <v>9463</v>
      </c>
      <c r="MZJ1" s="29">
        <f t="shared" si="147"/>
        <v>9464</v>
      </c>
      <c r="MZK1" s="29">
        <f t="shared" si="147"/>
        <v>9465</v>
      </c>
      <c r="MZL1" s="29">
        <f t="shared" si="147"/>
        <v>9466</v>
      </c>
      <c r="MZM1" s="29">
        <f t="shared" si="147"/>
        <v>9467</v>
      </c>
      <c r="MZN1" s="29">
        <f t="shared" si="147"/>
        <v>9468</v>
      </c>
      <c r="MZO1" s="29">
        <f t="shared" si="147"/>
        <v>9469</v>
      </c>
      <c r="MZP1" s="29">
        <f t="shared" si="147"/>
        <v>9470</v>
      </c>
      <c r="MZQ1" s="29">
        <f t="shared" si="147"/>
        <v>9471</v>
      </c>
      <c r="MZR1" s="29">
        <f t="shared" si="147"/>
        <v>9472</v>
      </c>
      <c r="MZS1" s="29">
        <f t="shared" si="147"/>
        <v>9473</v>
      </c>
      <c r="MZT1" s="29">
        <f t="shared" si="147"/>
        <v>9474</v>
      </c>
      <c r="MZU1" s="29">
        <f t="shared" si="147"/>
        <v>9475</v>
      </c>
      <c r="MZV1" s="29">
        <f t="shared" ref="MZV1:NCG1" si="148">MZU1+1</f>
        <v>9476</v>
      </c>
      <c r="MZW1" s="29">
        <f t="shared" si="148"/>
        <v>9477</v>
      </c>
      <c r="MZX1" s="29">
        <f t="shared" si="148"/>
        <v>9478</v>
      </c>
      <c r="MZY1" s="29">
        <f t="shared" si="148"/>
        <v>9479</v>
      </c>
      <c r="MZZ1" s="29">
        <f t="shared" si="148"/>
        <v>9480</v>
      </c>
      <c r="NAA1" s="29">
        <f t="shared" si="148"/>
        <v>9481</v>
      </c>
      <c r="NAB1" s="29">
        <f t="shared" si="148"/>
        <v>9482</v>
      </c>
      <c r="NAC1" s="29">
        <f t="shared" si="148"/>
        <v>9483</v>
      </c>
      <c r="NAD1" s="29">
        <f t="shared" si="148"/>
        <v>9484</v>
      </c>
      <c r="NAE1" s="29">
        <f t="shared" si="148"/>
        <v>9485</v>
      </c>
      <c r="NAF1" s="29">
        <f t="shared" si="148"/>
        <v>9486</v>
      </c>
      <c r="NAG1" s="29">
        <f t="shared" si="148"/>
        <v>9487</v>
      </c>
      <c r="NAH1" s="29">
        <f t="shared" si="148"/>
        <v>9488</v>
      </c>
      <c r="NAI1" s="29">
        <f t="shared" si="148"/>
        <v>9489</v>
      </c>
      <c r="NAJ1" s="29">
        <f t="shared" si="148"/>
        <v>9490</v>
      </c>
      <c r="NAK1" s="29">
        <f t="shared" si="148"/>
        <v>9491</v>
      </c>
      <c r="NAL1" s="29">
        <f t="shared" si="148"/>
        <v>9492</v>
      </c>
      <c r="NAM1" s="29">
        <f t="shared" si="148"/>
        <v>9493</v>
      </c>
      <c r="NAN1" s="29">
        <f t="shared" si="148"/>
        <v>9494</v>
      </c>
      <c r="NAO1" s="29">
        <f t="shared" si="148"/>
        <v>9495</v>
      </c>
      <c r="NAP1" s="29">
        <f t="shared" si="148"/>
        <v>9496</v>
      </c>
      <c r="NAQ1" s="29">
        <f t="shared" si="148"/>
        <v>9497</v>
      </c>
      <c r="NAR1" s="29">
        <f t="shared" si="148"/>
        <v>9498</v>
      </c>
      <c r="NAS1" s="29">
        <f t="shared" si="148"/>
        <v>9499</v>
      </c>
      <c r="NAT1" s="29">
        <f t="shared" si="148"/>
        <v>9500</v>
      </c>
      <c r="NAU1" s="29">
        <f t="shared" si="148"/>
        <v>9501</v>
      </c>
      <c r="NAV1" s="29">
        <f t="shared" si="148"/>
        <v>9502</v>
      </c>
      <c r="NAW1" s="29">
        <f t="shared" si="148"/>
        <v>9503</v>
      </c>
      <c r="NAX1" s="29">
        <f t="shared" si="148"/>
        <v>9504</v>
      </c>
      <c r="NAY1" s="29">
        <f t="shared" si="148"/>
        <v>9505</v>
      </c>
      <c r="NAZ1" s="29">
        <f t="shared" si="148"/>
        <v>9506</v>
      </c>
      <c r="NBA1" s="29">
        <f t="shared" si="148"/>
        <v>9507</v>
      </c>
      <c r="NBB1" s="29">
        <f t="shared" si="148"/>
        <v>9508</v>
      </c>
      <c r="NBC1" s="29">
        <f t="shared" si="148"/>
        <v>9509</v>
      </c>
      <c r="NBD1" s="29">
        <f t="shared" si="148"/>
        <v>9510</v>
      </c>
      <c r="NBE1" s="29">
        <f t="shared" si="148"/>
        <v>9511</v>
      </c>
      <c r="NBF1" s="29">
        <f t="shared" si="148"/>
        <v>9512</v>
      </c>
      <c r="NBG1" s="29">
        <f t="shared" si="148"/>
        <v>9513</v>
      </c>
      <c r="NBH1" s="29">
        <f t="shared" si="148"/>
        <v>9514</v>
      </c>
      <c r="NBI1" s="29">
        <f t="shared" si="148"/>
        <v>9515</v>
      </c>
      <c r="NBJ1" s="29">
        <f t="shared" si="148"/>
        <v>9516</v>
      </c>
      <c r="NBK1" s="29">
        <f t="shared" si="148"/>
        <v>9517</v>
      </c>
      <c r="NBL1" s="29">
        <f t="shared" si="148"/>
        <v>9518</v>
      </c>
      <c r="NBM1" s="29">
        <f t="shared" si="148"/>
        <v>9519</v>
      </c>
      <c r="NBN1" s="29">
        <f t="shared" si="148"/>
        <v>9520</v>
      </c>
      <c r="NBO1" s="29">
        <f t="shared" si="148"/>
        <v>9521</v>
      </c>
      <c r="NBP1" s="29">
        <f t="shared" si="148"/>
        <v>9522</v>
      </c>
      <c r="NBQ1" s="29">
        <f t="shared" si="148"/>
        <v>9523</v>
      </c>
      <c r="NBR1" s="29">
        <f t="shared" si="148"/>
        <v>9524</v>
      </c>
      <c r="NBS1" s="29">
        <f t="shared" si="148"/>
        <v>9525</v>
      </c>
      <c r="NBT1" s="29">
        <f t="shared" si="148"/>
        <v>9526</v>
      </c>
      <c r="NBU1" s="29">
        <f t="shared" si="148"/>
        <v>9527</v>
      </c>
      <c r="NBV1" s="29">
        <f t="shared" si="148"/>
        <v>9528</v>
      </c>
      <c r="NBW1" s="29">
        <f t="shared" si="148"/>
        <v>9529</v>
      </c>
      <c r="NBX1" s="29">
        <f t="shared" si="148"/>
        <v>9530</v>
      </c>
      <c r="NBY1" s="29">
        <f t="shared" si="148"/>
        <v>9531</v>
      </c>
      <c r="NBZ1" s="29">
        <f t="shared" si="148"/>
        <v>9532</v>
      </c>
      <c r="NCA1" s="29">
        <f t="shared" si="148"/>
        <v>9533</v>
      </c>
      <c r="NCB1" s="29">
        <f t="shared" si="148"/>
        <v>9534</v>
      </c>
      <c r="NCC1" s="29">
        <f t="shared" si="148"/>
        <v>9535</v>
      </c>
      <c r="NCD1" s="29">
        <f t="shared" si="148"/>
        <v>9536</v>
      </c>
      <c r="NCE1" s="29">
        <f t="shared" si="148"/>
        <v>9537</v>
      </c>
      <c r="NCF1" s="29">
        <f t="shared" si="148"/>
        <v>9538</v>
      </c>
      <c r="NCG1" s="29">
        <f t="shared" si="148"/>
        <v>9539</v>
      </c>
      <c r="NCH1" s="29">
        <f t="shared" ref="NCH1:NES1" si="149">NCG1+1</f>
        <v>9540</v>
      </c>
      <c r="NCI1" s="29">
        <f t="shared" si="149"/>
        <v>9541</v>
      </c>
      <c r="NCJ1" s="29">
        <f t="shared" si="149"/>
        <v>9542</v>
      </c>
      <c r="NCK1" s="29">
        <f t="shared" si="149"/>
        <v>9543</v>
      </c>
      <c r="NCL1" s="29">
        <f t="shared" si="149"/>
        <v>9544</v>
      </c>
      <c r="NCM1" s="29">
        <f t="shared" si="149"/>
        <v>9545</v>
      </c>
      <c r="NCN1" s="29">
        <f t="shared" si="149"/>
        <v>9546</v>
      </c>
      <c r="NCO1" s="29">
        <f t="shared" si="149"/>
        <v>9547</v>
      </c>
      <c r="NCP1" s="29">
        <f t="shared" si="149"/>
        <v>9548</v>
      </c>
      <c r="NCQ1" s="29">
        <f t="shared" si="149"/>
        <v>9549</v>
      </c>
      <c r="NCR1" s="29">
        <f t="shared" si="149"/>
        <v>9550</v>
      </c>
      <c r="NCS1" s="29">
        <f t="shared" si="149"/>
        <v>9551</v>
      </c>
      <c r="NCT1" s="29">
        <f t="shared" si="149"/>
        <v>9552</v>
      </c>
      <c r="NCU1" s="29">
        <f t="shared" si="149"/>
        <v>9553</v>
      </c>
      <c r="NCV1" s="29">
        <f t="shared" si="149"/>
        <v>9554</v>
      </c>
      <c r="NCW1" s="29">
        <f t="shared" si="149"/>
        <v>9555</v>
      </c>
      <c r="NCX1" s="29">
        <f t="shared" si="149"/>
        <v>9556</v>
      </c>
      <c r="NCY1" s="29">
        <f t="shared" si="149"/>
        <v>9557</v>
      </c>
      <c r="NCZ1" s="29">
        <f t="shared" si="149"/>
        <v>9558</v>
      </c>
      <c r="NDA1" s="29">
        <f t="shared" si="149"/>
        <v>9559</v>
      </c>
      <c r="NDB1" s="29">
        <f t="shared" si="149"/>
        <v>9560</v>
      </c>
      <c r="NDC1" s="29">
        <f t="shared" si="149"/>
        <v>9561</v>
      </c>
      <c r="NDD1" s="29">
        <f t="shared" si="149"/>
        <v>9562</v>
      </c>
      <c r="NDE1" s="29">
        <f t="shared" si="149"/>
        <v>9563</v>
      </c>
      <c r="NDF1" s="29">
        <f t="shared" si="149"/>
        <v>9564</v>
      </c>
      <c r="NDG1" s="29">
        <f t="shared" si="149"/>
        <v>9565</v>
      </c>
      <c r="NDH1" s="29">
        <f t="shared" si="149"/>
        <v>9566</v>
      </c>
      <c r="NDI1" s="29">
        <f t="shared" si="149"/>
        <v>9567</v>
      </c>
      <c r="NDJ1" s="29">
        <f t="shared" si="149"/>
        <v>9568</v>
      </c>
      <c r="NDK1" s="29">
        <f t="shared" si="149"/>
        <v>9569</v>
      </c>
      <c r="NDL1" s="29">
        <f t="shared" si="149"/>
        <v>9570</v>
      </c>
      <c r="NDM1" s="29">
        <f t="shared" si="149"/>
        <v>9571</v>
      </c>
      <c r="NDN1" s="29">
        <f t="shared" si="149"/>
        <v>9572</v>
      </c>
      <c r="NDO1" s="29">
        <f t="shared" si="149"/>
        <v>9573</v>
      </c>
      <c r="NDP1" s="29">
        <f t="shared" si="149"/>
        <v>9574</v>
      </c>
      <c r="NDQ1" s="29">
        <f t="shared" si="149"/>
        <v>9575</v>
      </c>
      <c r="NDR1" s="29">
        <f t="shared" si="149"/>
        <v>9576</v>
      </c>
      <c r="NDS1" s="29">
        <f t="shared" si="149"/>
        <v>9577</v>
      </c>
      <c r="NDT1" s="29">
        <f t="shared" si="149"/>
        <v>9578</v>
      </c>
      <c r="NDU1" s="29">
        <f t="shared" si="149"/>
        <v>9579</v>
      </c>
      <c r="NDV1" s="29">
        <f t="shared" si="149"/>
        <v>9580</v>
      </c>
      <c r="NDW1" s="29">
        <f t="shared" si="149"/>
        <v>9581</v>
      </c>
      <c r="NDX1" s="29">
        <f t="shared" si="149"/>
        <v>9582</v>
      </c>
      <c r="NDY1" s="29">
        <f t="shared" si="149"/>
        <v>9583</v>
      </c>
      <c r="NDZ1" s="29">
        <f t="shared" si="149"/>
        <v>9584</v>
      </c>
      <c r="NEA1" s="29">
        <f t="shared" si="149"/>
        <v>9585</v>
      </c>
      <c r="NEB1" s="29">
        <f t="shared" si="149"/>
        <v>9586</v>
      </c>
      <c r="NEC1" s="29">
        <f t="shared" si="149"/>
        <v>9587</v>
      </c>
      <c r="NED1" s="29">
        <f t="shared" si="149"/>
        <v>9588</v>
      </c>
      <c r="NEE1" s="29">
        <f t="shared" si="149"/>
        <v>9589</v>
      </c>
      <c r="NEF1" s="29">
        <f t="shared" si="149"/>
        <v>9590</v>
      </c>
      <c r="NEG1" s="29">
        <f t="shared" si="149"/>
        <v>9591</v>
      </c>
      <c r="NEH1" s="29">
        <f t="shared" si="149"/>
        <v>9592</v>
      </c>
      <c r="NEI1" s="29">
        <f t="shared" si="149"/>
        <v>9593</v>
      </c>
      <c r="NEJ1" s="29">
        <f t="shared" si="149"/>
        <v>9594</v>
      </c>
      <c r="NEK1" s="29">
        <f t="shared" si="149"/>
        <v>9595</v>
      </c>
      <c r="NEL1" s="29">
        <f t="shared" si="149"/>
        <v>9596</v>
      </c>
      <c r="NEM1" s="29">
        <f t="shared" si="149"/>
        <v>9597</v>
      </c>
      <c r="NEN1" s="29">
        <f t="shared" si="149"/>
        <v>9598</v>
      </c>
      <c r="NEO1" s="29">
        <f t="shared" si="149"/>
        <v>9599</v>
      </c>
      <c r="NEP1" s="29">
        <f t="shared" si="149"/>
        <v>9600</v>
      </c>
      <c r="NEQ1" s="29">
        <f t="shared" si="149"/>
        <v>9601</v>
      </c>
      <c r="NER1" s="29">
        <f t="shared" si="149"/>
        <v>9602</v>
      </c>
      <c r="NES1" s="29">
        <f t="shared" si="149"/>
        <v>9603</v>
      </c>
      <c r="NET1" s="29">
        <f t="shared" ref="NET1:NHE1" si="150">NES1+1</f>
        <v>9604</v>
      </c>
      <c r="NEU1" s="29">
        <f t="shared" si="150"/>
        <v>9605</v>
      </c>
      <c r="NEV1" s="29">
        <f t="shared" si="150"/>
        <v>9606</v>
      </c>
      <c r="NEW1" s="29">
        <f t="shared" si="150"/>
        <v>9607</v>
      </c>
      <c r="NEX1" s="29">
        <f t="shared" si="150"/>
        <v>9608</v>
      </c>
      <c r="NEY1" s="29">
        <f t="shared" si="150"/>
        <v>9609</v>
      </c>
      <c r="NEZ1" s="29">
        <f t="shared" si="150"/>
        <v>9610</v>
      </c>
      <c r="NFA1" s="29">
        <f t="shared" si="150"/>
        <v>9611</v>
      </c>
      <c r="NFB1" s="29">
        <f t="shared" si="150"/>
        <v>9612</v>
      </c>
      <c r="NFC1" s="29">
        <f t="shared" si="150"/>
        <v>9613</v>
      </c>
      <c r="NFD1" s="29">
        <f t="shared" si="150"/>
        <v>9614</v>
      </c>
      <c r="NFE1" s="29">
        <f t="shared" si="150"/>
        <v>9615</v>
      </c>
      <c r="NFF1" s="29">
        <f t="shared" si="150"/>
        <v>9616</v>
      </c>
      <c r="NFG1" s="29">
        <f t="shared" si="150"/>
        <v>9617</v>
      </c>
      <c r="NFH1" s="29">
        <f t="shared" si="150"/>
        <v>9618</v>
      </c>
      <c r="NFI1" s="29">
        <f t="shared" si="150"/>
        <v>9619</v>
      </c>
      <c r="NFJ1" s="29">
        <f t="shared" si="150"/>
        <v>9620</v>
      </c>
      <c r="NFK1" s="29">
        <f t="shared" si="150"/>
        <v>9621</v>
      </c>
      <c r="NFL1" s="29">
        <f t="shared" si="150"/>
        <v>9622</v>
      </c>
      <c r="NFM1" s="29">
        <f t="shared" si="150"/>
        <v>9623</v>
      </c>
      <c r="NFN1" s="29">
        <f t="shared" si="150"/>
        <v>9624</v>
      </c>
      <c r="NFO1" s="29">
        <f t="shared" si="150"/>
        <v>9625</v>
      </c>
      <c r="NFP1" s="29">
        <f t="shared" si="150"/>
        <v>9626</v>
      </c>
      <c r="NFQ1" s="29">
        <f t="shared" si="150"/>
        <v>9627</v>
      </c>
      <c r="NFR1" s="29">
        <f t="shared" si="150"/>
        <v>9628</v>
      </c>
      <c r="NFS1" s="29">
        <f t="shared" si="150"/>
        <v>9629</v>
      </c>
      <c r="NFT1" s="29">
        <f t="shared" si="150"/>
        <v>9630</v>
      </c>
      <c r="NFU1" s="29">
        <f t="shared" si="150"/>
        <v>9631</v>
      </c>
      <c r="NFV1" s="29">
        <f t="shared" si="150"/>
        <v>9632</v>
      </c>
      <c r="NFW1" s="29">
        <f t="shared" si="150"/>
        <v>9633</v>
      </c>
      <c r="NFX1" s="29">
        <f t="shared" si="150"/>
        <v>9634</v>
      </c>
      <c r="NFY1" s="29">
        <f t="shared" si="150"/>
        <v>9635</v>
      </c>
      <c r="NFZ1" s="29">
        <f t="shared" si="150"/>
        <v>9636</v>
      </c>
      <c r="NGA1" s="29">
        <f t="shared" si="150"/>
        <v>9637</v>
      </c>
      <c r="NGB1" s="29">
        <f t="shared" si="150"/>
        <v>9638</v>
      </c>
      <c r="NGC1" s="29">
        <f t="shared" si="150"/>
        <v>9639</v>
      </c>
      <c r="NGD1" s="29">
        <f t="shared" si="150"/>
        <v>9640</v>
      </c>
      <c r="NGE1" s="29">
        <f t="shared" si="150"/>
        <v>9641</v>
      </c>
      <c r="NGF1" s="29">
        <f t="shared" si="150"/>
        <v>9642</v>
      </c>
      <c r="NGG1" s="29">
        <f t="shared" si="150"/>
        <v>9643</v>
      </c>
      <c r="NGH1" s="29">
        <f t="shared" si="150"/>
        <v>9644</v>
      </c>
      <c r="NGI1" s="29">
        <f t="shared" si="150"/>
        <v>9645</v>
      </c>
      <c r="NGJ1" s="29">
        <f t="shared" si="150"/>
        <v>9646</v>
      </c>
      <c r="NGK1" s="29">
        <f t="shared" si="150"/>
        <v>9647</v>
      </c>
      <c r="NGL1" s="29">
        <f t="shared" si="150"/>
        <v>9648</v>
      </c>
      <c r="NGM1" s="29">
        <f t="shared" si="150"/>
        <v>9649</v>
      </c>
      <c r="NGN1" s="29">
        <f t="shared" si="150"/>
        <v>9650</v>
      </c>
      <c r="NGO1" s="29">
        <f t="shared" si="150"/>
        <v>9651</v>
      </c>
      <c r="NGP1" s="29">
        <f t="shared" si="150"/>
        <v>9652</v>
      </c>
      <c r="NGQ1" s="29">
        <f t="shared" si="150"/>
        <v>9653</v>
      </c>
      <c r="NGR1" s="29">
        <f t="shared" si="150"/>
        <v>9654</v>
      </c>
      <c r="NGS1" s="29">
        <f t="shared" si="150"/>
        <v>9655</v>
      </c>
      <c r="NGT1" s="29">
        <f t="shared" si="150"/>
        <v>9656</v>
      </c>
      <c r="NGU1" s="29">
        <f t="shared" si="150"/>
        <v>9657</v>
      </c>
      <c r="NGV1" s="29">
        <f t="shared" si="150"/>
        <v>9658</v>
      </c>
      <c r="NGW1" s="29">
        <f t="shared" si="150"/>
        <v>9659</v>
      </c>
      <c r="NGX1" s="29">
        <f t="shared" si="150"/>
        <v>9660</v>
      </c>
      <c r="NGY1" s="29">
        <f t="shared" si="150"/>
        <v>9661</v>
      </c>
      <c r="NGZ1" s="29">
        <f t="shared" si="150"/>
        <v>9662</v>
      </c>
      <c r="NHA1" s="29">
        <f t="shared" si="150"/>
        <v>9663</v>
      </c>
      <c r="NHB1" s="29">
        <f t="shared" si="150"/>
        <v>9664</v>
      </c>
      <c r="NHC1" s="29">
        <f t="shared" si="150"/>
        <v>9665</v>
      </c>
      <c r="NHD1" s="29">
        <f t="shared" si="150"/>
        <v>9666</v>
      </c>
      <c r="NHE1" s="29">
        <f t="shared" si="150"/>
        <v>9667</v>
      </c>
      <c r="NHF1" s="29">
        <f t="shared" ref="NHF1:NJQ1" si="151">NHE1+1</f>
        <v>9668</v>
      </c>
      <c r="NHG1" s="29">
        <f t="shared" si="151"/>
        <v>9669</v>
      </c>
      <c r="NHH1" s="29">
        <f t="shared" si="151"/>
        <v>9670</v>
      </c>
      <c r="NHI1" s="29">
        <f t="shared" si="151"/>
        <v>9671</v>
      </c>
      <c r="NHJ1" s="29">
        <f t="shared" si="151"/>
        <v>9672</v>
      </c>
      <c r="NHK1" s="29">
        <f t="shared" si="151"/>
        <v>9673</v>
      </c>
      <c r="NHL1" s="29">
        <f t="shared" si="151"/>
        <v>9674</v>
      </c>
      <c r="NHM1" s="29">
        <f t="shared" si="151"/>
        <v>9675</v>
      </c>
      <c r="NHN1" s="29">
        <f t="shared" si="151"/>
        <v>9676</v>
      </c>
      <c r="NHO1" s="29">
        <f t="shared" si="151"/>
        <v>9677</v>
      </c>
      <c r="NHP1" s="29">
        <f t="shared" si="151"/>
        <v>9678</v>
      </c>
      <c r="NHQ1" s="29">
        <f t="shared" si="151"/>
        <v>9679</v>
      </c>
      <c r="NHR1" s="29">
        <f t="shared" si="151"/>
        <v>9680</v>
      </c>
      <c r="NHS1" s="29">
        <f t="shared" si="151"/>
        <v>9681</v>
      </c>
      <c r="NHT1" s="29">
        <f t="shared" si="151"/>
        <v>9682</v>
      </c>
      <c r="NHU1" s="29">
        <f t="shared" si="151"/>
        <v>9683</v>
      </c>
      <c r="NHV1" s="29">
        <f t="shared" si="151"/>
        <v>9684</v>
      </c>
      <c r="NHW1" s="29">
        <f t="shared" si="151"/>
        <v>9685</v>
      </c>
      <c r="NHX1" s="29">
        <f t="shared" si="151"/>
        <v>9686</v>
      </c>
      <c r="NHY1" s="29">
        <f t="shared" si="151"/>
        <v>9687</v>
      </c>
      <c r="NHZ1" s="29">
        <f t="shared" si="151"/>
        <v>9688</v>
      </c>
      <c r="NIA1" s="29">
        <f t="shared" si="151"/>
        <v>9689</v>
      </c>
      <c r="NIB1" s="29">
        <f t="shared" si="151"/>
        <v>9690</v>
      </c>
      <c r="NIC1" s="29">
        <f t="shared" si="151"/>
        <v>9691</v>
      </c>
      <c r="NID1" s="29">
        <f t="shared" si="151"/>
        <v>9692</v>
      </c>
      <c r="NIE1" s="29">
        <f t="shared" si="151"/>
        <v>9693</v>
      </c>
      <c r="NIF1" s="29">
        <f t="shared" si="151"/>
        <v>9694</v>
      </c>
      <c r="NIG1" s="29">
        <f t="shared" si="151"/>
        <v>9695</v>
      </c>
      <c r="NIH1" s="29">
        <f t="shared" si="151"/>
        <v>9696</v>
      </c>
      <c r="NII1" s="29">
        <f t="shared" si="151"/>
        <v>9697</v>
      </c>
      <c r="NIJ1" s="29">
        <f t="shared" si="151"/>
        <v>9698</v>
      </c>
      <c r="NIK1" s="29">
        <f t="shared" si="151"/>
        <v>9699</v>
      </c>
      <c r="NIL1" s="29">
        <f t="shared" si="151"/>
        <v>9700</v>
      </c>
      <c r="NIM1" s="29">
        <f t="shared" si="151"/>
        <v>9701</v>
      </c>
      <c r="NIN1" s="29">
        <f t="shared" si="151"/>
        <v>9702</v>
      </c>
      <c r="NIO1" s="29">
        <f t="shared" si="151"/>
        <v>9703</v>
      </c>
      <c r="NIP1" s="29">
        <f t="shared" si="151"/>
        <v>9704</v>
      </c>
      <c r="NIQ1" s="29">
        <f t="shared" si="151"/>
        <v>9705</v>
      </c>
      <c r="NIR1" s="29">
        <f t="shared" si="151"/>
        <v>9706</v>
      </c>
      <c r="NIS1" s="29">
        <f t="shared" si="151"/>
        <v>9707</v>
      </c>
      <c r="NIT1" s="29">
        <f t="shared" si="151"/>
        <v>9708</v>
      </c>
      <c r="NIU1" s="29">
        <f t="shared" si="151"/>
        <v>9709</v>
      </c>
      <c r="NIV1" s="29">
        <f t="shared" si="151"/>
        <v>9710</v>
      </c>
      <c r="NIW1" s="29">
        <f t="shared" si="151"/>
        <v>9711</v>
      </c>
      <c r="NIX1" s="29">
        <f t="shared" si="151"/>
        <v>9712</v>
      </c>
      <c r="NIY1" s="29">
        <f t="shared" si="151"/>
        <v>9713</v>
      </c>
      <c r="NIZ1" s="29">
        <f t="shared" si="151"/>
        <v>9714</v>
      </c>
      <c r="NJA1" s="29">
        <f t="shared" si="151"/>
        <v>9715</v>
      </c>
      <c r="NJB1" s="29">
        <f t="shared" si="151"/>
        <v>9716</v>
      </c>
      <c r="NJC1" s="29">
        <f t="shared" si="151"/>
        <v>9717</v>
      </c>
      <c r="NJD1" s="29">
        <f t="shared" si="151"/>
        <v>9718</v>
      </c>
      <c r="NJE1" s="29">
        <f t="shared" si="151"/>
        <v>9719</v>
      </c>
      <c r="NJF1" s="29">
        <f t="shared" si="151"/>
        <v>9720</v>
      </c>
      <c r="NJG1" s="29">
        <f t="shared" si="151"/>
        <v>9721</v>
      </c>
      <c r="NJH1" s="29">
        <f t="shared" si="151"/>
        <v>9722</v>
      </c>
      <c r="NJI1" s="29">
        <f t="shared" si="151"/>
        <v>9723</v>
      </c>
      <c r="NJJ1" s="29">
        <f t="shared" si="151"/>
        <v>9724</v>
      </c>
      <c r="NJK1" s="29">
        <f t="shared" si="151"/>
        <v>9725</v>
      </c>
      <c r="NJL1" s="29">
        <f t="shared" si="151"/>
        <v>9726</v>
      </c>
      <c r="NJM1" s="29">
        <f t="shared" si="151"/>
        <v>9727</v>
      </c>
      <c r="NJN1" s="29">
        <f t="shared" si="151"/>
        <v>9728</v>
      </c>
      <c r="NJO1" s="29">
        <f t="shared" si="151"/>
        <v>9729</v>
      </c>
      <c r="NJP1" s="29">
        <f t="shared" si="151"/>
        <v>9730</v>
      </c>
      <c r="NJQ1" s="29">
        <f t="shared" si="151"/>
        <v>9731</v>
      </c>
      <c r="NJR1" s="29">
        <f t="shared" ref="NJR1:NMC1" si="152">NJQ1+1</f>
        <v>9732</v>
      </c>
      <c r="NJS1" s="29">
        <f t="shared" si="152"/>
        <v>9733</v>
      </c>
      <c r="NJT1" s="29">
        <f t="shared" si="152"/>
        <v>9734</v>
      </c>
      <c r="NJU1" s="29">
        <f t="shared" si="152"/>
        <v>9735</v>
      </c>
      <c r="NJV1" s="29">
        <f t="shared" si="152"/>
        <v>9736</v>
      </c>
      <c r="NJW1" s="29">
        <f t="shared" si="152"/>
        <v>9737</v>
      </c>
      <c r="NJX1" s="29">
        <f t="shared" si="152"/>
        <v>9738</v>
      </c>
      <c r="NJY1" s="29">
        <f t="shared" si="152"/>
        <v>9739</v>
      </c>
      <c r="NJZ1" s="29">
        <f t="shared" si="152"/>
        <v>9740</v>
      </c>
      <c r="NKA1" s="29">
        <f t="shared" si="152"/>
        <v>9741</v>
      </c>
      <c r="NKB1" s="29">
        <f t="shared" si="152"/>
        <v>9742</v>
      </c>
      <c r="NKC1" s="29">
        <f t="shared" si="152"/>
        <v>9743</v>
      </c>
      <c r="NKD1" s="29">
        <f t="shared" si="152"/>
        <v>9744</v>
      </c>
      <c r="NKE1" s="29">
        <f t="shared" si="152"/>
        <v>9745</v>
      </c>
      <c r="NKF1" s="29">
        <f t="shared" si="152"/>
        <v>9746</v>
      </c>
      <c r="NKG1" s="29">
        <f t="shared" si="152"/>
        <v>9747</v>
      </c>
      <c r="NKH1" s="29">
        <f t="shared" si="152"/>
        <v>9748</v>
      </c>
      <c r="NKI1" s="29">
        <f t="shared" si="152"/>
        <v>9749</v>
      </c>
      <c r="NKJ1" s="29">
        <f t="shared" si="152"/>
        <v>9750</v>
      </c>
      <c r="NKK1" s="29">
        <f t="shared" si="152"/>
        <v>9751</v>
      </c>
      <c r="NKL1" s="29">
        <f t="shared" si="152"/>
        <v>9752</v>
      </c>
      <c r="NKM1" s="29">
        <f t="shared" si="152"/>
        <v>9753</v>
      </c>
      <c r="NKN1" s="29">
        <f t="shared" si="152"/>
        <v>9754</v>
      </c>
      <c r="NKO1" s="29">
        <f t="shared" si="152"/>
        <v>9755</v>
      </c>
      <c r="NKP1" s="29">
        <f t="shared" si="152"/>
        <v>9756</v>
      </c>
      <c r="NKQ1" s="29">
        <f t="shared" si="152"/>
        <v>9757</v>
      </c>
      <c r="NKR1" s="29">
        <f t="shared" si="152"/>
        <v>9758</v>
      </c>
      <c r="NKS1" s="29">
        <f t="shared" si="152"/>
        <v>9759</v>
      </c>
      <c r="NKT1" s="29">
        <f t="shared" si="152"/>
        <v>9760</v>
      </c>
      <c r="NKU1" s="29">
        <f t="shared" si="152"/>
        <v>9761</v>
      </c>
      <c r="NKV1" s="29">
        <f t="shared" si="152"/>
        <v>9762</v>
      </c>
      <c r="NKW1" s="29">
        <f t="shared" si="152"/>
        <v>9763</v>
      </c>
      <c r="NKX1" s="29">
        <f t="shared" si="152"/>
        <v>9764</v>
      </c>
      <c r="NKY1" s="29">
        <f t="shared" si="152"/>
        <v>9765</v>
      </c>
      <c r="NKZ1" s="29">
        <f t="shared" si="152"/>
        <v>9766</v>
      </c>
      <c r="NLA1" s="29">
        <f t="shared" si="152"/>
        <v>9767</v>
      </c>
      <c r="NLB1" s="29">
        <f t="shared" si="152"/>
        <v>9768</v>
      </c>
      <c r="NLC1" s="29">
        <f t="shared" si="152"/>
        <v>9769</v>
      </c>
      <c r="NLD1" s="29">
        <f t="shared" si="152"/>
        <v>9770</v>
      </c>
      <c r="NLE1" s="29">
        <f t="shared" si="152"/>
        <v>9771</v>
      </c>
      <c r="NLF1" s="29">
        <f t="shared" si="152"/>
        <v>9772</v>
      </c>
      <c r="NLG1" s="29">
        <f t="shared" si="152"/>
        <v>9773</v>
      </c>
      <c r="NLH1" s="29">
        <f t="shared" si="152"/>
        <v>9774</v>
      </c>
      <c r="NLI1" s="29">
        <f t="shared" si="152"/>
        <v>9775</v>
      </c>
      <c r="NLJ1" s="29">
        <f t="shared" si="152"/>
        <v>9776</v>
      </c>
      <c r="NLK1" s="29">
        <f t="shared" si="152"/>
        <v>9777</v>
      </c>
      <c r="NLL1" s="29">
        <f t="shared" si="152"/>
        <v>9778</v>
      </c>
      <c r="NLM1" s="29">
        <f t="shared" si="152"/>
        <v>9779</v>
      </c>
      <c r="NLN1" s="29">
        <f t="shared" si="152"/>
        <v>9780</v>
      </c>
      <c r="NLO1" s="29">
        <f t="shared" si="152"/>
        <v>9781</v>
      </c>
      <c r="NLP1" s="29">
        <f t="shared" si="152"/>
        <v>9782</v>
      </c>
      <c r="NLQ1" s="29">
        <f t="shared" si="152"/>
        <v>9783</v>
      </c>
      <c r="NLR1" s="29">
        <f t="shared" si="152"/>
        <v>9784</v>
      </c>
      <c r="NLS1" s="29">
        <f t="shared" si="152"/>
        <v>9785</v>
      </c>
      <c r="NLT1" s="29">
        <f t="shared" si="152"/>
        <v>9786</v>
      </c>
      <c r="NLU1" s="29">
        <f t="shared" si="152"/>
        <v>9787</v>
      </c>
      <c r="NLV1" s="29">
        <f t="shared" si="152"/>
        <v>9788</v>
      </c>
      <c r="NLW1" s="29">
        <f t="shared" si="152"/>
        <v>9789</v>
      </c>
      <c r="NLX1" s="29">
        <f t="shared" si="152"/>
        <v>9790</v>
      </c>
      <c r="NLY1" s="29">
        <f t="shared" si="152"/>
        <v>9791</v>
      </c>
      <c r="NLZ1" s="29">
        <f t="shared" si="152"/>
        <v>9792</v>
      </c>
      <c r="NMA1" s="29">
        <f t="shared" si="152"/>
        <v>9793</v>
      </c>
      <c r="NMB1" s="29">
        <f t="shared" si="152"/>
        <v>9794</v>
      </c>
      <c r="NMC1" s="29">
        <f t="shared" si="152"/>
        <v>9795</v>
      </c>
      <c r="NMD1" s="29">
        <f t="shared" ref="NMD1:NOO1" si="153">NMC1+1</f>
        <v>9796</v>
      </c>
      <c r="NME1" s="29">
        <f t="shared" si="153"/>
        <v>9797</v>
      </c>
      <c r="NMF1" s="29">
        <f t="shared" si="153"/>
        <v>9798</v>
      </c>
      <c r="NMG1" s="29">
        <f t="shared" si="153"/>
        <v>9799</v>
      </c>
      <c r="NMH1" s="29">
        <f t="shared" si="153"/>
        <v>9800</v>
      </c>
      <c r="NMI1" s="29">
        <f t="shared" si="153"/>
        <v>9801</v>
      </c>
      <c r="NMJ1" s="29">
        <f t="shared" si="153"/>
        <v>9802</v>
      </c>
      <c r="NMK1" s="29">
        <f t="shared" si="153"/>
        <v>9803</v>
      </c>
      <c r="NML1" s="29">
        <f t="shared" si="153"/>
        <v>9804</v>
      </c>
      <c r="NMM1" s="29">
        <f t="shared" si="153"/>
        <v>9805</v>
      </c>
      <c r="NMN1" s="29">
        <f t="shared" si="153"/>
        <v>9806</v>
      </c>
      <c r="NMO1" s="29">
        <f t="shared" si="153"/>
        <v>9807</v>
      </c>
      <c r="NMP1" s="29">
        <f t="shared" si="153"/>
        <v>9808</v>
      </c>
      <c r="NMQ1" s="29">
        <f t="shared" si="153"/>
        <v>9809</v>
      </c>
      <c r="NMR1" s="29">
        <f t="shared" si="153"/>
        <v>9810</v>
      </c>
      <c r="NMS1" s="29">
        <f t="shared" si="153"/>
        <v>9811</v>
      </c>
      <c r="NMT1" s="29">
        <f t="shared" si="153"/>
        <v>9812</v>
      </c>
      <c r="NMU1" s="29">
        <f t="shared" si="153"/>
        <v>9813</v>
      </c>
      <c r="NMV1" s="29">
        <f t="shared" si="153"/>
        <v>9814</v>
      </c>
      <c r="NMW1" s="29">
        <f t="shared" si="153"/>
        <v>9815</v>
      </c>
      <c r="NMX1" s="29">
        <f t="shared" si="153"/>
        <v>9816</v>
      </c>
      <c r="NMY1" s="29">
        <f t="shared" si="153"/>
        <v>9817</v>
      </c>
      <c r="NMZ1" s="29">
        <f t="shared" si="153"/>
        <v>9818</v>
      </c>
      <c r="NNA1" s="29">
        <f t="shared" si="153"/>
        <v>9819</v>
      </c>
      <c r="NNB1" s="29">
        <f t="shared" si="153"/>
        <v>9820</v>
      </c>
      <c r="NNC1" s="29">
        <f t="shared" si="153"/>
        <v>9821</v>
      </c>
      <c r="NND1" s="29">
        <f t="shared" si="153"/>
        <v>9822</v>
      </c>
      <c r="NNE1" s="29">
        <f t="shared" si="153"/>
        <v>9823</v>
      </c>
      <c r="NNF1" s="29">
        <f t="shared" si="153"/>
        <v>9824</v>
      </c>
      <c r="NNG1" s="29">
        <f t="shared" si="153"/>
        <v>9825</v>
      </c>
      <c r="NNH1" s="29">
        <f t="shared" si="153"/>
        <v>9826</v>
      </c>
      <c r="NNI1" s="29">
        <f t="shared" si="153"/>
        <v>9827</v>
      </c>
      <c r="NNJ1" s="29">
        <f t="shared" si="153"/>
        <v>9828</v>
      </c>
      <c r="NNK1" s="29">
        <f t="shared" si="153"/>
        <v>9829</v>
      </c>
      <c r="NNL1" s="29">
        <f t="shared" si="153"/>
        <v>9830</v>
      </c>
      <c r="NNM1" s="29">
        <f t="shared" si="153"/>
        <v>9831</v>
      </c>
      <c r="NNN1" s="29">
        <f t="shared" si="153"/>
        <v>9832</v>
      </c>
      <c r="NNO1" s="29">
        <f t="shared" si="153"/>
        <v>9833</v>
      </c>
      <c r="NNP1" s="29">
        <f t="shared" si="153"/>
        <v>9834</v>
      </c>
      <c r="NNQ1" s="29">
        <f t="shared" si="153"/>
        <v>9835</v>
      </c>
      <c r="NNR1" s="29">
        <f t="shared" si="153"/>
        <v>9836</v>
      </c>
      <c r="NNS1" s="29">
        <f t="shared" si="153"/>
        <v>9837</v>
      </c>
      <c r="NNT1" s="29">
        <f t="shared" si="153"/>
        <v>9838</v>
      </c>
      <c r="NNU1" s="29">
        <f t="shared" si="153"/>
        <v>9839</v>
      </c>
      <c r="NNV1" s="29">
        <f t="shared" si="153"/>
        <v>9840</v>
      </c>
      <c r="NNW1" s="29">
        <f t="shared" si="153"/>
        <v>9841</v>
      </c>
      <c r="NNX1" s="29">
        <f t="shared" si="153"/>
        <v>9842</v>
      </c>
      <c r="NNY1" s="29">
        <f t="shared" si="153"/>
        <v>9843</v>
      </c>
      <c r="NNZ1" s="29">
        <f t="shared" si="153"/>
        <v>9844</v>
      </c>
      <c r="NOA1" s="29">
        <f t="shared" si="153"/>
        <v>9845</v>
      </c>
      <c r="NOB1" s="29">
        <f t="shared" si="153"/>
        <v>9846</v>
      </c>
      <c r="NOC1" s="29">
        <f t="shared" si="153"/>
        <v>9847</v>
      </c>
      <c r="NOD1" s="29">
        <f t="shared" si="153"/>
        <v>9848</v>
      </c>
      <c r="NOE1" s="29">
        <f t="shared" si="153"/>
        <v>9849</v>
      </c>
      <c r="NOF1" s="29">
        <f t="shared" si="153"/>
        <v>9850</v>
      </c>
      <c r="NOG1" s="29">
        <f t="shared" si="153"/>
        <v>9851</v>
      </c>
      <c r="NOH1" s="29">
        <f t="shared" si="153"/>
        <v>9852</v>
      </c>
      <c r="NOI1" s="29">
        <f t="shared" si="153"/>
        <v>9853</v>
      </c>
      <c r="NOJ1" s="29">
        <f t="shared" si="153"/>
        <v>9854</v>
      </c>
      <c r="NOK1" s="29">
        <f t="shared" si="153"/>
        <v>9855</v>
      </c>
      <c r="NOL1" s="29">
        <f t="shared" si="153"/>
        <v>9856</v>
      </c>
      <c r="NOM1" s="29">
        <f t="shared" si="153"/>
        <v>9857</v>
      </c>
      <c r="NON1" s="29">
        <f t="shared" si="153"/>
        <v>9858</v>
      </c>
      <c r="NOO1" s="29">
        <f t="shared" si="153"/>
        <v>9859</v>
      </c>
      <c r="NOP1" s="29">
        <f t="shared" ref="NOP1:NRA1" si="154">NOO1+1</f>
        <v>9860</v>
      </c>
      <c r="NOQ1" s="29">
        <f t="shared" si="154"/>
        <v>9861</v>
      </c>
      <c r="NOR1" s="29">
        <f t="shared" si="154"/>
        <v>9862</v>
      </c>
      <c r="NOS1" s="29">
        <f t="shared" si="154"/>
        <v>9863</v>
      </c>
      <c r="NOT1" s="29">
        <f t="shared" si="154"/>
        <v>9864</v>
      </c>
      <c r="NOU1" s="29">
        <f t="shared" si="154"/>
        <v>9865</v>
      </c>
      <c r="NOV1" s="29">
        <f t="shared" si="154"/>
        <v>9866</v>
      </c>
      <c r="NOW1" s="29">
        <f t="shared" si="154"/>
        <v>9867</v>
      </c>
      <c r="NOX1" s="29">
        <f t="shared" si="154"/>
        <v>9868</v>
      </c>
      <c r="NOY1" s="29">
        <f t="shared" si="154"/>
        <v>9869</v>
      </c>
      <c r="NOZ1" s="29">
        <f t="shared" si="154"/>
        <v>9870</v>
      </c>
      <c r="NPA1" s="29">
        <f t="shared" si="154"/>
        <v>9871</v>
      </c>
      <c r="NPB1" s="29">
        <f t="shared" si="154"/>
        <v>9872</v>
      </c>
      <c r="NPC1" s="29">
        <f t="shared" si="154"/>
        <v>9873</v>
      </c>
      <c r="NPD1" s="29">
        <f t="shared" si="154"/>
        <v>9874</v>
      </c>
      <c r="NPE1" s="29">
        <f t="shared" si="154"/>
        <v>9875</v>
      </c>
      <c r="NPF1" s="29">
        <f t="shared" si="154"/>
        <v>9876</v>
      </c>
      <c r="NPG1" s="29">
        <f t="shared" si="154"/>
        <v>9877</v>
      </c>
      <c r="NPH1" s="29">
        <f t="shared" si="154"/>
        <v>9878</v>
      </c>
      <c r="NPI1" s="29">
        <f t="shared" si="154"/>
        <v>9879</v>
      </c>
      <c r="NPJ1" s="29">
        <f t="shared" si="154"/>
        <v>9880</v>
      </c>
      <c r="NPK1" s="29">
        <f t="shared" si="154"/>
        <v>9881</v>
      </c>
      <c r="NPL1" s="29">
        <f t="shared" si="154"/>
        <v>9882</v>
      </c>
      <c r="NPM1" s="29">
        <f t="shared" si="154"/>
        <v>9883</v>
      </c>
      <c r="NPN1" s="29">
        <f t="shared" si="154"/>
        <v>9884</v>
      </c>
      <c r="NPO1" s="29">
        <f t="shared" si="154"/>
        <v>9885</v>
      </c>
      <c r="NPP1" s="29">
        <f t="shared" si="154"/>
        <v>9886</v>
      </c>
      <c r="NPQ1" s="29">
        <f t="shared" si="154"/>
        <v>9887</v>
      </c>
      <c r="NPR1" s="29">
        <f t="shared" si="154"/>
        <v>9888</v>
      </c>
      <c r="NPS1" s="29">
        <f t="shared" si="154"/>
        <v>9889</v>
      </c>
      <c r="NPT1" s="29">
        <f t="shared" si="154"/>
        <v>9890</v>
      </c>
      <c r="NPU1" s="29">
        <f t="shared" si="154"/>
        <v>9891</v>
      </c>
      <c r="NPV1" s="29">
        <f t="shared" si="154"/>
        <v>9892</v>
      </c>
      <c r="NPW1" s="29">
        <f t="shared" si="154"/>
        <v>9893</v>
      </c>
      <c r="NPX1" s="29">
        <f t="shared" si="154"/>
        <v>9894</v>
      </c>
      <c r="NPY1" s="29">
        <f t="shared" si="154"/>
        <v>9895</v>
      </c>
      <c r="NPZ1" s="29">
        <f t="shared" si="154"/>
        <v>9896</v>
      </c>
      <c r="NQA1" s="29">
        <f t="shared" si="154"/>
        <v>9897</v>
      </c>
      <c r="NQB1" s="29">
        <f t="shared" si="154"/>
        <v>9898</v>
      </c>
      <c r="NQC1" s="29">
        <f t="shared" si="154"/>
        <v>9899</v>
      </c>
      <c r="NQD1" s="29">
        <f t="shared" si="154"/>
        <v>9900</v>
      </c>
      <c r="NQE1" s="29">
        <f t="shared" si="154"/>
        <v>9901</v>
      </c>
      <c r="NQF1" s="29">
        <f t="shared" si="154"/>
        <v>9902</v>
      </c>
      <c r="NQG1" s="29">
        <f t="shared" si="154"/>
        <v>9903</v>
      </c>
      <c r="NQH1" s="29">
        <f t="shared" si="154"/>
        <v>9904</v>
      </c>
      <c r="NQI1" s="29">
        <f t="shared" si="154"/>
        <v>9905</v>
      </c>
      <c r="NQJ1" s="29">
        <f t="shared" si="154"/>
        <v>9906</v>
      </c>
      <c r="NQK1" s="29">
        <f t="shared" si="154"/>
        <v>9907</v>
      </c>
      <c r="NQL1" s="29">
        <f t="shared" si="154"/>
        <v>9908</v>
      </c>
      <c r="NQM1" s="29">
        <f t="shared" si="154"/>
        <v>9909</v>
      </c>
      <c r="NQN1" s="29">
        <f t="shared" si="154"/>
        <v>9910</v>
      </c>
      <c r="NQO1" s="29">
        <f t="shared" si="154"/>
        <v>9911</v>
      </c>
      <c r="NQP1" s="29">
        <f t="shared" si="154"/>
        <v>9912</v>
      </c>
      <c r="NQQ1" s="29">
        <f t="shared" si="154"/>
        <v>9913</v>
      </c>
      <c r="NQR1" s="29">
        <f t="shared" si="154"/>
        <v>9914</v>
      </c>
      <c r="NQS1" s="29">
        <f t="shared" si="154"/>
        <v>9915</v>
      </c>
      <c r="NQT1" s="29">
        <f t="shared" si="154"/>
        <v>9916</v>
      </c>
      <c r="NQU1" s="29">
        <f t="shared" si="154"/>
        <v>9917</v>
      </c>
      <c r="NQV1" s="29">
        <f t="shared" si="154"/>
        <v>9918</v>
      </c>
      <c r="NQW1" s="29">
        <f t="shared" si="154"/>
        <v>9919</v>
      </c>
      <c r="NQX1" s="29">
        <f t="shared" si="154"/>
        <v>9920</v>
      </c>
      <c r="NQY1" s="29">
        <f t="shared" si="154"/>
        <v>9921</v>
      </c>
      <c r="NQZ1" s="29">
        <f t="shared" si="154"/>
        <v>9922</v>
      </c>
      <c r="NRA1" s="29">
        <f t="shared" si="154"/>
        <v>9923</v>
      </c>
      <c r="NRB1" s="29">
        <f t="shared" ref="NRB1:NTM1" si="155">NRA1+1</f>
        <v>9924</v>
      </c>
      <c r="NRC1" s="29">
        <f t="shared" si="155"/>
        <v>9925</v>
      </c>
      <c r="NRD1" s="29">
        <f t="shared" si="155"/>
        <v>9926</v>
      </c>
      <c r="NRE1" s="29">
        <f t="shared" si="155"/>
        <v>9927</v>
      </c>
      <c r="NRF1" s="29">
        <f t="shared" si="155"/>
        <v>9928</v>
      </c>
      <c r="NRG1" s="29">
        <f t="shared" si="155"/>
        <v>9929</v>
      </c>
      <c r="NRH1" s="29">
        <f t="shared" si="155"/>
        <v>9930</v>
      </c>
      <c r="NRI1" s="29">
        <f t="shared" si="155"/>
        <v>9931</v>
      </c>
      <c r="NRJ1" s="29">
        <f t="shared" si="155"/>
        <v>9932</v>
      </c>
      <c r="NRK1" s="29">
        <f t="shared" si="155"/>
        <v>9933</v>
      </c>
      <c r="NRL1" s="29">
        <f t="shared" si="155"/>
        <v>9934</v>
      </c>
      <c r="NRM1" s="29">
        <f t="shared" si="155"/>
        <v>9935</v>
      </c>
      <c r="NRN1" s="29">
        <f t="shared" si="155"/>
        <v>9936</v>
      </c>
      <c r="NRO1" s="29">
        <f t="shared" si="155"/>
        <v>9937</v>
      </c>
      <c r="NRP1" s="29">
        <f t="shared" si="155"/>
        <v>9938</v>
      </c>
      <c r="NRQ1" s="29">
        <f t="shared" si="155"/>
        <v>9939</v>
      </c>
      <c r="NRR1" s="29">
        <f t="shared" si="155"/>
        <v>9940</v>
      </c>
      <c r="NRS1" s="29">
        <f t="shared" si="155"/>
        <v>9941</v>
      </c>
      <c r="NRT1" s="29">
        <f t="shared" si="155"/>
        <v>9942</v>
      </c>
      <c r="NRU1" s="29">
        <f t="shared" si="155"/>
        <v>9943</v>
      </c>
      <c r="NRV1" s="29">
        <f t="shared" si="155"/>
        <v>9944</v>
      </c>
      <c r="NRW1" s="29">
        <f t="shared" si="155"/>
        <v>9945</v>
      </c>
      <c r="NRX1" s="29">
        <f t="shared" si="155"/>
        <v>9946</v>
      </c>
      <c r="NRY1" s="29">
        <f t="shared" si="155"/>
        <v>9947</v>
      </c>
      <c r="NRZ1" s="29">
        <f t="shared" si="155"/>
        <v>9948</v>
      </c>
      <c r="NSA1" s="29">
        <f t="shared" si="155"/>
        <v>9949</v>
      </c>
      <c r="NSB1" s="29">
        <f t="shared" si="155"/>
        <v>9950</v>
      </c>
      <c r="NSC1" s="29">
        <f t="shared" si="155"/>
        <v>9951</v>
      </c>
      <c r="NSD1" s="29">
        <f t="shared" si="155"/>
        <v>9952</v>
      </c>
      <c r="NSE1" s="29">
        <f t="shared" si="155"/>
        <v>9953</v>
      </c>
      <c r="NSF1" s="29">
        <f t="shared" si="155"/>
        <v>9954</v>
      </c>
      <c r="NSG1" s="29">
        <f t="shared" si="155"/>
        <v>9955</v>
      </c>
      <c r="NSH1" s="29">
        <f t="shared" si="155"/>
        <v>9956</v>
      </c>
      <c r="NSI1" s="29">
        <f t="shared" si="155"/>
        <v>9957</v>
      </c>
      <c r="NSJ1" s="29">
        <f t="shared" si="155"/>
        <v>9958</v>
      </c>
      <c r="NSK1" s="29">
        <f t="shared" si="155"/>
        <v>9959</v>
      </c>
      <c r="NSL1" s="29">
        <f t="shared" si="155"/>
        <v>9960</v>
      </c>
      <c r="NSM1" s="29">
        <f t="shared" si="155"/>
        <v>9961</v>
      </c>
      <c r="NSN1" s="29">
        <f t="shared" si="155"/>
        <v>9962</v>
      </c>
      <c r="NSO1" s="29">
        <f t="shared" si="155"/>
        <v>9963</v>
      </c>
      <c r="NSP1" s="29">
        <f t="shared" si="155"/>
        <v>9964</v>
      </c>
      <c r="NSQ1" s="29">
        <f t="shared" si="155"/>
        <v>9965</v>
      </c>
      <c r="NSR1" s="29">
        <f t="shared" si="155"/>
        <v>9966</v>
      </c>
      <c r="NSS1" s="29">
        <f t="shared" si="155"/>
        <v>9967</v>
      </c>
      <c r="NST1" s="29">
        <f t="shared" si="155"/>
        <v>9968</v>
      </c>
      <c r="NSU1" s="29">
        <f t="shared" si="155"/>
        <v>9969</v>
      </c>
      <c r="NSV1" s="29">
        <f t="shared" si="155"/>
        <v>9970</v>
      </c>
      <c r="NSW1" s="29">
        <f t="shared" si="155"/>
        <v>9971</v>
      </c>
      <c r="NSX1" s="29">
        <f t="shared" si="155"/>
        <v>9972</v>
      </c>
      <c r="NSY1" s="29">
        <f t="shared" si="155"/>
        <v>9973</v>
      </c>
      <c r="NSZ1" s="29">
        <f t="shared" si="155"/>
        <v>9974</v>
      </c>
      <c r="NTA1" s="29">
        <f t="shared" si="155"/>
        <v>9975</v>
      </c>
      <c r="NTB1" s="29">
        <f t="shared" si="155"/>
        <v>9976</v>
      </c>
      <c r="NTC1" s="29">
        <f t="shared" si="155"/>
        <v>9977</v>
      </c>
      <c r="NTD1" s="29">
        <f t="shared" si="155"/>
        <v>9978</v>
      </c>
      <c r="NTE1" s="29">
        <f t="shared" si="155"/>
        <v>9979</v>
      </c>
      <c r="NTF1" s="29">
        <f t="shared" si="155"/>
        <v>9980</v>
      </c>
      <c r="NTG1" s="29">
        <f t="shared" si="155"/>
        <v>9981</v>
      </c>
      <c r="NTH1" s="29">
        <f t="shared" si="155"/>
        <v>9982</v>
      </c>
      <c r="NTI1" s="29">
        <f t="shared" si="155"/>
        <v>9983</v>
      </c>
      <c r="NTJ1" s="29">
        <f t="shared" si="155"/>
        <v>9984</v>
      </c>
      <c r="NTK1" s="29">
        <f t="shared" si="155"/>
        <v>9985</v>
      </c>
      <c r="NTL1" s="29">
        <f t="shared" si="155"/>
        <v>9986</v>
      </c>
      <c r="NTM1" s="29">
        <f t="shared" si="155"/>
        <v>9987</v>
      </c>
      <c r="NTN1" s="29">
        <f t="shared" ref="NTN1:NVY1" si="156">NTM1+1</f>
        <v>9988</v>
      </c>
      <c r="NTO1" s="29">
        <f t="shared" si="156"/>
        <v>9989</v>
      </c>
      <c r="NTP1" s="29">
        <f t="shared" si="156"/>
        <v>9990</v>
      </c>
      <c r="NTQ1" s="29">
        <f t="shared" si="156"/>
        <v>9991</v>
      </c>
      <c r="NTR1" s="29">
        <f t="shared" si="156"/>
        <v>9992</v>
      </c>
      <c r="NTS1" s="29">
        <f t="shared" si="156"/>
        <v>9993</v>
      </c>
      <c r="NTT1" s="29">
        <f t="shared" si="156"/>
        <v>9994</v>
      </c>
      <c r="NTU1" s="29">
        <f t="shared" si="156"/>
        <v>9995</v>
      </c>
      <c r="NTV1" s="29">
        <f t="shared" si="156"/>
        <v>9996</v>
      </c>
      <c r="NTW1" s="29">
        <f t="shared" si="156"/>
        <v>9997</v>
      </c>
      <c r="NTX1" s="29">
        <f t="shared" si="156"/>
        <v>9998</v>
      </c>
      <c r="NTY1" s="29">
        <f t="shared" si="156"/>
        <v>9999</v>
      </c>
      <c r="NTZ1" s="29">
        <f t="shared" si="156"/>
        <v>10000</v>
      </c>
      <c r="NUA1" s="29">
        <f t="shared" si="156"/>
        <v>10001</v>
      </c>
      <c r="NUB1" s="29">
        <f t="shared" si="156"/>
        <v>10002</v>
      </c>
      <c r="NUC1" s="29">
        <f t="shared" si="156"/>
        <v>10003</v>
      </c>
      <c r="NUD1" s="29">
        <f t="shared" si="156"/>
        <v>10004</v>
      </c>
      <c r="NUE1" s="29">
        <f t="shared" si="156"/>
        <v>10005</v>
      </c>
      <c r="NUF1" s="29">
        <f t="shared" si="156"/>
        <v>10006</v>
      </c>
      <c r="NUG1" s="29">
        <f t="shared" si="156"/>
        <v>10007</v>
      </c>
      <c r="NUH1" s="29">
        <f t="shared" si="156"/>
        <v>10008</v>
      </c>
      <c r="NUI1" s="29">
        <f t="shared" si="156"/>
        <v>10009</v>
      </c>
      <c r="NUJ1" s="29">
        <f t="shared" si="156"/>
        <v>10010</v>
      </c>
      <c r="NUK1" s="29">
        <f t="shared" si="156"/>
        <v>10011</v>
      </c>
      <c r="NUL1" s="29">
        <f t="shared" si="156"/>
        <v>10012</v>
      </c>
      <c r="NUM1" s="29">
        <f t="shared" si="156"/>
        <v>10013</v>
      </c>
      <c r="NUN1" s="29">
        <f t="shared" si="156"/>
        <v>10014</v>
      </c>
      <c r="NUO1" s="29">
        <f t="shared" si="156"/>
        <v>10015</v>
      </c>
      <c r="NUP1" s="29">
        <f t="shared" si="156"/>
        <v>10016</v>
      </c>
      <c r="NUQ1" s="29">
        <f t="shared" si="156"/>
        <v>10017</v>
      </c>
      <c r="NUR1" s="29">
        <f t="shared" si="156"/>
        <v>10018</v>
      </c>
      <c r="NUS1" s="29">
        <f t="shared" si="156"/>
        <v>10019</v>
      </c>
      <c r="NUT1" s="29">
        <f t="shared" si="156"/>
        <v>10020</v>
      </c>
      <c r="NUU1" s="29">
        <f t="shared" si="156"/>
        <v>10021</v>
      </c>
      <c r="NUV1" s="29">
        <f t="shared" si="156"/>
        <v>10022</v>
      </c>
      <c r="NUW1" s="29">
        <f t="shared" si="156"/>
        <v>10023</v>
      </c>
      <c r="NUX1" s="29">
        <f t="shared" si="156"/>
        <v>10024</v>
      </c>
      <c r="NUY1" s="29">
        <f t="shared" si="156"/>
        <v>10025</v>
      </c>
      <c r="NUZ1" s="29">
        <f t="shared" si="156"/>
        <v>10026</v>
      </c>
      <c r="NVA1" s="29">
        <f t="shared" si="156"/>
        <v>10027</v>
      </c>
      <c r="NVB1" s="29">
        <f t="shared" si="156"/>
        <v>10028</v>
      </c>
      <c r="NVC1" s="29">
        <f t="shared" si="156"/>
        <v>10029</v>
      </c>
      <c r="NVD1" s="29">
        <f t="shared" si="156"/>
        <v>10030</v>
      </c>
      <c r="NVE1" s="29">
        <f t="shared" si="156"/>
        <v>10031</v>
      </c>
      <c r="NVF1" s="29">
        <f t="shared" si="156"/>
        <v>10032</v>
      </c>
      <c r="NVG1" s="29">
        <f t="shared" si="156"/>
        <v>10033</v>
      </c>
      <c r="NVH1" s="29">
        <f t="shared" si="156"/>
        <v>10034</v>
      </c>
      <c r="NVI1" s="29">
        <f t="shared" si="156"/>
        <v>10035</v>
      </c>
      <c r="NVJ1" s="29">
        <f t="shared" si="156"/>
        <v>10036</v>
      </c>
      <c r="NVK1" s="29">
        <f t="shared" si="156"/>
        <v>10037</v>
      </c>
      <c r="NVL1" s="29">
        <f t="shared" si="156"/>
        <v>10038</v>
      </c>
      <c r="NVM1" s="29">
        <f t="shared" si="156"/>
        <v>10039</v>
      </c>
      <c r="NVN1" s="29">
        <f t="shared" si="156"/>
        <v>10040</v>
      </c>
      <c r="NVO1" s="29">
        <f t="shared" si="156"/>
        <v>10041</v>
      </c>
      <c r="NVP1" s="29">
        <f t="shared" si="156"/>
        <v>10042</v>
      </c>
      <c r="NVQ1" s="29">
        <f t="shared" si="156"/>
        <v>10043</v>
      </c>
      <c r="NVR1" s="29">
        <f t="shared" si="156"/>
        <v>10044</v>
      </c>
      <c r="NVS1" s="29">
        <f t="shared" si="156"/>
        <v>10045</v>
      </c>
      <c r="NVT1" s="29">
        <f t="shared" si="156"/>
        <v>10046</v>
      </c>
      <c r="NVU1" s="29">
        <f t="shared" si="156"/>
        <v>10047</v>
      </c>
      <c r="NVV1" s="29">
        <f t="shared" si="156"/>
        <v>10048</v>
      </c>
      <c r="NVW1" s="29">
        <f t="shared" si="156"/>
        <v>10049</v>
      </c>
      <c r="NVX1" s="29">
        <f t="shared" si="156"/>
        <v>10050</v>
      </c>
      <c r="NVY1" s="29">
        <f t="shared" si="156"/>
        <v>10051</v>
      </c>
      <c r="NVZ1" s="29">
        <f t="shared" ref="NVZ1:NYK1" si="157">NVY1+1</f>
        <v>10052</v>
      </c>
      <c r="NWA1" s="29">
        <f t="shared" si="157"/>
        <v>10053</v>
      </c>
      <c r="NWB1" s="29">
        <f t="shared" si="157"/>
        <v>10054</v>
      </c>
      <c r="NWC1" s="29">
        <f t="shared" si="157"/>
        <v>10055</v>
      </c>
      <c r="NWD1" s="29">
        <f t="shared" si="157"/>
        <v>10056</v>
      </c>
      <c r="NWE1" s="29">
        <f t="shared" si="157"/>
        <v>10057</v>
      </c>
      <c r="NWF1" s="29">
        <f t="shared" si="157"/>
        <v>10058</v>
      </c>
      <c r="NWG1" s="29">
        <f t="shared" si="157"/>
        <v>10059</v>
      </c>
      <c r="NWH1" s="29">
        <f t="shared" si="157"/>
        <v>10060</v>
      </c>
      <c r="NWI1" s="29">
        <f t="shared" si="157"/>
        <v>10061</v>
      </c>
      <c r="NWJ1" s="29">
        <f t="shared" si="157"/>
        <v>10062</v>
      </c>
      <c r="NWK1" s="29">
        <f t="shared" si="157"/>
        <v>10063</v>
      </c>
      <c r="NWL1" s="29">
        <f t="shared" si="157"/>
        <v>10064</v>
      </c>
      <c r="NWM1" s="29">
        <f t="shared" si="157"/>
        <v>10065</v>
      </c>
      <c r="NWN1" s="29">
        <f t="shared" si="157"/>
        <v>10066</v>
      </c>
      <c r="NWO1" s="29">
        <f t="shared" si="157"/>
        <v>10067</v>
      </c>
      <c r="NWP1" s="29">
        <f t="shared" si="157"/>
        <v>10068</v>
      </c>
      <c r="NWQ1" s="29">
        <f t="shared" si="157"/>
        <v>10069</v>
      </c>
      <c r="NWR1" s="29">
        <f t="shared" si="157"/>
        <v>10070</v>
      </c>
      <c r="NWS1" s="29">
        <f t="shared" si="157"/>
        <v>10071</v>
      </c>
      <c r="NWT1" s="29">
        <f t="shared" si="157"/>
        <v>10072</v>
      </c>
      <c r="NWU1" s="29">
        <f t="shared" si="157"/>
        <v>10073</v>
      </c>
      <c r="NWV1" s="29">
        <f t="shared" si="157"/>
        <v>10074</v>
      </c>
      <c r="NWW1" s="29">
        <f t="shared" si="157"/>
        <v>10075</v>
      </c>
      <c r="NWX1" s="29">
        <f t="shared" si="157"/>
        <v>10076</v>
      </c>
      <c r="NWY1" s="29">
        <f t="shared" si="157"/>
        <v>10077</v>
      </c>
      <c r="NWZ1" s="29">
        <f t="shared" si="157"/>
        <v>10078</v>
      </c>
      <c r="NXA1" s="29">
        <f t="shared" si="157"/>
        <v>10079</v>
      </c>
      <c r="NXB1" s="29">
        <f t="shared" si="157"/>
        <v>10080</v>
      </c>
      <c r="NXC1" s="29">
        <f t="shared" si="157"/>
        <v>10081</v>
      </c>
      <c r="NXD1" s="29">
        <f t="shared" si="157"/>
        <v>10082</v>
      </c>
      <c r="NXE1" s="29">
        <f t="shared" si="157"/>
        <v>10083</v>
      </c>
      <c r="NXF1" s="29">
        <f t="shared" si="157"/>
        <v>10084</v>
      </c>
      <c r="NXG1" s="29">
        <f t="shared" si="157"/>
        <v>10085</v>
      </c>
      <c r="NXH1" s="29">
        <f t="shared" si="157"/>
        <v>10086</v>
      </c>
      <c r="NXI1" s="29">
        <f t="shared" si="157"/>
        <v>10087</v>
      </c>
      <c r="NXJ1" s="29">
        <f t="shared" si="157"/>
        <v>10088</v>
      </c>
      <c r="NXK1" s="29">
        <f t="shared" si="157"/>
        <v>10089</v>
      </c>
      <c r="NXL1" s="29">
        <f t="shared" si="157"/>
        <v>10090</v>
      </c>
      <c r="NXM1" s="29">
        <f t="shared" si="157"/>
        <v>10091</v>
      </c>
      <c r="NXN1" s="29">
        <f t="shared" si="157"/>
        <v>10092</v>
      </c>
      <c r="NXO1" s="29">
        <f t="shared" si="157"/>
        <v>10093</v>
      </c>
      <c r="NXP1" s="29">
        <f t="shared" si="157"/>
        <v>10094</v>
      </c>
      <c r="NXQ1" s="29">
        <f t="shared" si="157"/>
        <v>10095</v>
      </c>
      <c r="NXR1" s="29">
        <f t="shared" si="157"/>
        <v>10096</v>
      </c>
      <c r="NXS1" s="29">
        <f t="shared" si="157"/>
        <v>10097</v>
      </c>
      <c r="NXT1" s="29">
        <f t="shared" si="157"/>
        <v>10098</v>
      </c>
      <c r="NXU1" s="29">
        <f t="shared" si="157"/>
        <v>10099</v>
      </c>
      <c r="NXV1" s="29">
        <f t="shared" si="157"/>
        <v>10100</v>
      </c>
      <c r="NXW1" s="29">
        <f t="shared" si="157"/>
        <v>10101</v>
      </c>
      <c r="NXX1" s="29">
        <f t="shared" si="157"/>
        <v>10102</v>
      </c>
      <c r="NXY1" s="29">
        <f t="shared" si="157"/>
        <v>10103</v>
      </c>
      <c r="NXZ1" s="29">
        <f t="shared" si="157"/>
        <v>10104</v>
      </c>
      <c r="NYA1" s="29">
        <f t="shared" si="157"/>
        <v>10105</v>
      </c>
      <c r="NYB1" s="29">
        <f t="shared" si="157"/>
        <v>10106</v>
      </c>
      <c r="NYC1" s="29">
        <f t="shared" si="157"/>
        <v>10107</v>
      </c>
      <c r="NYD1" s="29">
        <f t="shared" si="157"/>
        <v>10108</v>
      </c>
      <c r="NYE1" s="29">
        <f t="shared" si="157"/>
        <v>10109</v>
      </c>
      <c r="NYF1" s="29">
        <f t="shared" si="157"/>
        <v>10110</v>
      </c>
      <c r="NYG1" s="29">
        <f t="shared" si="157"/>
        <v>10111</v>
      </c>
      <c r="NYH1" s="29">
        <f t="shared" si="157"/>
        <v>10112</v>
      </c>
      <c r="NYI1" s="29">
        <f t="shared" si="157"/>
        <v>10113</v>
      </c>
      <c r="NYJ1" s="29">
        <f t="shared" si="157"/>
        <v>10114</v>
      </c>
      <c r="NYK1" s="29">
        <f t="shared" si="157"/>
        <v>10115</v>
      </c>
      <c r="NYL1" s="29">
        <f t="shared" ref="NYL1:OAW1" si="158">NYK1+1</f>
        <v>10116</v>
      </c>
      <c r="NYM1" s="29">
        <f t="shared" si="158"/>
        <v>10117</v>
      </c>
      <c r="NYN1" s="29">
        <f t="shared" si="158"/>
        <v>10118</v>
      </c>
      <c r="NYO1" s="29">
        <f t="shared" si="158"/>
        <v>10119</v>
      </c>
      <c r="NYP1" s="29">
        <f t="shared" si="158"/>
        <v>10120</v>
      </c>
      <c r="NYQ1" s="29">
        <f t="shared" si="158"/>
        <v>10121</v>
      </c>
      <c r="NYR1" s="29">
        <f t="shared" si="158"/>
        <v>10122</v>
      </c>
      <c r="NYS1" s="29">
        <f t="shared" si="158"/>
        <v>10123</v>
      </c>
      <c r="NYT1" s="29">
        <f t="shared" si="158"/>
        <v>10124</v>
      </c>
      <c r="NYU1" s="29">
        <f t="shared" si="158"/>
        <v>10125</v>
      </c>
      <c r="NYV1" s="29">
        <f t="shared" si="158"/>
        <v>10126</v>
      </c>
      <c r="NYW1" s="29">
        <f t="shared" si="158"/>
        <v>10127</v>
      </c>
      <c r="NYX1" s="29">
        <f t="shared" si="158"/>
        <v>10128</v>
      </c>
      <c r="NYY1" s="29">
        <f t="shared" si="158"/>
        <v>10129</v>
      </c>
      <c r="NYZ1" s="29">
        <f t="shared" si="158"/>
        <v>10130</v>
      </c>
      <c r="NZA1" s="29">
        <f t="shared" si="158"/>
        <v>10131</v>
      </c>
      <c r="NZB1" s="29">
        <f t="shared" si="158"/>
        <v>10132</v>
      </c>
      <c r="NZC1" s="29">
        <f t="shared" si="158"/>
        <v>10133</v>
      </c>
      <c r="NZD1" s="29">
        <f t="shared" si="158"/>
        <v>10134</v>
      </c>
      <c r="NZE1" s="29">
        <f t="shared" si="158"/>
        <v>10135</v>
      </c>
      <c r="NZF1" s="29">
        <f t="shared" si="158"/>
        <v>10136</v>
      </c>
      <c r="NZG1" s="29">
        <f t="shared" si="158"/>
        <v>10137</v>
      </c>
      <c r="NZH1" s="29">
        <f t="shared" si="158"/>
        <v>10138</v>
      </c>
      <c r="NZI1" s="29">
        <f t="shared" si="158"/>
        <v>10139</v>
      </c>
      <c r="NZJ1" s="29">
        <f t="shared" si="158"/>
        <v>10140</v>
      </c>
      <c r="NZK1" s="29">
        <f t="shared" si="158"/>
        <v>10141</v>
      </c>
      <c r="NZL1" s="29">
        <f t="shared" si="158"/>
        <v>10142</v>
      </c>
      <c r="NZM1" s="29">
        <f t="shared" si="158"/>
        <v>10143</v>
      </c>
      <c r="NZN1" s="29">
        <f t="shared" si="158"/>
        <v>10144</v>
      </c>
      <c r="NZO1" s="29">
        <f t="shared" si="158"/>
        <v>10145</v>
      </c>
      <c r="NZP1" s="29">
        <f t="shared" si="158"/>
        <v>10146</v>
      </c>
      <c r="NZQ1" s="29">
        <f t="shared" si="158"/>
        <v>10147</v>
      </c>
      <c r="NZR1" s="29">
        <f t="shared" si="158"/>
        <v>10148</v>
      </c>
      <c r="NZS1" s="29">
        <f t="shared" si="158"/>
        <v>10149</v>
      </c>
      <c r="NZT1" s="29">
        <f t="shared" si="158"/>
        <v>10150</v>
      </c>
      <c r="NZU1" s="29">
        <f t="shared" si="158"/>
        <v>10151</v>
      </c>
      <c r="NZV1" s="29">
        <f t="shared" si="158"/>
        <v>10152</v>
      </c>
      <c r="NZW1" s="29">
        <f t="shared" si="158"/>
        <v>10153</v>
      </c>
      <c r="NZX1" s="29">
        <f t="shared" si="158"/>
        <v>10154</v>
      </c>
      <c r="NZY1" s="29">
        <f t="shared" si="158"/>
        <v>10155</v>
      </c>
      <c r="NZZ1" s="29">
        <f t="shared" si="158"/>
        <v>10156</v>
      </c>
      <c r="OAA1" s="29">
        <f t="shared" si="158"/>
        <v>10157</v>
      </c>
      <c r="OAB1" s="29">
        <f t="shared" si="158"/>
        <v>10158</v>
      </c>
      <c r="OAC1" s="29">
        <f t="shared" si="158"/>
        <v>10159</v>
      </c>
      <c r="OAD1" s="29">
        <f t="shared" si="158"/>
        <v>10160</v>
      </c>
      <c r="OAE1" s="29">
        <f t="shared" si="158"/>
        <v>10161</v>
      </c>
      <c r="OAF1" s="29">
        <f t="shared" si="158"/>
        <v>10162</v>
      </c>
      <c r="OAG1" s="29">
        <f t="shared" si="158"/>
        <v>10163</v>
      </c>
      <c r="OAH1" s="29">
        <f t="shared" si="158"/>
        <v>10164</v>
      </c>
      <c r="OAI1" s="29">
        <f t="shared" si="158"/>
        <v>10165</v>
      </c>
      <c r="OAJ1" s="29">
        <f t="shared" si="158"/>
        <v>10166</v>
      </c>
      <c r="OAK1" s="29">
        <f t="shared" si="158"/>
        <v>10167</v>
      </c>
      <c r="OAL1" s="29">
        <f t="shared" si="158"/>
        <v>10168</v>
      </c>
      <c r="OAM1" s="29">
        <f t="shared" si="158"/>
        <v>10169</v>
      </c>
      <c r="OAN1" s="29">
        <f t="shared" si="158"/>
        <v>10170</v>
      </c>
      <c r="OAO1" s="29">
        <f t="shared" si="158"/>
        <v>10171</v>
      </c>
      <c r="OAP1" s="29">
        <f t="shared" si="158"/>
        <v>10172</v>
      </c>
      <c r="OAQ1" s="29">
        <f t="shared" si="158"/>
        <v>10173</v>
      </c>
      <c r="OAR1" s="29">
        <f t="shared" si="158"/>
        <v>10174</v>
      </c>
      <c r="OAS1" s="29">
        <f t="shared" si="158"/>
        <v>10175</v>
      </c>
      <c r="OAT1" s="29">
        <f t="shared" si="158"/>
        <v>10176</v>
      </c>
      <c r="OAU1" s="29">
        <f t="shared" si="158"/>
        <v>10177</v>
      </c>
      <c r="OAV1" s="29">
        <f t="shared" si="158"/>
        <v>10178</v>
      </c>
      <c r="OAW1" s="29">
        <f t="shared" si="158"/>
        <v>10179</v>
      </c>
      <c r="OAX1" s="29">
        <f t="shared" ref="OAX1:ODI1" si="159">OAW1+1</f>
        <v>10180</v>
      </c>
      <c r="OAY1" s="29">
        <f t="shared" si="159"/>
        <v>10181</v>
      </c>
      <c r="OAZ1" s="29">
        <f t="shared" si="159"/>
        <v>10182</v>
      </c>
      <c r="OBA1" s="29">
        <f t="shared" si="159"/>
        <v>10183</v>
      </c>
      <c r="OBB1" s="29">
        <f t="shared" si="159"/>
        <v>10184</v>
      </c>
      <c r="OBC1" s="29">
        <f t="shared" si="159"/>
        <v>10185</v>
      </c>
      <c r="OBD1" s="29">
        <f t="shared" si="159"/>
        <v>10186</v>
      </c>
      <c r="OBE1" s="29">
        <f t="shared" si="159"/>
        <v>10187</v>
      </c>
      <c r="OBF1" s="29">
        <f t="shared" si="159"/>
        <v>10188</v>
      </c>
      <c r="OBG1" s="29">
        <f t="shared" si="159"/>
        <v>10189</v>
      </c>
      <c r="OBH1" s="29">
        <f t="shared" si="159"/>
        <v>10190</v>
      </c>
      <c r="OBI1" s="29">
        <f t="shared" si="159"/>
        <v>10191</v>
      </c>
      <c r="OBJ1" s="29">
        <f t="shared" si="159"/>
        <v>10192</v>
      </c>
      <c r="OBK1" s="29">
        <f t="shared" si="159"/>
        <v>10193</v>
      </c>
      <c r="OBL1" s="29">
        <f t="shared" si="159"/>
        <v>10194</v>
      </c>
      <c r="OBM1" s="29">
        <f t="shared" si="159"/>
        <v>10195</v>
      </c>
      <c r="OBN1" s="29">
        <f t="shared" si="159"/>
        <v>10196</v>
      </c>
      <c r="OBO1" s="29">
        <f t="shared" si="159"/>
        <v>10197</v>
      </c>
      <c r="OBP1" s="29">
        <f t="shared" si="159"/>
        <v>10198</v>
      </c>
      <c r="OBQ1" s="29">
        <f t="shared" si="159"/>
        <v>10199</v>
      </c>
      <c r="OBR1" s="29">
        <f t="shared" si="159"/>
        <v>10200</v>
      </c>
      <c r="OBS1" s="29">
        <f t="shared" si="159"/>
        <v>10201</v>
      </c>
      <c r="OBT1" s="29">
        <f t="shared" si="159"/>
        <v>10202</v>
      </c>
      <c r="OBU1" s="29">
        <f t="shared" si="159"/>
        <v>10203</v>
      </c>
      <c r="OBV1" s="29">
        <f t="shared" si="159"/>
        <v>10204</v>
      </c>
      <c r="OBW1" s="29">
        <f t="shared" si="159"/>
        <v>10205</v>
      </c>
      <c r="OBX1" s="29">
        <f t="shared" si="159"/>
        <v>10206</v>
      </c>
      <c r="OBY1" s="29">
        <f t="shared" si="159"/>
        <v>10207</v>
      </c>
      <c r="OBZ1" s="29">
        <f t="shared" si="159"/>
        <v>10208</v>
      </c>
      <c r="OCA1" s="29">
        <f t="shared" si="159"/>
        <v>10209</v>
      </c>
      <c r="OCB1" s="29">
        <f t="shared" si="159"/>
        <v>10210</v>
      </c>
      <c r="OCC1" s="29">
        <f t="shared" si="159"/>
        <v>10211</v>
      </c>
      <c r="OCD1" s="29">
        <f t="shared" si="159"/>
        <v>10212</v>
      </c>
      <c r="OCE1" s="29">
        <f t="shared" si="159"/>
        <v>10213</v>
      </c>
      <c r="OCF1" s="29">
        <f t="shared" si="159"/>
        <v>10214</v>
      </c>
      <c r="OCG1" s="29">
        <f t="shared" si="159"/>
        <v>10215</v>
      </c>
      <c r="OCH1" s="29">
        <f t="shared" si="159"/>
        <v>10216</v>
      </c>
      <c r="OCI1" s="29">
        <f t="shared" si="159"/>
        <v>10217</v>
      </c>
      <c r="OCJ1" s="29">
        <f t="shared" si="159"/>
        <v>10218</v>
      </c>
      <c r="OCK1" s="29">
        <f t="shared" si="159"/>
        <v>10219</v>
      </c>
      <c r="OCL1" s="29">
        <f t="shared" si="159"/>
        <v>10220</v>
      </c>
      <c r="OCM1" s="29">
        <f t="shared" si="159"/>
        <v>10221</v>
      </c>
      <c r="OCN1" s="29">
        <f t="shared" si="159"/>
        <v>10222</v>
      </c>
      <c r="OCO1" s="29">
        <f t="shared" si="159"/>
        <v>10223</v>
      </c>
      <c r="OCP1" s="29">
        <f t="shared" si="159"/>
        <v>10224</v>
      </c>
      <c r="OCQ1" s="29">
        <f t="shared" si="159"/>
        <v>10225</v>
      </c>
      <c r="OCR1" s="29">
        <f t="shared" si="159"/>
        <v>10226</v>
      </c>
      <c r="OCS1" s="29">
        <f t="shared" si="159"/>
        <v>10227</v>
      </c>
      <c r="OCT1" s="29">
        <f t="shared" si="159"/>
        <v>10228</v>
      </c>
      <c r="OCU1" s="29">
        <f t="shared" si="159"/>
        <v>10229</v>
      </c>
      <c r="OCV1" s="29">
        <f t="shared" si="159"/>
        <v>10230</v>
      </c>
      <c r="OCW1" s="29">
        <f t="shared" si="159"/>
        <v>10231</v>
      </c>
      <c r="OCX1" s="29">
        <f t="shared" si="159"/>
        <v>10232</v>
      </c>
      <c r="OCY1" s="29">
        <f t="shared" si="159"/>
        <v>10233</v>
      </c>
      <c r="OCZ1" s="29">
        <f t="shared" si="159"/>
        <v>10234</v>
      </c>
      <c r="ODA1" s="29">
        <f t="shared" si="159"/>
        <v>10235</v>
      </c>
      <c r="ODB1" s="29">
        <f t="shared" si="159"/>
        <v>10236</v>
      </c>
      <c r="ODC1" s="29">
        <f t="shared" si="159"/>
        <v>10237</v>
      </c>
      <c r="ODD1" s="29">
        <f t="shared" si="159"/>
        <v>10238</v>
      </c>
      <c r="ODE1" s="29">
        <f t="shared" si="159"/>
        <v>10239</v>
      </c>
      <c r="ODF1" s="29">
        <f t="shared" si="159"/>
        <v>10240</v>
      </c>
      <c r="ODG1" s="29">
        <f t="shared" si="159"/>
        <v>10241</v>
      </c>
      <c r="ODH1" s="29">
        <f t="shared" si="159"/>
        <v>10242</v>
      </c>
      <c r="ODI1" s="29">
        <f t="shared" si="159"/>
        <v>10243</v>
      </c>
      <c r="ODJ1" s="29">
        <f t="shared" ref="ODJ1:OFU1" si="160">ODI1+1</f>
        <v>10244</v>
      </c>
      <c r="ODK1" s="29">
        <f t="shared" si="160"/>
        <v>10245</v>
      </c>
      <c r="ODL1" s="29">
        <f t="shared" si="160"/>
        <v>10246</v>
      </c>
      <c r="ODM1" s="29">
        <f t="shared" si="160"/>
        <v>10247</v>
      </c>
      <c r="ODN1" s="29">
        <f t="shared" si="160"/>
        <v>10248</v>
      </c>
      <c r="ODO1" s="29">
        <f t="shared" si="160"/>
        <v>10249</v>
      </c>
      <c r="ODP1" s="29">
        <f t="shared" si="160"/>
        <v>10250</v>
      </c>
      <c r="ODQ1" s="29">
        <f t="shared" si="160"/>
        <v>10251</v>
      </c>
      <c r="ODR1" s="29">
        <f t="shared" si="160"/>
        <v>10252</v>
      </c>
      <c r="ODS1" s="29">
        <f t="shared" si="160"/>
        <v>10253</v>
      </c>
      <c r="ODT1" s="29">
        <f t="shared" si="160"/>
        <v>10254</v>
      </c>
      <c r="ODU1" s="29">
        <f t="shared" si="160"/>
        <v>10255</v>
      </c>
      <c r="ODV1" s="29">
        <f t="shared" si="160"/>
        <v>10256</v>
      </c>
      <c r="ODW1" s="29">
        <f t="shared" si="160"/>
        <v>10257</v>
      </c>
      <c r="ODX1" s="29">
        <f t="shared" si="160"/>
        <v>10258</v>
      </c>
      <c r="ODY1" s="29">
        <f t="shared" si="160"/>
        <v>10259</v>
      </c>
      <c r="ODZ1" s="29">
        <f t="shared" si="160"/>
        <v>10260</v>
      </c>
      <c r="OEA1" s="29">
        <f t="shared" si="160"/>
        <v>10261</v>
      </c>
      <c r="OEB1" s="29">
        <f t="shared" si="160"/>
        <v>10262</v>
      </c>
      <c r="OEC1" s="29">
        <f t="shared" si="160"/>
        <v>10263</v>
      </c>
      <c r="OED1" s="29">
        <f t="shared" si="160"/>
        <v>10264</v>
      </c>
      <c r="OEE1" s="29">
        <f t="shared" si="160"/>
        <v>10265</v>
      </c>
      <c r="OEF1" s="29">
        <f t="shared" si="160"/>
        <v>10266</v>
      </c>
      <c r="OEG1" s="29">
        <f t="shared" si="160"/>
        <v>10267</v>
      </c>
      <c r="OEH1" s="29">
        <f t="shared" si="160"/>
        <v>10268</v>
      </c>
      <c r="OEI1" s="29">
        <f t="shared" si="160"/>
        <v>10269</v>
      </c>
      <c r="OEJ1" s="29">
        <f t="shared" si="160"/>
        <v>10270</v>
      </c>
      <c r="OEK1" s="29">
        <f t="shared" si="160"/>
        <v>10271</v>
      </c>
      <c r="OEL1" s="29">
        <f t="shared" si="160"/>
        <v>10272</v>
      </c>
      <c r="OEM1" s="29">
        <f t="shared" si="160"/>
        <v>10273</v>
      </c>
      <c r="OEN1" s="29">
        <f t="shared" si="160"/>
        <v>10274</v>
      </c>
      <c r="OEO1" s="29">
        <f t="shared" si="160"/>
        <v>10275</v>
      </c>
      <c r="OEP1" s="29">
        <f t="shared" si="160"/>
        <v>10276</v>
      </c>
      <c r="OEQ1" s="29">
        <f t="shared" si="160"/>
        <v>10277</v>
      </c>
      <c r="OER1" s="29">
        <f t="shared" si="160"/>
        <v>10278</v>
      </c>
      <c r="OES1" s="29">
        <f t="shared" si="160"/>
        <v>10279</v>
      </c>
      <c r="OET1" s="29">
        <f t="shared" si="160"/>
        <v>10280</v>
      </c>
      <c r="OEU1" s="29">
        <f t="shared" si="160"/>
        <v>10281</v>
      </c>
      <c r="OEV1" s="29">
        <f t="shared" si="160"/>
        <v>10282</v>
      </c>
      <c r="OEW1" s="29">
        <f t="shared" si="160"/>
        <v>10283</v>
      </c>
      <c r="OEX1" s="29">
        <f t="shared" si="160"/>
        <v>10284</v>
      </c>
      <c r="OEY1" s="29">
        <f t="shared" si="160"/>
        <v>10285</v>
      </c>
      <c r="OEZ1" s="29">
        <f t="shared" si="160"/>
        <v>10286</v>
      </c>
      <c r="OFA1" s="29">
        <f t="shared" si="160"/>
        <v>10287</v>
      </c>
      <c r="OFB1" s="29">
        <f t="shared" si="160"/>
        <v>10288</v>
      </c>
      <c r="OFC1" s="29">
        <f t="shared" si="160"/>
        <v>10289</v>
      </c>
      <c r="OFD1" s="29">
        <f t="shared" si="160"/>
        <v>10290</v>
      </c>
      <c r="OFE1" s="29">
        <f t="shared" si="160"/>
        <v>10291</v>
      </c>
      <c r="OFF1" s="29">
        <f t="shared" si="160"/>
        <v>10292</v>
      </c>
      <c r="OFG1" s="29">
        <f t="shared" si="160"/>
        <v>10293</v>
      </c>
      <c r="OFH1" s="29">
        <f t="shared" si="160"/>
        <v>10294</v>
      </c>
      <c r="OFI1" s="29">
        <f t="shared" si="160"/>
        <v>10295</v>
      </c>
      <c r="OFJ1" s="29">
        <f t="shared" si="160"/>
        <v>10296</v>
      </c>
      <c r="OFK1" s="29">
        <f t="shared" si="160"/>
        <v>10297</v>
      </c>
      <c r="OFL1" s="29">
        <f t="shared" si="160"/>
        <v>10298</v>
      </c>
      <c r="OFM1" s="29">
        <f t="shared" si="160"/>
        <v>10299</v>
      </c>
      <c r="OFN1" s="29">
        <f t="shared" si="160"/>
        <v>10300</v>
      </c>
      <c r="OFO1" s="29">
        <f t="shared" si="160"/>
        <v>10301</v>
      </c>
      <c r="OFP1" s="29">
        <f t="shared" si="160"/>
        <v>10302</v>
      </c>
      <c r="OFQ1" s="29">
        <f t="shared" si="160"/>
        <v>10303</v>
      </c>
      <c r="OFR1" s="29">
        <f t="shared" si="160"/>
        <v>10304</v>
      </c>
      <c r="OFS1" s="29">
        <f t="shared" si="160"/>
        <v>10305</v>
      </c>
      <c r="OFT1" s="29">
        <f t="shared" si="160"/>
        <v>10306</v>
      </c>
      <c r="OFU1" s="29">
        <f t="shared" si="160"/>
        <v>10307</v>
      </c>
      <c r="OFV1" s="29">
        <f t="shared" ref="OFV1:OIG1" si="161">OFU1+1</f>
        <v>10308</v>
      </c>
      <c r="OFW1" s="29">
        <f t="shared" si="161"/>
        <v>10309</v>
      </c>
      <c r="OFX1" s="29">
        <f t="shared" si="161"/>
        <v>10310</v>
      </c>
      <c r="OFY1" s="29">
        <f t="shared" si="161"/>
        <v>10311</v>
      </c>
      <c r="OFZ1" s="29">
        <f t="shared" si="161"/>
        <v>10312</v>
      </c>
      <c r="OGA1" s="29">
        <f t="shared" si="161"/>
        <v>10313</v>
      </c>
      <c r="OGB1" s="29">
        <f t="shared" si="161"/>
        <v>10314</v>
      </c>
      <c r="OGC1" s="29">
        <f t="shared" si="161"/>
        <v>10315</v>
      </c>
      <c r="OGD1" s="29">
        <f t="shared" si="161"/>
        <v>10316</v>
      </c>
      <c r="OGE1" s="29">
        <f t="shared" si="161"/>
        <v>10317</v>
      </c>
      <c r="OGF1" s="29">
        <f t="shared" si="161"/>
        <v>10318</v>
      </c>
      <c r="OGG1" s="29">
        <f t="shared" si="161"/>
        <v>10319</v>
      </c>
      <c r="OGH1" s="29">
        <f t="shared" si="161"/>
        <v>10320</v>
      </c>
      <c r="OGI1" s="29">
        <f t="shared" si="161"/>
        <v>10321</v>
      </c>
      <c r="OGJ1" s="29">
        <f t="shared" si="161"/>
        <v>10322</v>
      </c>
      <c r="OGK1" s="29">
        <f t="shared" si="161"/>
        <v>10323</v>
      </c>
      <c r="OGL1" s="29">
        <f t="shared" si="161"/>
        <v>10324</v>
      </c>
      <c r="OGM1" s="29">
        <f t="shared" si="161"/>
        <v>10325</v>
      </c>
      <c r="OGN1" s="29">
        <f t="shared" si="161"/>
        <v>10326</v>
      </c>
      <c r="OGO1" s="29">
        <f t="shared" si="161"/>
        <v>10327</v>
      </c>
      <c r="OGP1" s="29">
        <f t="shared" si="161"/>
        <v>10328</v>
      </c>
      <c r="OGQ1" s="29">
        <f t="shared" si="161"/>
        <v>10329</v>
      </c>
      <c r="OGR1" s="29">
        <f t="shared" si="161"/>
        <v>10330</v>
      </c>
      <c r="OGS1" s="29">
        <f t="shared" si="161"/>
        <v>10331</v>
      </c>
      <c r="OGT1" s="29">
        <f t="shared" si="161"/>
        <v>10332</v>
      </c>
      <c r="OGU1" s="29">
        <f t="shared" si="161"/>
        <v>10333</v>
      </c>
      <c r="OGV1" s="29">
        <f t="shared" si="161"/>
        <v>10334</v>
      </c>
      <c r="OGW1" s="29">
        <f t="shared" si="161"/>
        <v>10335</v>
      </c>
      <c r="OGX1" s="29">
        <f t="shared" si="161"/>
        <v>10336</v>
      </c>
      <c r="OGY1" s="29">
        <f t="shared" si="161"/>
        <v>10337</v>
      </c>
      <c r="OGZ1" s="29">
        <f t="shared" si="161"/>
        <v>10338</v>
      </c>
      <c r="OHA1" s="29">
        <f t="shared" si="161"/>
        <v>10339</v>
      </c>
      <c r="OHB1" s="29">
        <f t="shared" si="161"/>
        <v>10340</v>
      </c>
      <c r="OHC1" s="29">
        <f t="shared" si="161"/>
        <v>10341</v>
      </c>
      <c r="OHD1" s="29">
        <f t="shared" si="161"/>
        <v>10342</v>
      </c>
      <c r="OHE1" s="29">
        <f t="shared" si="161"/>
        <v>10343</v>
      </c>
      <c r="OHF1" s="29">
        <f t="shared" si="161"/>
        <v>10344</v>
      </c>
      <c r="OHG1" s="29">
        <f t="shared" si="161"/>
        <v>10345</v>
      </c>
      <c r="OHH1" s="29">
        <f t="shared" si="161"/>
        <v>10346</v>
      </c>
      <c r="OHI1" s="29">
        <f t="shared" si="161"/>
        <v>10347</v>
      </c>
      <c r="OHJ1" s="29">
        <f t="shared" si="161"/>
        <v>10348</v>
      </c>
      <c r="OHK1" s="29">
        <f t="shared" si="161"/>
        <v>10349</v>
      </c>
      <c r="OHL1" s="29">
        <f t="shared" si="161"/>
        <v>10350</v>
      </c>
      <c r="OHM1" s="29">
        <f t="shared" si="161"/>
        <v>10351</v>
      </c>
      <c r="OHN1" s="29">
        <f t="shared" si="161"/>
        <v>10352</v>
      </c>
      <c r="OHO1" s="29">
        <f t="shared" si="161"/>
        <v>10353</v>
      </c>
      <c r="OHP1" s="29">
        <f t="shared" si="161"/>
        <v>10354</v>
      </c>
      <c r="OHQ1" s="29">
        <f t="shared" si="161"/>
        <v>10355</v>
      </c>
      <c r="OHR1" s="29">
        <f t="shared" si="161"/>
        <v>10356</v>
      </c>
      <c r="OHS1" s="29">
        <f t="shared" si="161"/>
        <v>10357</v>
      </c>
      <c r="OHT1" s="29">
        <f t="shared" si="161"/>
        <v>10358</v>
      </c>
      <c r="OHU1" s="29">
        <f t="shared" si="161"/>
        <v>10359</v>
      </c>
      <c r="OHV1" s="29">
        <f t="shared" si="161"/>
        <v>10360</v>
      </c>
      <c r="OHW1" s="29">
        <f t="shared" si="161"/>
        <v>10361</v>
      </c>
      <c r="OHX1" s="29">
        <f t="shared" si="161"/>
        <v>10362</v>
      </c>
      <c r="OHY1" s="29">
        <f t="shared" si="161"/>
        <v>10363</v>
      </c>
      <c r="OHZ1" s="29">
        <f t="shared" si="161"/>
        <v>10364</v>
      </c>
      <c r="OIA1" s="29">
        <f t="shared" si="161"/>
        <v>10365</v>
      </c>
      <c r="OIB1" s="29">
        <f t="shared" si="161"/>
        <v>10366</v>
      </c>
      <c r="OIC1" s="29">
        <f t="shared" si="161"/>
        <v>10367</v>
      </c>
      <c r="OID1" s="29">
        <f t="shared" si="161"/>
        <v>10368</v>
      </c>
      <c r="OIE1" s="29">
        <f t="shared" si="161"/>
        <v>10369</v>
      </c>
      <c r="OIF1" s="29">
        <f t="shared" si="161"/>
        <v>10370</v>
      </c>
      <c r="OIG1" s="29">
        <f t="shared" si="161"/>
        <v>10371</v>
      </c>
      <c r="OIH1" s="29">
        <f t="shared" ref="OIH1:OKS1" si="162">OIG1+1</f>
        <v>10372</v>
      </c>
      <c r="OII1" s="29">
        <f t="shared" si="162"/>
        <v>10373</v>
      </c>
      <c r="OIJ1" s="29">
        <f t="shared" si="162"/>
        <v>10374</v>
      </c>
      <c r="OIK1" s="29">
        <f t="shared" si="162"/>
        <v>10375</v>
      </c>
      <c r="OIL1" s="29">
        <f t="shared" si="162"/>
        <v>10376</v>
      </c>
      <c r="OIM1" s="29">
        <f t="shared" si="162"/>
        <v>10377</v>
      </c>
      <c r="OIN1" s="29">
        <f t="shared" si="162"/>
        <v>10378</v>
      </c>
      <c r="OIO1" s="29">
        <f t="shared" si="162"/>
        <v>10379</v>
      </c>
      <c r="OIP1" s="29">
        <f t="shared" si="162"/>
        <v>10380</v>
      </c>
      <c r="OIQ1" s="29">
        <f t="shared" si="162"/>
        <v>10381</v>
      </c>
      <c r="OIR1" s="29">
        <f t="shared" si="162"/>
        <v>10382</v>
      </c>
      <c r="OIS1" s="29">
        <f t="shared" si="162"/>
        <v>10383</v>
      </c>
      <c r="OIT1" s="29">
        <f t="shared" si="162"/>
        <v>10384</v>
      </c>
      <c r="OIU1" s="29">
        <f t="shared" si="162"/>
        <v>10385</v>
      </c>
      <c r="OIV1" s="29">
        <f t="shared" si="162"/>
        <v>10386</v>
      </c>
      <c r="OIW1" s="29">
        <f t="shared" si="162"/>
        <v>10387</v>
      </c>
      <c r="OIX1" s="29">
        <f t="shared" si="162"/>
        <v>10388</v>
      </c>
      <c r="OIY1" s="29">
        <f t="shared" si="162"/>
        <v>10389</v>
      </c>
      <c r="OIZ1" s="29">
        <f t="shared" si="162"/>
        <v>10390</v>
      </c>
      <c r="OJA1" s="29">
        <f t="shared" si="162"/>
        <v>10391</v>
      </c>
      <c r="OJB1" s="29">
        <f t="shared" si="162"/>
        <v>10392</v>
      </c>
      <c r="OJC1" s="29">
        <f t="shared" si="162"/>
        <v>10393</v>
      </c>
      <c r="OJD1" s="29">
        <f t="shared" si="162"/>
        <v>10394</v>
      </c>
      <c r="OJE1" s="29">
        <f t="shared" si="162"/>
        <v>10395</v>
      </c>
      <c r="OJF1" s="29">
        <f t="shared" si="162"/>
        <v>10396</v>
      </c>
      <c r="OJG1" s="29">
        <f t="shared" si="162"/>
        <v>10397</v>
      </c>
      <c r="OJH1" s="29">
        <f t="shared" si="162"/>
        <v>10398</v>
      </c>
      <c r="OJI1" s="29">
        <f t="shared" si="162"/>
        <v>10399</v>
      </c>
      <c r="OJJ1" s="29">
        <f t="shared" si="162"/>
        <v>10400</v>
      </c>
      <c r="OJK1" s="29">
        <f t="shared" si="162"/>
        <v>10401</v>
      </c>
      <c r="OJL1" s="29">
        <f t="shared" si="162"/>
        <v>10402</v>
      </c>
      <c r="OJM1" s="29">
        <f t="shared" si="162"/>
        <v>10403</v>
      </c>
      <c r="OJN1" s="29">
        <f t="shared" si="162"/>
        <v>10404</v>
      </c>
      <c r="OJO1" s="29">
        <f t="shared" si="162"/>
        <v>10405</v>
      </c>
      <c r="OJP1" s="29">
        <f t="shared" si="162"/>
        <v>10406</v>
      </c>
      <c r="OJQ1" s="29">
        <f t="shared" si="162"/>
        <v>10407</v>
      </c>
      <c r="OJR1" s="29">
        <f t="shared" si="162"/>
        <v>10408</v>
      </c>
      <c r="OJS1" s="29">
        <f t="shared" si="162"/>
        <v>10409</v>
      </c>
      <c r="OJT1" s="29">
        <f t="shared" si="162"/>
        <v>10410</v>
      </c>
      <c r="OJU1" s="29">
        <f t="shared" si="162"/>
        <v>10411</v>
      </c>
      <c r="OJV1" s="29">
        <f t="shared" si="162"/>
        <v>10412</v>
      </c>
      <c r="OJW1" s="29">
        <f t="shared" si="162"/>
        <v>10413</v>
      </c>
      <c r="OJX1" s="29">
        <f t="shared" si="162"/>
        <v>10414</v>
      </c>
      <c r="OJY1" s="29">
        <f t="shared" si="162"/>
        <v>10415</v>
      </c>
      <c r="OJZ1" s="29">
        <f t="shared" si="162"/>
        <v>10416</v>
      </c>
      <c r="OKA1" s="29">
        <f t="shared" si="162"/>
        <v>10417</v>
      </c>
      <c r="OKB1" s="29">
        <f t="shared" si="162"/>
        <v>10418</v>
      </c>
      <c r="OKC1" s="29">
        <f t="shared" si="162"/>
        <v>10419</v>
      </c>
      <c r="OKD1" s="29">
        <f t="shared" si="162"/>
        <v>10420</v>
      </c>
      <c r="OKE1" s="29">
        <f t="shared" si="162"/>
        <v>10421</v>
      </c>
      <c r="OKF1" s="29">
        <f t="shared" si="162"/>
        <v>10422</v>
      </c>
      <c r="OKG1" s="29">
        <f t="shared" si="162"/>
        <v>10423</v>
      </c>
      <c r="OKH1" s="29">
        <f t="shared" si="162"/>
        <v>10424</v>
      </c>
      <c r="OKI1" s="29">
        <f t="shared" si="162"/>
        <v>10425</v>
      </c>
      <c r="OKJ1" s="29">
        <f t="shared" si="162"/>
        <v>10426</v>
      </c>
      <c r="OKK1" s="29">
        <f t="shared" si="162"/>
        <v>10427</v>
      </c>
      <c r="OKL1" s="29">
        <f t="shared" si="162"/>
        <v>10428</v>
      </c>
      <c r="OKM1" s="29">
        <f t="shared" si="162"/>
        <v>10429</v>
      </c>
      <c r="OKN1" s="29">
        <f t="shared" si="162"/>
        <v>10430</v>
      </c>
      <c r="OKO1" s="29">
        <f t="shared" si="162"/>
        <v>10431</v>
      </c>
      <c r="OKP1" s="29">
        <f t="shared" si="162"/>
        <v>10432</v>
      </c>
      <c r="OKQ1" s="29">
        <f t="shared" si="162"/>
        <v>10433</v>
      </c>
      <c r="OKR1" s="29">
        <f t="shared" si="162"/>
        <v>10434</v>
      </c>
      <c r="OKS1" s="29">
        <f t="shared" si="162"/>
        <v>10435</v>
      </c>
      <c r="OKT1" s="29">
        <f t="shared" ref="OKT1:ONE1" si="163">OKS1+1</f>
        <v>10436</v>
      </c>
      <c r="OKU1" s="29">
        <f t="shared" si="163"/>
        <v>10437</v>
      </c>
      <c r="OKV1" s="29">
        <f t="shared" si="163"/>
        <v>10438</v>
      </c>
      <c r="OKW1" s="29">
        <f t="shared" si="163"/>
        <v>10439</v>
      </c>
      <c r="OKX1" s="29">
        <f t="shared" si="163"/>
        <v>10440</v>
      </c>
      <c r="OKY1" s="29">
        <f t="shared" si="163"/>
        <v>10441</v>
      </c>
      <c r="OKZ1" s="29">
        <f t="shared" si="163"/>
        <v>10442</v>
      </c>
      <c r="OLA1" s="29">
        <f t="shared" si="163"/>
        <v>10443</v>
      </c>
      <c r="OLB1" s="29">
        <f t="shared" si="163"/>
        <v>10444</v>
      </c>
      <c r="OLC1" s="29">
        <f t="shared" si="163"/>
        <v>10445</v>
      </c>
      <c r="OLD1" s="29">
        <f t="shared" si="163"/>
        <v>10446</v>
      </c>
      <c r="OLE1" s="29">
        <f t="shared" si="163"/>
        <v>10447</v>
      </c>
      <c r="OLF1" s="29">
        <f t="shared" si="163"/>
        <v>10448</v>
      </c>
      <c r="OLG1" s="29">
        <f t="shared" si="163"/>
        <v>10449</v>
      </c>
      <c r="OLH1" s="29">
        <f t="shared" si="163"/>
        <v>10450</v>
      </c>
      <c r="OLI1" s="29">
        <f t="shared" si="163"/>
        <v>10451</v>
      </c>
      <c r="OLJ1" s="29">
        <f t="shared" si="163"/>
        <v>10452</v>
      </c>
      <c r="OLK1" s="29">
        <f t="shared" si="163"/>
        <v>10453</v>
      </c>
      <c r="OLL1" s="29">
        <f t="shared" si="163"/>
        <v>10454</v>
      </c>
      <c r="OLM1" s="29">
        <f t="shared" si="163"/>
        <v>10455</v>
      </c>
      <c r="OLN1" s="29">
        <f t="shared" si="163"/>
        <v>10456</v>
      </c>
      <c r="OLO1" s="29">
        <f t="shared" si="163"/>
        <v>10457</v>
      </c>
      <c r="OLP1" s="29">
        <f t="shared" si="163"/>
        <v>10458</v>
      </c>
      <c r="OLQ1" s="29">
        <f t="shared" si="163"/>
        <v>10459</v>
      </c>
      <c r="OLR1" s="29">
        <f t="shared" si="163"/>
        <v>10460</v>
      </c>
      <c r="OLS1" s="29">
        <f t="shared" si="163"/>
        <v>10461</v>
      </c>
      <c r="OLT1" s="29">
        <f t="shared" si="163"/>
        <v>10462</v>
      </c>
      <c r="OLU1" s="29">
        <f t="shared" si="163"/>
        <v>10463</v>
      </c>
      <c r="OLV1" s="29">
        <f t="shared" si="163"/>
        <v>10464</v>
      </c>
      <c r="OLW1" s="29">
        <f t="shared" si="163"/>
        <v>10465</v>
      </c>
      <c r="OLX1" s="29">
        <f t="shared" si="163"/>
        <v>10466</v>
      </c>
      <c r="OLY1" s="29">
        <f t="shared" si="163"/>
        <v>10467</v>
      </c>
      <c r="OLZ1" s="29">
        <f t="shared" si="163"/>
        <v>10468</v>
      </c>
      <c r="OMA1" s="29">
        <f t="shared" si="163"/>
        <v>10469</v>
      </c>
      <c r="OMB1" s="29">
        <f t="shared" si="163"/>
        <v>10470</v>
      </c>
      <c r="OMC1" s="29">
        <f t="shared" si="163"/>
        <v>10471</v>
      </c>
      <c r="OMD1" s="29">
        <f t="shared" si="163"/>
        <v>10472</v>
      </c>
      <c r="OME1" s="29">
        <f t="shared" si="163"/>
        <v>10473</v>
      </c>
      <c r="OMF1" s="29">
        <f t="shared" si="163"/>
        <v>10474</v>
      </c>
      <c r="OMG1" s="29">
        <f t="shared" si="163"/>
        <v>10475</v>
      </c>
      <c r="OMH1" s="29">
        <f t="shared" si="163"/>
        <v>10476</v>
      </c>
      <c r="OMI1" s="29">
        <f t="shared" si="163"/>
        <v>10477</v>
      </c>
      <c r="OMJ1" s="29">
        <f t="shared" si="163"/>
        <v>10478</v>
      </c>
      <c r="OMK1" s="29">
        <f t="shared" si="163"/>
        <v>10479</v>
      </c>
      <c r="OML1" s="29">
        <f t="shared" si="163"/>
        <v>10480</v>
      </c>
      <c r="OMM1" s="29">
        <f t="shared" si="163"/>
        <v>10481</v>
      </c>
      <c r="OMN1" s="29">
        <f t="shared" si="163"/>
        <v>10482</v>
      </c>
      <c r="OMO1" s="29">
        <f t="shared" si="163"/>
        <v>10483</v>
      </c>
      <c r="OMP1" s="29">
        <f t="shared" si="163"/>
        <v>10484</v>
      </c>
      <c r="OMQ1" s="29">
        <f t="shared" si="163"/>
        <v>10485</v>
      </c>
      <c r="OMR1" s="29">
        <f t="shared" si="163"/>
        <v>10486</v>
      </c>
      <c r="OMS1" s="29">
        <f t="shared" si="163"/>
        <v>10487</v>
      </c>
      <c r="OMT1" s="29">
        <f t="shared" si="163"/>
        <v>10488</v>
      </c>
      <c r="OMU1" s="29">
        <f t="shared" si="163"/>
        <v>10489</v>
      </c>
      <c r="OMV1" s="29">
        <f t="shared" si="163"/>
        <v>10490</v>
      </c>
      <c r="OMW1" s="29">
        <f t="shared" si="163"/>
        <v>10491</v>
      </c>
      <c r="OMX1" s="29">
        <f t="shared" si="163"/>
        <v>10492</v>
      </c>
      <c r="OMY1" s="29">
        <f t="shared" si="163"/>
        <v>10493</v>
      </c>
      <c r="OMZ1" s="29">
        <f t="shared" si="163"/>
        <v>10494</v>
      </c>
      <c r="ONA1" s="29">
        <f t="shared" si="163"/>
        <v>10495</v>
      </c>
      <c r="ONB1" s="29">
        <f t="shared" si="163"/>
        <v>10496</v>
      </c>
      <c r="ONC1" s="29">
        <f t="shared" si="163"/>
        <v>10497</v>
      </c>
      <c r="OND1" s="29">
        <f t="shared" si="163"/>
        <v>10498</v>
      </c>
      <c r="ONE1" s="29">
        <f t="shared" si="163"/>
        <v>10499</v>
      </c>
      <c r="ONF1" s="29">
        <f t="shared" ref="ONF1:OPQ1" si="164">ONE1+1</f>
        <v>10500</v>
      </c>
      <c r="ONG1" s="29">
        <f t="shared" si="164"/>
        <v>10501</v>
      </c>
      <c r="ONH1" s="29">
        <f t="shared" si="164"/>
        <v>10502</v>
      </c>
      <c r="ONI1" s="29">
        <f t="shared" si="164"/>
        <v>10503</v>
      </c>
      <c r="ONJ1" s="29">
        <f t="shared" si="164"/>
        <v>10504</v>
      </c>
      <c r="ONK1" s="29">
        <f t="shared" si="164"/>
        <v>10505</v>
      </c>
      <c r="ONL1" s="29">
        <f t="shared" si="164"/>
        <v>10506</v>
      </c>
      <c r="ONM1" s="29">
        <f t="shared" si="164"/>
        <v>10507</v>
      </c>
      <c r="ONN1" s="29">
        <f t="shared" si="164"/>
        <v>10508</v>
      </c>
      <c r="ONO1" s="29">
        <f t="shared" si="164"/>
        <v>10509</v>
      </c>
      <c r="ONP1" s="29">
        <f t="shared" si="164"/>
        <v>10510</v>
      </c>
      <c r="ONQ1" s="29">
        <f t="shared" si="164"/>
        <v>10511</v>
      </c>
      <c r="ONR1" s="29">
        <f t="shared" si="164"/>
        <v>10512</v>
      </c>
      <c r="ONS1" s="29">
        <f t="shared" si="164"/>
        <v>10513</v>
      </c>
      <c r="ONT1" s="29">
        <f t="shared" si="164"/>
        <v>10514</v>
      </c>
      <c r="ONU1" s="29">
        <f t="shared" si="164"/>
        <v>10515</v>
      </c>
      <c r="ONV1" s="29">
        <f t="shared" si="164"/>
        <v>10516</v>
      </c>
      <c r="ONW1" s="29">
        <f t="shared" si="164"/>
        <v>10517</v>
      </c>
      <c r="ONX1" s="29">
        <f t="shared" si="164"/>
        <v>10518</v>
      </c>
      <c r="ONY1" s="29">
        <f t="shared" si="164"/>
        <v>10519</v>
      </c>
      <c r="ONZ1" s="29">
        <f t="shared" si="164"/>
        <v>10520</v>
      </c>
      <c r="OOA1" s="29">
        <f t="shared" si="164"/>
        <v>10521</v>
      </c>
      <c r="OOB1" s="29">
        <f t="shared" si="164"/>
        <v>10522</v>
      </c>
      <c r="OOC1" s="29">
        <f t="shared" si="164"/>
        <v>10523</v>
      </c>
      <c r="OOD1" s="29">
        <f t="shared" si="164"/>
        <v>10524</v>
      </c>
      <c r="OOE1" s="29">
        <f t="shared" si="164"/>
        <v>10525</v>
      </c>
      <c r="OOF1" s="29">
        <f t="shared" si="164"/>
        <v>10526</v>
      </c>
      <c r="OOG1" s="29">
        <f t="shared" si="164"/>
        <v>10527</v>
      </c>
      <c r="OOH1" s="29">
        <f t="shared" si="164"/>
        <v>10528</v>
      </c>
      <c r="OOI1" s="29">
        <f t="shared" si="164"/>
        <v>10529</v>
      </c>
      <c r="OOJ1" s="29">
        <f t="shared" si="164"/>
        <v>10530</v>
      </c>
      <c r="OOK1" s="29">
        <f t="shared" si="164"/>
        <v>10531</v>
      </c>
      <c r="OOL1" s="29">
        <f t="shared" si="164"/>
        <v>10532</v>
      </c>
      <c r="OOM1" s="29">
        <f t="shared" si="164"/>
        <v>10533</v>
      </c>
      <c r="OON1" s="29">
        <f t="shared" si="164"/>
        <v>10534</v>
      </c>
      <c r="OOO1" s="29">
        <f t="shared" si="164"/>
        <v>10535</v>
      </c>
      <c r="OOP1" s="29">
        <f t="shared" si="164"/>
        <v>10536</v>
      </c>
      <c r="OOQ1" s="29">
        <f t="shared" si="164"/>
        <v>10537</v>
      </c>
      <c r="OOR1" s="29">
        <f t="shared" si="164"/>
        <v>10538</v>
      </c>
      <c r="OOS1" s="29">
        <f t="shared" si="164"/>
        <v>10539</v>
      </c>
      <c r="OOT1" s="29">
        <f t="shared" si="164"/>
        <v>10540</v>
      </c>
      <c r="OOU1" s="29">
        <f t="shared" si="164"/>
        <v>10541</v>
      </c>
      <c r="OOV1" s="29">
        <f t="shared" si="164"/>
        <v>10542</v>
      </c>
      <c r="OOW1" s="29">
        <f t="shared" si="164"/>
        <v>10543</v>
      </c>
      <c r="OOX1" s="29">
        <f t="shared" si="164"/>
        <v>10544</v>
      </c>
      <c r="OOY1" s="29">
        <f t="shared" si="164"/>
        <v>10545</v>
      </c>
      <c r="OOZ1" s="29">
        <f t="shared" si="164"/>
        <v>10546</v>
      </c>
      <c r="OPA1" s="29">
        <f t="shared" si="164"/>
        <v>10547</v>
      </c>
      <c r="OPB1" s="29">
        <f t="shared" si="164"/>
        <v>10548</v>
      </c>
      <c r="OPC1" s="29">
        <f t="shared" si="164"/>
        <v>10549</v>
      </c>
      <c r="OPD1" s="29">
        <f t="shared" si="164"/>
        <v>10550</v>
      </c>
      <c r="OPE1" s="29">
        <f t="shared" si="164"/>
        <v>10551</v>
      </c>
      <c r="OPF1" s="29">
        <f t="shared" si="164"/>
        <v>10552</v>
      </c>
      <c r="OPG1" s="29">
        <f t="shared" si="164"/>
        <v>10553</v>
      </c>
      <c r="OPH1" s="29">
        <f t="shared" si="164"/>
        <v>10554</v>
      </c>
      <c r="OPI1" s="29">
        <f t="shared" si="164"/>
        <v>10555</v>
      </c>
      <c r="OPJ1" s="29">
        <f t="shared" si="164"/>
        <v>10556</v>
      </c>
      <c r="OPK1" s="29">
        <f t="shared" si="164"/>
        <v>10557</v>
      </c>
      <c r="OPL1" s="29">
        <f t="shared" si="164"/>
        <v>10558</v>
      </c>
      <c r="OPM1" s="29">
        <f t="shared" si="164"/>
        <v>10559</v>
      </c>
      <c r="OPN1" s="29">
        <f t="shared" si="164"/>
        <v>10560</v>
      </c>
      <c r="OPO1" s="29">
        <f t="shared" si="164"/>
        <v>10561</v>
      </c>
      <c r="OPP1" s="29">
        <f t="shared" si="164"/>
        <v>10562</v>
      </c>
      <c r="OPQ1" s="29">
        <f t="shared" si="164"/>
        <v>10563</v>
      </c>
      <c r="OPR1" s="29">
        <f t="shared" ref="OPR1:OSC1" si="165">OPQ1+1</f>
        <v>10564</v>
      </c>
      <c r="OPS1" s="29">
        <f t="shared" si="165"/>
        <v>10565</v>
      </c>
      <c r="OPT1" s="29">
        <f t="shared" si="165"/>
        <v>10566</v>
      </c>
      <c r="OPU1" s="29">
        <f t="shared" si="165"/>
        <v>10567</v>
      </c>
      <c r="OPV1" s="29">
        <f t="shared" si="165"/>
        <v>10568</v>
      </c>
      <c r="OPW1" s="29">
        <f t="shared" si="165"/>
        <v>10569</v>
      </c>
      <c r="OPX1" s="29">
        <f t="shared" si="165"/>
        <v>10570</v>
      </c>
      <c r="OPY1" s="29">
        <f t="shared" si="165"/>
        <v>10571</v>
      </c>
      <c r="OPZ1" s="29">
        <f t="shared" si="165"/>
        <v>10572</v>
      </c>
      <c r="OQA1" s="29">
        <f t="shared" si="165"/>
        <v>10573</v>
      </c>
      <c r="OQB1" s="29">
        <f t="shared" si="165"/>
        <v>10574</v>
      </c>
      <c r="OQC1" s="29">
        <f t="shared" si="165"/>
        <v>10575</v>
      </c>
      <c r="OQD1" s="29">
        <f t="shared" si="165"/>
        <v>10576</v>
      </c>
      <c r="OQE1" s="29">
        <f t="shared" si="165"/>
        <v>10577</v>
      </c>
      <c r="OQF1" s="29">
        <f t="shared" si="165"/>
        <v>10578</v>
      </c>
      <c r="OQG1" s="29">
        <f t="shared" si="165"/>
        <v>10579</v>
      </c>
      <c r="OQH1" s="29">
        <f t="shared" si="165"/>
        <v>10580</v>
      </c>
      <c r="OQI1" s="29">
        <f t="shared" si="165"/>
        <v>10581</v>
      </c>
      <c r="OQJ1" s="29">
        <f t="shared" si="165"/>
        <v>10582</v>
      </c>
      <c r="OQK1" s="29">
        <f t="shared" si="165"/>
        <v>10583</v>
      </c>
      <c r="OQL1" s="29">
        <f t="shared" si="165"/>
        <v>10584</v>
      </c>
      <c r="OQM1" s="29">
        <f t="shared" si="165"/>
        <v>10585</v>
      </c>
      <c r="OQN1" s="29">
        <f t="shared" si="165"/>
        <v>10586</v>
      </c>
      <c r="OQO1" s="29">
        <f t="shared" si="165"/>
        <v>10587</v>
      </c>
      <c r="OQP1" s="29">
        <f t="shared" si="165"/>
        <v>10588</v>
      </c>
      <c r="OQQ1" s="29">
        <f t="shared" si="165"/>
        <v>10589</v>
      </c>
      <c r="OQR1" s="29">
        <f t="shared" si="165"/>
        <v>10590</v>
      </c>
      <c r="OQS1" s="29">
        <f t="shared" si="165"/>
        <v>10591</v>
      </c>
      <c r="OQT1" s="29">
        <f t="shared" si="165"/>
        <v>10592</v>
      </c>
      <c r="OQU1" s="29">
        <f t="shared" si="165"/>
        <v>10593</v>
      </c>
      <c r="OQV1" s="29">
        <f t="shared" si="165"/>
        <v>10594</v>
      </c>
      <c r="OQW1" s="29">
        <f t="shared" si="165"/>
        <v>10595</v>
      </c>
      <c r="OQX1" s="29">
        <f t="shared" si="165"/>
        <v>10596</v>
      </c>
      <c r="OQY1" s="29">
        <f t="shared" si="165"/>
        <v>10597</v>
      </c>
      <c r="OQZ1" s="29">
        <f t="shared" si="165"/>
        <v>10598</v>
      </c>
      <c r="ORA1" s="29">
        <f t="shared" si="165"/>
        <v>10599</v>
      </c>
      <c r="ORB1" s="29">
        <f t="shared" si="165"/>
        <v>10600</v>
      </c>
      <c r="ORC1" s="29">
        <f t="shared" si="165"/>
        <v>10601</v>
      </c>
      <c r="ORD1" s="29">
        <f t="shared" si="165"/>
        <v>10602</v>
      </c>
      <c r="ORE1" s="29">
        <f t="shared" si="165"/>
        <v>10603</v>
      </c>
      <c r="ORF1" s="29">
        <f t="shared" si="165"/>
        <v>10604</v>
      </c>
      <c r="ORG1" s="29">
        <f t="shared" si="165"/>
        <v>10605</v>
      </c>
      <c r="ORH1" s="29">
        <f t="shared" si="165"/>
        <v>10606</v>
      </c>
      <c r="ORI1" s="29">
        <f t="shared" si="165"/>
        <v>10607</v>
      </c>
      <c r="ORJ1" s="29">
        <f t="shared" si="165"/>
        <v>10608</v>
      </c>
      <c r="ORK1" s="29">
        <f t="shared" si="165"/>
        <v>10609</v>
      </c>
      <c r="ORL1" s="29">
        <f t="shared" si="165"/>
        <v>10610</v>
      </c>
      <c r="ORM1" s="29">
        <f t="shared" si="165"/>
        <v>10611</v>
      </c>
      <c r="ORN1" s="29">
        <f t="shared" si="165"/>
        <v>10612</v>
      </c>
      <c r="ORO1" s="29">
        <f t="shared" si="165"/>
        <v>10613</v>
      </c>
      <c r="ORP1" s="29">
        <f t="shared" si="165"/>
        <v>10614</v>
      </c>
      <c r="ORQ1" s="29">
        <f t="shared" si="165"/>
        <v>10615</v>
      </c>
      <c r="ORR1" s="29">
        <f t="shared" si="165"/>
        <v>10616</v>
      </c>
      <c r="ORS1" s="29">
        <f t="shared" si="165"/>
        <v>10617</v>
      </c>
      <c r="ORT1" s="29">
        <f t="shared" si="165"/>
        <v>10618</v>
      </c>
      <c r="ORU1" s="29">
        <f t="shared" si="165"/>
        <v>10619</v>
      </c>
      <c r="ORV1" s="29">
        <f t="shared" si="165"/>
        <v>10620</v>
      </c>
      <c r="ORW1" s="29">
        <f t="shared" si="165"/>
        <v>10621</v>
      </c>
      <c r="ORX1" s="29">
        <f t="shared" si="165"/>
        <v>10622</v>
      </c>
      <c r="ORY1" s="29">
        <f t="shared" si="165"/>
        <v>10623</v>
      </c>
      <c r="ORZ1" s="29">
        <f t="shared" si="165"/>
        <v>10624</v>
      </c>
      <c r="OSA1" s="29">
        <f t="shared" si="165"/>
        <v>10625</v>
      </c>
      <c r="OSB1" s="29">
        <f t="shared" si="165"/>
        <v>10626</v>
      </c>
      <c r="OSC1" s="29">
        <f t="shared" si="165"/>
        <v>10627</v>
      </c>
      <c r="OSD1" s="29">
        <f t="shared" ref="OSD1:OUO1" si="166">OSC1+1</f>
        <v>10628</v>
      </c>
      <c r="OSE1" s="29">
        <f t="shared" si="166"/>
        <v>10629</v>
      </c>
      <c r="OSF1" s="29">
        <f t="shared" si="166"/>
        <v>10630</v>
      </c>
      <c r="OSG1" s="29">
        <f t="shared" si="166"/>
        <v>10631</v>
      </c>
      <c r="OSH1" s="29">
        <f t="shared" si="166"/>
        <v>10632</v>
      </c>
      <c r="OSI1" s="29">
        <f t="shared" si="166"/>
        <v>10633</v>
      </c>
      <c r="OSJ1" s="29">
        <f t="shared" si="166"/>
        <v>10634</v>
      </c>
      <c r="OSK1" s="29">
        <f t="shared" si="166"/>
        <v>10635</v>
      </c>
      <c r="OSL1" s="29">
        <f t="shared" si="166"/>
        <v>10636</v>
      </c>
      <c r="OSM1" s="29">
        <f t="shared" si="166"/>
        <v>10637</v>
      </c>
      <c r="OSN1" s="29">
        <f t="shared" si="166"/>
        <v>10638</v>
      </c>
      <c r="OSO1" s="29">
        <f t="shared" si="166"/>
        <v>10639</v>
      </c>
      <c r="OSP1" s="29">
        <f t="shared" si="166"/>
        <v>10640</v>
      </c>
      <c r="OSQ1" s="29">
        <f t="shared" si="166"/>
        <v>10641</v>
      </c>
      <c r="OSR1" s="29">
        <f t="shared" si="166"/>
        <v>10642</v>
      </c>
      <c r="OSS1" s="29">
        <f t="shared" si="166"/>
        <v>10643</v>
      </c>
      <c r="OST1" s="29">
        <f t="shared" si="166"/>
        <v>10644</v>
      </c>
      <c r="OSU1" s="29">
        <f t="shared" si="166"/>
        <v>10645</v>
      </c>
      <c r="OSV1" s="29">
        <f t="shared" si="166"/>
        <v>10646</v>
      </c>
      <c r="OSW1" s="29">
        <f t="shared" si="166"/>
        <v>10647</v>
      </c>
      <c r="OSX1" s="29">
        <f t="shared" si="166"/>
        <v>10648</v>
      </c>
      <c r="OSY1" s="29">
        <f t="shared" si="166"/>
        <v>10649</v>
      </c>
      <c r="OSZ1" s="29">
        <f t="shared" si="166"/>
        <v>10650</v>
      </c>
      <c r="OTA1" s="29">
        <f t="shared" si="166"/>
        <v>10651</v>
      </c>
      <c r="OTB1" s="29">
        <f t="shared" si="166"/>
        <v>10652</v>
      </c>
      <c r="OTC1" s="29">
        <f t="shared" si="166"/>
        <v>10653</v>
      </c>
      <c r="OTD1" s="29">
        <f t="shared" si="166"/>
        <v>10654</v>
      </c>
      <c r="OTE1" s="29">
        <f t="shared" si="166"/>
        <v>10655</v>
      </c>
      <c r="OTF1" s="29">
        <f t="shared" si="166"/>
        <v>10656</v>
      </c>
      <c r="OTG1" s="29">
        <f t="shared" si="166"/>
        <v>10657</v>
      </c>
      <c r="OTH1" s="29">
        <f t="shared" si="166"/>
        <v>10658</v>
      </c>
      <c r="OTI1" s="29">
        <f t="shared" si="166"/>
        <v>10659</v>
      </c>
      <c r="OTJ1" s="29">
        <f t="shared" si="166"/>
        <v>10660</v>
      </c>
      <c r="OTK1" s="29">
        <f t="shared" si="166"/>
        <v>10661</v>
      </c>
      <c r="OTL1" s="29">
        <f t="shared" si="166"/>
        <v>10662</v>
      </c>
      <c r="OTM1" s="29">
        <f t="shared" si="166"/>
        <v>10663</v>
      </c>
      <c r="OTN1" s="29">
        <f t="shared" si="166"/>
        <v>10664</v>
      </c>
      <c r="OTO1" s="29">
        <f t="shared" si="166"/>
        <v>10665</v>
      </c>
      <c r="OTP1" s="29">
        <f t="shared" si="166"/>
        <v>10666</v>
      </c>
      <c r="OTQ1" s="29">
        <f t="shared" si="166"/>
        <v>10667</v>
      </c>
      <c r="OTR1" s="29">
        <f t="shared" si="166"/>
        <v>10668</v>
      </c>
      <c r="OTS1" s="29">
        <f t="shared" si="166"/>
        <v>10669</v>
      </c>
      <c r="OTT1" s="29">
        <f t="shared" si="166"/>
        <v>10670</v>
      </c>
      <c r="OTU1" s="29">
        <f t="shared" si="166"/>
        <v>10671</v>
      </c>
      <c r="OTV1" s="29">
        <f t="shared" si="166"/>
        <v>10672</v>
      </c>
      <c r="OTW1" s="29">
        <f t="shared" si="166"/>
        <v>10673</v>
      </c>
      <c r="OTX1" s="29">
        <f t="shared" si="166"/>
        <v>10674</v>
      </c>
      <c r="OTY1" s="29">
        <f t="shared" si="166"/>
        <v>10675</v>
      </c>
      <c r="OTZ1" s="29">
        <f t="shared" si="166"/>
        <v>10676</v>
      </c>
      <c r="OUA1" s="29">
        <f t="shared" si="166"/>
        <v>10677</v>
      </c>
      <c r="OUB1" s="29">
        <f t="shared" si="166"/>
        <v>10678</v>
      </c>
      <c r="OUC1" s="29">
        <f t="shared" si="166"/>
        <v>10679</v>
      </c>
      <c r="OUD1" s="29">
        <f t="shared" si="166"/>
        <v>10680</v>
      </c>
      <c r="OUE1" s="29">
        <f t="shared" si="166"/>
        <v>10681</v>
      </c>
      <c r="OUF1" s="29">
        <f t="shared" si="166"/>
        <v>10682</v>
      </c>
      <c r="OUG1" s="29">
        <f t="shared" si="166"/>
        <v>10683</v>
      </c>
      <c r="OUH1" s="29">
        <f t="shared" si="166"/>
        <v>10684</v>
      </c>
      <c r="OUI1" s="29">
        <f t="shared" si="166"/>
        <v>10685</v>
      </c>
      <c r="OUJ1" s="29">
        <f t="shared" si="166"/>
        <v>10686</v>
      </c>
      <c r="OUK1" s="29">
        <f t="shared" si="166"/>
        <v>10687</v>
      </c>
      <c r="OUL1" s="29">
        <f t="shared" si="166"/>
        <v>10688</v>
      </c>
      <c r="OUM1" s="29">
        <f t="shared" si="166"/>
        <v>10689</v>
      </c>
      <c r="OUN1" s="29">
        <f t="shared" si="166"/>
        <v>10690</v>
      </c>
      <c r="OUO1" s="29">
        <f t="shared" si="166"/>
        <v>10691</v>
      </c>
      <c r="OUP1" s="29">
        <f t="shared" ref="OUP1:OXA1" si="167">OUO1+1</f>
        <v>10692</v>
      </c>
      <c r="OUQ1" s="29">
        <f t="shared" si="167"/>
        <v>10693</v>
      </c>
      <c r="OUR1" s="29">
        <f t="shared" si="167"/>
        <v>10694</v>
      </c>
      <c r="OUS1" s="29">
        <f t="shared" si="167"/>
        <v>10695</v>
      </c>
      <c r="OUT1" s="29">
        <f t="shared" si="167"/>
        <v>10696</v>
      </c>
      <c r="OUU1" s="29">
        <f t="shared" si="167"/>
        <v>10697</v>
      </c>
      <c r="OUV1" s="29">
        <f t="shared" si="167"/>
        <v>10698</v>
      </c>
      <c r="OUW1" s="29">
        <f t="shared" si="167"/>
        <v>10699</v>
      </c>
      <c r="OUX1" s="29">
        <f t="shared" si="167"/>
        <v>10700</v>
      </c>
      <c r="OUY1" s="29">
        <f t="shared" si="167"/>
        <v>10701</v>
      </c>
      <c r="OUZ1" s="29">
        <f t="shared" si="167"/>
        <v>10702</v>
      </c>
      <c r="OVA1" s="29">
        <f t="shared" si="167"/>
        <v>10703</v>
      </c>
      <c r="OVB1" s="29">
        <f t="shared" si="167"/>
        <v>10704</v>
      </c>
      <c r="OVC1" s="29">
        <f t="shared" si="167"/>
        <v>10705</v>
      </c>
      <c r="OVD1" s="29">
        <f t="shared" si="167"/>
        <v>10706</v>
      </c>
      <c r="OVE1" s="29">
        <f t="shared" si="167"/>
        <v>10707</v>
      </c>
      <c r="OVF1" s="29">
        <f t="shared" si="167"/>
        <v>10708</v>
      </c>
      <c r="OVG1" s="29">
        <f t="shared" si="167"/>
        <v>10709</v>
      </c>
      <c r="OVH1" s="29">
        <f t="shared" si="167"/>
        <v>10710</v>
      </c>
      <c r="OVI1" s="29">
        <f t="shared" si="167"/>
        <v>10711</v>
      </c>
      <c r="OVJ1" s="29">
        <f t="shared" si="167"/>
        <v>10712</v>
      </c>
      <c r="OVK1" s="29">
        <f t="shared" si="167"/>
        <v>10713</v>
      </c>
      <c r="OVL1" s="29">
        <f t="shared" si="167"/>
        <v>10714</v>
      </c>
      <c r="OVM1" s="29">
        <f t="shared" si="167"/>
        <v>10715</v>
      </c>
      <c r="OVN1" s="29">
        <f t="shared" si="167"/>
        <v>10716</v>
      </c>
      <c r="OVO1" s="29">
        <f t="shared" si="167"/>
        <v>10717</v>
      </c>
      <c r="OVP1" s="29">
        <f t="shared" si="167"/>
        <v>10718</v>
      </c>
      <c r="OVQ1" s="29">
        <f t="shared" si="167"/>
        <v>10719</v>
      </c>
      <c r="OVR1" s="29">
        <f t="shared" si="167"/>
        <v>10720</v>
      </c>
      <c r="OVS1" s="29">
        <f t="shared" si="167"/>
        <v>10721</v>
      </c>
      <c r="OVT1" s="29">
        <f t="shared" si="167"/>
        <v>10722</v>
      </c>
      <c r="OVU1" s="29">
        <f t="shared" si="167"/>
        <v>10723</v>
      </c>
      <c r="OVV1" s="29">
        <f t="shared" si="167"/>
        <v>10724</v>
      </c>
      <c r="OVW1" s="29">
        <f t="shared" si="167"/>
        <v>10725</v>
      </c>
      <c r="OVX1" s="29">
        <f t="shared" si="167"/>
        <v>10726</v>
      </c>
      <c r="OVY1" s="29">
        <f t="shared" si="167"/>
        <v>10727</v>
      </c>
      <c r="OVZ1" s="29">
        <f t="shared" si="167"/>
        <v>10728</v>
      </c>
      <c r="OWA1" s="29">
        <f t="shared" si="167"/>
        <v>10729</v>
      </c>
      <c r="OWB1" s="29">
        <f t="shared" si="167"/>
        <v>10730</v>
      </c>
      <c r="OWC1" s="29">
        <f t="shared" si="167"/>
        <v>10731</v>
      </c>
      <c r="OWD1" s="29">
        <f t="shared" si="167"/>
        <v>10732</v>
      </c>
      <c r="OWE1" s="29">
        <f t="shared" si="167"/>
        <v>10733</v>
      </c>
      <c r="OWF1" s="29">
        <f t="shared" si="167"/>
        <v>10734</v>
      </c>
      <c r="OWG1" s="29">
        <f t="shared" si="167"/>
        <v>10735</v>
      </c>
      <c r="OWH1" s="29">
        <f t="shared" si="167"/>
        <v>10736</v>
      </c>
      <c r="OWI1" s="29">
        <f t="shared" si="167"/>
        <v>10737</v>
      </c>
      <c r="OWJ1" s="29">
        <f t="shared" si="167"/>
        <v>10738</v>
      </c>
      <c r="OWK1" s="29">
        <f t="shared" si="167"/>
        <v>10739</v>
      </c>
      <c r="OWL1" s="29">
        <f t="shared" si="167"/>
        <v>10740</v>
      </c>
      <c r="OWM1" s="29">
        <f t="shared" si="167"/>
        <v>10741</v>
      </c>
      <c r="OWN1" s="29">
        <f t="shared" si="167"/>
        <v>10742</v>
      </c>
      <c r="OWO1" s="29">
        <f t="shared" si="167"/>
        <v>10743</v>
      </c>
      <c r="OWP1" s="29">
        <f t="shared" si="167"/>
        <v>10744</v>
      </c>
      <c r="OWQ1" s="29">
        <f t="shared" si="167"/>
        <v>10745</v>
      </c>
      <c r="OWR1" s="29">
        <f t="shared" si="167"/>
        <v>10746</v>
      </c>
      <c r="OWS1" s="29">
        <f t="shared" si="167"/>
        <v>10747</v>
      </c>
      <c r="OWT1" s="29">
        <f t="shared" si="167"/>
        <v>10748</v>
      </c>
      <c r="OWU1" s="29">
        <f t="shared" si="167"/>
        <v>10749</v>
      </c>
      <c r="OWV1" s="29">
        <f t="shared" si="167"/>
        <v>10750</v>
      </c>
      <c r="OWW1" s="29">
        <f t="shared" si="167"/>
        <v>10751</v>
      </c>
      <c r="OWX1" s="29">
        <f t="shared" si="167"/>
        <v>10752</v>
      </c>
      <c r="OWY1" s="29">
        <f t="shared" si="167"/>
        <v>10753</v>
      </c>
      <c r="OWZ1" s="29">
        <f t="shared" si="167"/>
        <v>10754</v>
      </c>
      <c r="OXA1" s="29">
        <f t="shared" si="167"/>
        <v>10755</v>
      </c>
      <c r="OXB1" s="29">
        <f t="shared" ref="OXB1:OZM1" si="168">OXA1+1</f>
        <v>10756</v>
      </c>
      <c r="OXC1" s="29">
        <f t="shared" si="168"/>
        <v>10757</v>
      </c>
      <c r="OXD1" s="29">
        <f t="shared" si="168"/>
        <v>10758</v>
      </c>
      <c r="OXE1" s="29">
        <f t="shared" si="168"/>
        <v>10759</v>
      </c>
      <c r="OXF1" s="29">
        <f t="shared" si="168"/>
        <v>10760</v>
      </c>
      <c r="OXG1" s="29">
        <f t="shared" si="168"/>
        <v>10761</v>
      </c>
      <c r="OXH1" s="29">
        <f t="shared" si="168"/>
        <v>10762</v>
      </c>
      <c r="OXI1" s="29">
        <f t="shared" si="168"/>
        <v>10763</v>
      </c>
      <c r="OXJ1" s="29">
        <f t="shared" si="168"/>
        <v>10764</v>
      </c>
      <c r="OXK1" s="29">
        <f t="shared" si="168"/>
        <v>10765</v>
      </c>
      <c r="OXL1" s="29">
        <f t="shared" si="168"/>
        <v>10766</v>
      </c>
      <c r="OXM1" s="29">
        <f t="shared" si="168"/>
        <v>10767</v>
      </c>
      <c r="OXN1" s="29">
        <f t="shared" si="168"/>
        <v>10768</v>
      </c>
      <c r="OXO1" s="29">
        <f t="shared" si="168"/>
        <v>10769</v>
      </c>
      <c r="OXP1" s="29">
        <f t="shared" si="168"/>
        <v>10770</v>
      </c>
      <c r="OXQ1" s="29">
        <f t="shared" si="168"/>
        <v>10771</v>
      </c>
      <c r="OXR1" s="29">
        <f t="shared" si="168"/>
        <v>10772</v>
      </c>
      <c r="OXS1" s="29">
        <f t="shared" si="168"/>
        <v>10773</v>
      </c>
      <c r="OXT1" s="29">
        <f t="shared" si="168"/>
        <v>10774</v>
      </c>
      <c r="OXU1" s="29">
        <f t="shared" si="168"/>
        <v>10775</v>
      </c>
      <c r="OXV1" s="29">
        <f t="shared" si="168"/>
        <v>10776</v>
      </c>
      <c r="OXW1" s="29">
        <f t="shared" si="168"/>
        <v>10777</v>
      </c>
      <c r="OXX1" s="29">
        <f t="shared" si="168"/>
        <v>10778</v>
      </c>
      <c r="OXY1" s="29">
        <f t="shared" si="168"/>
        <v>10779</v>
      </c>
      <c r="OXZ1" s="29">
        <f t="shared" si="168"/>
        <v>10780</v>
      </c>
      <c r="OYA1" s="29">
        <f t="shared" si="168"/>
        <v>10781</v>
      </c>
      <c r="OYB1" s="29">
        <f t="shared" si="168"/>
        <v>10782</v>
      </c>
      <c r="OYC1" s="29">
        <f t="shared" si="168"/>
        <v>10783</v>
      </c>
      <c r="OYD1" s="29">
        <f t="shared" si="168"/>
        <v>10784</v>
      </c>
      <c r="OYE1" s="29">
        <f t="shared" si="168"/>
        <v>10785</v>
      </c>
      <c r="OYF1" s="29">
        <f t="shared" si="168"/>
        <v>10786</v>
      </c>
      <c r="OYG1" s="29">
        <f t="shared" si="168"/>
        <v>10787</v>
      </c>
      <c r="OYH1" s="29">
        <f t="shared" si="168"/>
        <v>10788</v>
      </c>
      <c r="OYI1" s="29">
        <f t="shared" si="168"/>
        <v>10789</v>
      </c>
      <c r="OYJ1" s="29">
        <f t="shared" si="168"/>
        <v>10790</v>
      </c>
      <c r="OYK1" s="29">
        <f t="shared" si="168"/>
        <v>10791</v>
      </c>
      <c r="OYL1" s="29">
        <f t="shared" si="168"/>
        <v>10792</v>
      </c>
      <c r="OYM1" s="29">
        <f t="shared" si="168"/>
        <v>10793</v>
      </c>
      <c r="OYN1" s="29">
        <f t="shared" si="168"/>
        <v>10794</v>
      </c>
      <c r="OYO1" s="29">
        <f t="shared" si="168"/>
        <v>10795</v>
      </c>
      <c r="OYP1" s="29">
        <f t="shared" si="168"/>
        <v>10796</v>
      </c>
      <c r="OYQ1" s="29">
        <f t="shared" si="168"/>
        <v>10797</v>
      </c>
      <c r="OYR1" s="29">
        <f t="shared" si="168"/>
        <v>10798</v>
      </c>
      <c r="OYS1" s="29">
        <f t="shared" si="168"/>
        <v>10799</v>
      </c>
      <c r="OYT1" s="29">
        <f t="shared" si="168"/>
        <v>10800</v>
      </c>
      <c r="OYU1" s="29">
        <f t="shared" si="168"/>
        <v>10801</v>
      </c>
      <c r="OYV1" s="29">
        <f t="shared" si="168"/>
        <v>10802</v>
      </c>
      <c r="OYW1" s="29">
        <f t="shared" si="168"/>
        <v>10803</v>
      </c>
      <c r="OYX1" s="29">
        <f t="shared" si="168"/>
        <v>10804</v>
      </c>
      <c r="OYY1" s="29">
        <f t="shared" si="168"/>
        <v>10805</v>
      </c>
      <c r="OYZ1" s="29">
        <f t="shared" si="168"/>
        <v>10806</v>
      </c>
      <c r="OZA1" s="29">
        <f t="shared" si="168"/>
        <v>10807</v>
      </c>
      <c r="OZB1" s="29">
        <f t="shared" si="168"/>
        <v>10808</v>
      </c>
      <c r="OZC1" s="29">
        <f t="shared" si="168"/>
        <v>10809</v>
      </c>
      <c r="OZD1" s="29">
        <f t="shared" si="168"/>
        <v>10810</v>
      </c>
      <c r="OZE1" s="29">
        <f t="shared" si="168"/>
        <v>10811</v>
      </c>
      <c r="OZF1" s="29">
        <f t="shared" si="168"/>
        <v>10812</v>
      </c>
      <c r="OZG1" s="29">
        <f t="shared" si="168"/>
        <v>10813</v>
      </c>
      <c r="OZH1" s="29">
        <f t="shared" si="168"/>
        <v>10814</v>
      </c>
      <c r="OZI1" s="29">
        <f t="shared" si="168"/>
        <v>10815</v>
      </c>
      <c r="OZJ1" s="29">
        <f t="shared" si="168"/>
        <v>10816</v>
      </c>
      <c r="OZK1" s="29">
        <f t="shared" si="168"/>
        <v>10817</v>
      </c>
      <c r="OZL1" s="29">
        <f t="shared" si="168"/>
        <v>10818</v>
      </c>
      <c r="OZM1" s="29">
        <f t="shared" si="168"/>
        <v>10819</v>
      </c>
      <c r="OZN1" s="29">
        <f t="shared" ref="OZN1:PBY1" si="169">OZM1+1</f>
        <v>10820</v>
      </c>
      <c r="OZO1" s="29">
        <f t="shared" si="169"/>
        <v>10821</v>
      </c>
      <c r="OZP1" s="29">
        <f t="shared" si="169"/>
        <v>10822</v>
      </c>
      <c r="OZQ1" s="29">
        <f t="shared" si="169"/>
        <v>10823</v>
      </c>
      <c r="OZR1" s="29">
        <f t="shared" si="169"/>
        <v>10824</v>
      </c>
      <c r="OZS1" s="29">
        <f t="shared" si="169"/>
        <v>10825</v>
      </c>
      <c r="OZT1" s="29">
        <f t="shared" si="169"/>
        <v>10826</v>
      </c>
      <c r="OZU1" s="29">
        <f t="shared" si="169"/>
        <v>10827</v>
      </c>
      <c r="OZV1" s="29">
        <f t="shared" si="169"/>
        <v>10828</v>
      </c>
      <c r="OZW1" s="29">
        <f t="shared" si="169"/>
        <v>10829</v>
      </c>
      <c r="OZX1" s="29">
        <f t="shared" si="169"/>
        <v>10830</v>
      </c>
      <c r="OZY1" s="29">
        <f t="shared" si="169"/>
        <v>10831</v>
      </c>
      <c r="OZZ1" s="29">
        <f t="shared" si="169"/>
        <v>10832</v>
      </c>
      <c r="PAA1" s="29">
        <f t="shared" si="169"/>
        <v>10833</v>
      </c>
      <c r="PAB1" s="29">
        <f t="shared" si="169"/>
        <v>10834</v>
      </c>
      <c r="PAC1" s="29">
        <f t="shared" si="169"/>
        <v>10835</v>
      </c>
      <c r="PAD1" s="29">
        <f t="shared" si="169"/>
        <v>10836</v>
      </c>
      <c r="PAE1" s="29">
        <f t="shared" si="169"/>
        <v>10837</v>
      </c>
      <c r="PAF1" s="29">
        <f t="shared" si="169"/>
        <v>10838</v>
      </c>
      <c r="PAG1" s="29">
        <f t="shared" si="169"/>
        <v>10839</v>
      </c>
      <c r="PAH1" s="29">
        <f t="shared" si="169"/>
        <v>10840</v>
      </c>
      <c r="PAI1" s="29">
        <f t="shared" si="169"/>
        <v>10841</v>
      </c>
      <c r="PAJ1" s="29">
        <f t="shared" si="169"/>
        <v>10842</v>
      </c>
      <c r="PAK1" s="29">
        <f t="shared" si="169"/>
        <v>10843</v>
      </c>
      <c r="PAL1" s="29">
        <f t="shared" si="169"/>
        <v>10844</v>
      </c>
      <c r="PAM1" s="29">
        <f t="shared" si="169"/>
        <v>10845</v>
      </c>
      <c r="PAN1" s="29">
        <f t="shared" si="169"/>
        <v>10846</v>
      </c>
      <c r="PAO1" s="29">
        <f t="shared" si="169"/>
        <v>10847</v>
      </c>
      <c r="PAP1" s="29">
        <f t="shared" si="169"/>
        <v>10848</v>
      </c>
      <c r="PAQ1" s="29">
        <f t="shared" si="169"/>
        <v>10849</v>
      </c>
      <c r="PAR1" s="29">
        <f t="shared" si="169"/>
        <v>10850</v>
      </c>
      <c r="PAS1" s="29">
        <f t="shared" si="169"/>
        <v>10851</v>
      </c>
      <c r="PAT1" s="29">
        <f t="shared" si="169"/>
        <v>10852</v>
      </c>
      <c r="PAU1" s="29">
        <f t="shared" si="169"/>
        <v>10853</v>
      </c>
      <c r="PAV1" s="29">
        <f t="shared" si="169"/>
        <v>10854</v>
      </c>
      <c r="PAW1" s="29">
        <f t="shared" si="169"/>
        <v>10855</v>
      </c>
      <c r="PAX1" s="29">
        <f t="shared" si="169"/>
        <v>10856</v>
      </c>
      <c r="PAY1" s="29">
        <f t="shared" si="169"/>
        <v>10857</v>
      </c>
      <c r="PAZ1" s="29">
        <f t="shared" si="169"/>
        <v>10858</v>
      </c>
      <c r="PBA1" s="29">
        <f t="shared" si="169"/>
        <v>10859</v>
      </c>
      <c r="PBB1" s="29">
        <f t="shared" si="169"/>
        <v>10860</v>
      </c>
      <c r="PBC1" s="29">
        <f t="shared" si="169"/>
        <v>10861</v>
      </c>
      <c r="PBD1" s="29">
        <f t="shared" si="169"/>
        <v>10862</v>
      </c>
      <c r="PBE1" s="29">
        <f t="shared" si="169"/>
        <v>10863</v>
      </c>
      <c r="PBF1" s="29">
        <f t="shared" si="169"/>
        <v>10864</v>
      </c>
      <c r="PBG1" s="29">
        <f t="shared" si="169"/>
        <v>10865</v>
      </c>
      <c r="PBH1" s="29">
        <f t="shared" si="169"/>
        <v>10866</v>
      </c>
      <c r="PBI1" s="29">
        <f t="shared" si="169"/>
        <v>10867</v>
      </c>
      <c r="PBJ1" s="29">
        <f t="shared" si="169"/>
        <v>10868</v>
      </c>
      <c r="PBK1" s="29">
        <f t="shared" si="169"/>
        <v>10869</v>
      </c>
      <c r="PBL1" s="29">
        <f t="shared" si="169"/>
        <v>10870</v>
      </c>
      <c r="PBM1" s="29">
        <f t="shared" si="169"/>
        <v>10871</v>
      </c>
      <c r="PBN1" s="29">
        <f t="shared" si="169"/>
        <v>10872</v>
      </c>
      <c r="PBO1" s="29">
        <f t="shared" si="169"/>
        <v>10873</v>
      </c>
      <c r="PBP1" s="29">
        <f t="shared" si="169"/>
        <v>10874</v>
      </c>
      <c r="PBQ1" s="29">
        <f t="shared" si="169"/>
        <v>10875</v>
      </c>
      <c r="PBR1" s="29">
        <f t="shared" si="169"/>
        <v>10876</v>
      </c>
      <c r="PBS1" s="29">
        <f t="shared" si="169"/>
        <v>10877</v>
      </c>
      <c r="PBT1" s="29">
        <f t="shared" si="169"/>
        <v>10878</v>
      </c>
      <c r="PBU1" s="29">
        <f t="shared" si="169"/>
        <v>10879</v>
      </c>
      <c r="PBV1" s="29">
        <f t="shared" si="169"/>
        <v>10880</v>
      </c>
      <c r="PBW1" s="29">
        <f t="shared" si="169"/>
        <v>10881</v>
      </c>
      <c r="PBX1" s="29">
        <f t="shared" si="169"/>
        <v>10882</v>
      </c>
      <c r="PBY1" s="29">
        <f t="shared" si="169"/>
        <v>10883</v>
      </c>
      <c r="PBZ1" s="29">
        <f t="shared" ref="PBZ1:PEK1" si="170">PBY1+1</f>
        <v>10884</v>
      </c>
      <c r="PCA1" s="29">
        <f t="shared" si="170"/>
        <v>10885</v>
      </c>
      <c r="PCB1" s="29">
        <f t="shared" si="170"/>
        <v>10886</v>
      </c>
      <c r="PCC1" s="29">
        <f t="shared" si="170"/>
        <v>10887</v>
      </c>
      <c r="PCD1" s="29">
        <f t="shared" si="170"/>
        <v>10888</v>
      </c>
      <c r="PCE1" s="29">
        <f t="shared" si="170"/>
        <v>10889</v>
      </c>
      <c r="PCF1" s="29">
        <f t="shared" si="170"/>
        <v>10890</v>
      </c>
      <c r="PCG1" s="29">
        <f t="shared" si="170"/>
        <v>10891</v>
      </c>
      <c r="PCH1" s="29">
        <f t="shared" si="170"/>
        <v>10892</v>
      </c>
      <c r="PCI1" s="29">
        <f t="shared" si="170"/>
        <v>10893</v>
      </c>
      <c r="PCJ1" s="29">
        <f t="shared" si="170"/>
        <v>10894</v>
      </c>
      <c r="PCK1" s="29">
        <f t="shared" si="170"/>
        <v>10895</v>
      </c>
      <c r="PCL1" s="29">
        <f t="shared" si="170"/>
        <v>10896</v>
      </c>
      <c r="PCM1" s="29">
        <f t="shared" si="170"/>
        <v>10897</v>
      </c>
      <c r="PCN1" s="29">
        <f t="shared" si="170"/>
        <v>10898</v>
      </c>
      <c r="PCO1" s="29">
        <f t="shared" si="170"/>
        <v>10899</v>
      </c>
      <c r="PCP1" s="29">
        <f t="shared" si="170"/>
        <v>10900</v>
      </c>
      <c r="PCQ1" s="29">
        <f t="shared" si="170"/>
        <v>10901</v>
      </c>
      <c r="PCR1" s="29">
        <f t="shared" si="170"/>
        <v>10902</v>
      </c>
      <c r="PCS1" s="29">
        <f t="shared" si="170"/>
        <v>10903</v>
      </c>
      <c r="PCT1" s="29">
        <f t="shared" si="170"/>
        <v>10904</v>
      </c>
      <c r="PCU1" s="29">
        <f t="shared" si="170"/>
        <v>10905</v>
      </c>
      <c r="PCV1" s="29">
        <f t="shared" si="170"/>
        <v>10906</v>
      </c>
      <c r="PCW1" s="29">
        <f t="shared" si="170"/>
        <v>10907</v>
      </c>
      <c r="PCX1" s="29">
        <f t="shared" si="170"/>
        <v>10908</v>
      </c>
      <c r="PCY1" s="29">
        <f t="shared" si="170"/>
        <v>10909</v>
      </c>
      <c r="PCZ1" s="29">
        <f t="shared" si="170"/>
        <v>10910</v>
      </c>
      <c r="PDA1" s="29">
        <f t="shared" si="170"/>
        <v>10911</v>
      </c>
      <c r="PDB1" s="29">
        <f t="shared" si="170"/>
        <v>10912</v>
      </c>
      <c r="PDC1" s="29">
        <f t="shared" si="170"/>
        <v>10913</v>
      </c>
      <c r="PDD1" s="29">
        <f t="shared" si="170"/>
        <v>10914</v>
      </c>
      <c r="PDE1" s="29">
        <f t="shared" si="170"/>
        <v>10915</v>
      </c>
      <c r="PDF1" s="29">
        <f t="shared" si="170"/>
        <v>10916</v>
      </c>
      <c r="PDG1" s="29">
        <f t="shared" si="170"/>
        <v>10917</v>
      </c>
      <c r="PDH1" s="29">
        <f t="shared" si="170"/>
        <v>10918</v>
      </c>
      <c r="PDI1" s="29">
        <f t="shared" si="170"/>
        <v>10919</v>
      </c>
      <c r="PDJ1" s="29">
        <f t="shared" si="170"/>
        <v>10920</v>
      </c>
      <c r="PDK1" s="29">
        <f t="shared" si="170"/>
        <v>10921</v>
      </c>
      <c r="PDL1" s="29">
        <f t="shared" si="170"/>
        <v>10922</v>
      </c>
      <c r="PDM1" s="29">
        <f t="shared" si="170"/>
        <v>10923</v>
      </c>
      <c r="PDN1" s="29">
        <f t="shared" si="170"/>
        <v>10924</v>
      </c>
      <c r="PDO1" s="29">
        <f t="shared" si="170"/>
        <v>10925</v>
      </c>
      <c r="PDP1" s="29">
        <f t="shared" si="170"/>
        <v>10926</v>
      </c>
      <c r="PDQ1" s="29">
        <f t="shared" si="170"/>
        <v>10927</v>
      </c>
      <c r="PDR1" s="29">
        <f t="shared" si="170"/>
        <v>10928</v>
      </c>
      <c r="PDS1" s="29">
        <f t="shared" si="170"/>
        <v>10929</v>
      </c>
      <c r="PDT1" s="29">
        <f t="shared" si="170"/>
        <v>10930</v>
      </c>
      <c r="PDU1" s="29">
        <f t="shared" si="170"/>
        <v>10931</v>
      </c>
      <c r="PDV1" s="29">
        <f t="shared" si="170"/>
        <v>10932</v>
      </c>
      <c r="PDW1" s="29">
        <f t="shared" si="170"/>
        <v>10933</v>
      </c>
      <c r="PDX1" s="29">
        <f t="shared" si="170"/>
        <v>10934</v>
      </c>
      <c r="PDY1" s="29">
        <f t="shared" si="170"/>
        <v>10935</v>
      </c>
      <c r="PDZ1" s="29">
        <f t="shared" si="170"/>
        <v>10936</v>
      </c>
      <c r="PEA1" s="29">
        <f t="shared" si="170"/>
        <v>10937</v>
      </c>
      <c r="PEB1" s="29">
        <f t="shared" si="170"/>
        <v>10938</v>
      </c>
      <c r="PEC1" s="29">
        <f t="shared" si="170"/>
        <v>10939</v>
      </c>
      <c r="PED1" s="29">
        <f t="shared" si="170"/>
        <v>10940</v>
      </c>
      <c r="PEE1" s="29">
        <f t="shared" si="170"/>
        <v>10941</v>
      </c>
      <c r="PEF1" s="29">
        <f t="shared" si="170"/>
        <v>10942</v>
      </c>
      <c r="PEG1" s="29">
        <f t="shared" si="170"/>
        <v>10943</v>
      </c>
      <c r="PEH1" s="29">
        <f t="shared" si="170"/>
        <v>10944</v>
      </c>
      <c r="PEI1" s="29">
        <f t="shared" si="170"/>
        <v>10945</v>
      </c>
      <c r="PEJ1" s="29">
        <f t="shared" si="170"/>
        <v>10946</v>
      </c>
      <c r="PEK1" s="29">
        <f t="shared" si="170"/>
        <v>10947</v>
      </c>
      <c r="PEL1" s="29">
        <f t="shared" ref="PEL1:PGW1" si="171">PEK1+1</f>
        <v>10948</v>
      </c>
      <c r="PEM1" s="29">
        <f t="shared" si="171"/>
        <v>10949</v>
      </c>
      <c r="PEN1" s="29">
        <f t="shared" si="171"/>
        <v>10950</v>
      </c>
      <c r="PEO1" s="29">
        <f t="shared" si="171"/>
        <v>10951</v>
      </c>
      <c r="PEP1" s="29">
        <f t="shared" si="171"/>
        <v>10952</v>
      </c>
      <c r="PEQ1" s="29">
        <f t="shared" si="171"/>
        <v>10953</v>
      </c>
      <c r="PER1" s="29">
        <f t="shared" si="171"/>
        <v>10954</v>
      </c>
      <c r="PES1" s="29">
        <f t="shared" si="171"/>
        <v>10955</v>
      </c>
      <c r="PET1" s="29">
        <f t="shared" si="171"/>
        <v>10956</v>
      </c>
      <c r="PEU1" s="29">
        <f t="shared" si="171"/>
        <v>10957</v>
      </c>
      <c r="PEV1" s="29">
        <f t="shared" si="171"/>
        <v>10958</v>
      </c>
      <c r="PEW1" s="29">
        <f t="shared" si="171"/>
        <v>10959</v>
      </c>
      <c r="PEX1" s="29">
        <f t="shared" si="171"/>
        <v>10960</v>
      </c>
      <c r="PEY1" s="29">
        <f t="shared" si="171"/>
        <v>10961</v>
      </c>
      <c r="PEZ1" s="29">
        <f t="shared" si="171"/>
        <v>10962</v>
      </c>
      <c r="PFA1" s="29">
        <f t="shared" si="171"/>
        <v>10963</v>
      </c>
      <c r="PFB1" s="29">
        <f t="shared" si="171"/>
        <v>10964</v>
      </c>
      <c r="PFC1" s="29">
        <f t="shared" si="171"/>
        <v>10965</v>
      </c>
      <c r="PFD1" s="29">
        <f t="shared" si="171"/>
        <v>10966</v>
      </c>
      <c r="PFE1" s="29">
        <f t="shared" si="171"/>
        <v>10967</v>
      </c>
      <c r="PFF1" s="29">
        <f t="shared" si="171"/>
        <v>10968</v>
      </c>
      <c r="PFG1" s="29">
        <f t="shared" si="171"/>
        <v>10969</v>
      </c>
      <c r="PFH1" s="29">
        <f t="shared" si="171"/>
        <v>10970</v>
      </c>
      <c r="PFI1" s="29">
        <f t="shared" si="171"/>
        <v>10971</v>
      </c>
      <c r="PFJ1" s="29">
        <f t="shared" si="171"/>
        <v>10972</v>
      </c>
      <c r="PFK1" s="29">
        <f t="shared" si="171"/>
        <v>10973</v>
      </c>
      <c r="PFL1" s="29">
        <f t="shared" si="171"/>
        <v>10974</v>
      </c>
      <c r="PFM1" s="29">
        <f t="shared" si="171"/>
        <v>10975</v>
      </c>
      <c r="PFN1" s="29">
        <f t="shared" si="171"/>
        <v>10976</v>
      </c>
      <c r="PFO1" s="29">
        <f t="shared" si="171"/>
        <v>10977</v>
      </c>
      <c r="PFP1" s="29">
        <f t="shared" si="171"/>
        <v>10978</v>
      </c>
      <c r="PFQ1" s="29">
        <f t="shared" si="171"/>
        <v>10979</v>
      </c>
      <c r="PFR1" s="29">
        <f t="shared" si="171"/>
        <v>10980</v>
      </c>
      <c r="PFS1" s="29">
        <f t="shared" si="171"/>
        <v>10981</v>
      </c>
      <c r="PFT1" s="29">
        <f t="shared" si="171"/>
        <v>10982</v>
      </c>
      <c r="PFU1" s="29">
        <f t="shared" si="171"/>
        <v>10983</v>
      </c>
      <c r="PFV1" s="29">
        <f t="shared" si="171"/>
        <v>10984</v>
      </c>
      <c r="PFW1" s="29">
        <f t="shared" si="171"/>
        <v>10985</v>
      </c>
      <c r="PFX1" s="29">
        <f t="shared" si="171"/>
        <v>10986</v>
      </c>
      <c r="PFY1" s="29">
        <f t="shared" si="171"/>
        <v>10987</v>
      </c>
      <c r="PFZ1" s="29">
        <f t="shared" si="171"/>
        <v>10988</v>
      </c>
      <c r="PGA1" s="29">
        <f t="shared" si="171"/>
        <v>10989</v>
      </c>
      <c r="PGB1" s="29">
        <f t="shared" si="171"/>
        <v>10990</v>
      </c>
      <c r="PGC1" s="29">
        <f t="shared" si="171"/>
        <v>10991</v>
      </c>
      <c r="PGD1" s="29">
        <f t="shared" si="171"/>
        <v>10992</v>
      </c>
      <c r="PGE1" s="29">
        <f t="shared" si="171"/>
        <v>10993</v>
      </c>
      <c r="PGF1" s="29">
        <f t="shared" si="171"/>
        <v>10994</v>
      </c>
      <c r="PGG1" s="29">
        <f t="shared" si="171"/>
        <v>10995</v>
      </c>
      <c r="PGH1" s="29">
        <f t="shared" si="171"/>
        <v>10996</v>
      </c>
      <c r="PGI1" s="29">
        <f t="shared" si="171"/>
        <v>10997</v>
      </c>
      <c r="PGJ1" s="29">
        <f t="shared" si="171"/>
        <v>10998</v>
      </c>
      <c r="PGK1" s="29">
        <f t="shared" si="171"/>
        <v>10999</v>
      </c>
      <c r="PGL1" s="29">
        <f t="shared" si="171"/>
        <v>11000</v>
      </c>
      <c r="PGM1" s="29">
        <f t="shared" si="171"/>
        <v>11001</v>
      </c>
      <c r="PGN1" s="29">
        <f t="shared" si="171"/>
        <v>11002</v>
      </c>
      <c r="PGO1" s="29">
        <f t="shared" si="171"/>
        <v>11003</v>
      </c>
      <c r="PGP1" s="29">
        <f t="shared" si="171"/>
        <v>11004</v>
      </c>
      <c r="PGQ1" s="29">
        <f t="shared" si="171"/>
        <v>11005</v>
      </c>
      <c r="PGR1" s="29">
        <f t="shared" si="171"/>
        <v>11006</v>
      </c>
      <c r="PGS1" s="29">
        <f t="shared" si="171"/>
        <v>11007</v>
      </c>
      <c r="PGT1" s="29">
        <f t="shared" si="171"/>
        <v>11008</v>
      </c>
      <c r="PGU1" s="29">
        <f t="shared" si="171"/>
        <v>11009</v>
      </c>
      <c r="PGV1" s="29">
        <f t="shared" si="171"/>
        <v>11010</v>
      </c>
      <c r="PGW1" s="29">
        <f t="shared" si="171"/>
        <v>11011</v>
      </c>
      <c r="PGX1" s="29">
        <f t="shared" ref="PGX1:PJI1" si="172">PGW1+1</f>
        <v>11012</v>
      </c>
      <c r="PGY1" s="29">
        <f t="shared" si="172"/>
        <v>11013</v>
      </c>
      <c r="PGZ1" s="29">
        <f t="shared" si="172"/>
        <v>11014</v>
      </c>
      <c r="PHA1" s="29">
        <f t="shared" si="172"/>
        <v>11015</v>
      </c>
      <c r="PHB1" s="29">
        <f t="shared" si="172"/>
        <v>11016</v>
      </c>
      <c r="PHC1" s="29">
        <f t="shared" si="172"/>
        <v>11017</v>
      </c>
      <c r="PHD1" s="29">
        <f t="shared" si="172"/>
        <v>11018</v>
      </c>
      <c r="PHE1" s="29">
        <f t="shared" si="172"/>
        <v>11019</v>
      </c>
      <c r="PHF1" s="29">
        <f t="shared" si="172"/>
        <v>11020</v>
      </c>
      <c r="PHG1" s="29">
        <f t="shared" si="172"/>
        <v>11021</v>
      </c>
      <c r="PHH1" s="29">
        <f t="shared" si="172"/>
        <v>11022</v>
      </c>
      <c r="PHI1" s="29">
        <f t="shared" si="172"/>
        <v>11023</v>
      </c>
      <c r="PHJ1" s="29">
        <f t="shared" si="172"/>
        <v>11024</v>
      </c>
      <c r="PHK1" s="29">
        <f t="shared" si="172"/>
        <v>11025</v>
      </c>
      <c r="PHL1" s="29">
        <f t="shared" si="172"/>
        <v>11026</v>
      </c>
      <c r="PHM1" s="29">
        <f t="shared" si="172"/>
        <v>11027</v>
      </c>
      <c r="PHN1" s="29">
        <f t="shared" si="172"/>
        <v>11028</v>
      </c>
      <c r="PHO1" s="29">
        <f t="shared" si="172"/>
        <v>11029</v>
      </c>
      <c r="PHP1" s="29">
        <f t="shared" si="172"/>
        <v>11030</v>
      </c>
      <c r="PHQ1" s="29">
        <f t="shared" si="172"/>
        <v>11031</v>
      </c>
      <c r="PHR1" s="29">
        <f t="shared" si="172"/>
        <v>11032</v>
      </c>
      <c r="PHS1" s="29">
        <f t="shared" si="172"/>
        <v>11033</v>
      </c>
      <c r="PHT1" s="29">
        <f t="shared" si="172"/>
        <v>11034</v>
      </c>
      <c r="PHU1" s="29">
        <f t="shared" si="172"/>
        <v>11035</v>
      </c>
      <c r="PHV1" s="29">
        <f t="shared" si="172"/>
        <v>11036</v>
      </c>
      <c r="PHW1" s="29">
        <f t="shared" si="172"/>
        <v>11037</v>
      </c>
      <c r="PHX1" s="29">
        <f t="shared" si="172"/>
        <v>11038</v>
      </c>
      <c r="PHY1" s="29">
        <f t="shared" si="172"/>
        <v>11039</v>
      </c>
      <c r="PHZ1" s="29">
        <f t="shared" si="172"/>
        <v>11040</v>
      </c>
      <c r="PIA1" s="29">
        <f t="shared" si="172"/>
        <v>11041</v>
      </c>
      <c r="PIB1" s="29">
        <f t="shared" si="172"/>
        <v>11042</v>
      </c>
      <c r="PIC1" s="29">
        <f t="shared" si="172"/>
        <v>11043</v>
      </c>
      <c r="PID1" s="29">
        <f t="shared" si="172"/>
        <v>11044</v>
      </c>
      <c r="PIE1" s="29">
        <f t="shared" si="172"/>
        <v>11045</v>
      </c>
      <c r="PIF1" s="29">
        <f t="shared" si="172"/>
        <v>11046</v>
      </c>
      <c r="PIG1" s="29">
        <f t="shared" si="172"/>
        <v>11047</v>
      </c>
      <c r="PIH1" s="29">
        <f t="shared" si="172"/>
        <v>11048</v>
      </c>
      <c r="PII1" s="29">
        <f t="shared" si="172"/>
        <v>11049</v>
      </c>
      <c r="PIJ1" s="29">
        <f t="shared" si="172"/>
        <v>11050</v>
      </c>
      <c r="PIK1" s="29">
        <f t="shared" si="172"/>
        <v>11051</v>
      </c>
      <c r="PIL1" s="29">
        <f t="shared" si="172"/>
        <v>11052</v>
      </c>
      <c r="PIM1" s="29">
        <f t="shared" si="172"/>
        <v>11053</v>
      </c>
      <c r="PIN1" s="29">
        <f t="shared" si="172"/>
        <v>11054</v>
      </c>
      <c r="PIO1" s="29">
        <f t="shared" si="172"/>
        <v>11055</v>
      </c>
      <c r="PIP1" s="29">
        <f t="shared" si="172"/>
        <v>11056</v>
      </c>
      <c r="PIQ1" s="29">
        <f t="shared" si="172"/>
        <v>11057</v>
      </c>
      <c r="PIR1" s="29">
        <f t="shared" si="172"/>
        <v>11058</v>
      </c>
      <c r="PIS1" s="29">
        <f t="shared" si="172"/>
        <v>11059</v>
      </c>
      <c r="PIT1" s="29">
        <f t="shared" si="172"/>
        <v>11060</v>
      </c>
      <c r="PIU1" s="29">
        <f t="shared" si="172"/>
        <v>11061</v>
      </c>
      <c r="PIV1" s="29">
        <f t="shared" si="172"/>
        <v>11062</v>
      </c>
      <c r="PIW1" s="29">
        <f t="shared" si="172"/>
        <v>11063</v>
      </c>
      <c r="PIX1" s="29">
        <f t="shared" si="172"/>
        <v>11064</v>
      </c>
      <c r="PIY1" s="29">
        <f t="shared" si="172"/>
        <v>11065</v>
      </c>
      <c r="PIZ1" s="29">
        <f t="shared" si="172"/>
        <v>11066</v>
      </c>
      <c r="PJA1" s="29">
        <f t="shared" si="172"/>
        <v>11067</v>
      </c>
      <c r="PJB1" s="29">
        <f t="shared" si="172"/>
        <v>11068</v>
      </c>
      <c r="PJC1" s="29">
        <f t="shared" si="172"/>
        <v>11069</v>
      </c>
      <c r="PJD1" s="29">
        <f t="shared" si="172"/>
        <v>11070</v>
      </c>
      <c r="PJE1" s="29">
        <f t="shared" si="172"/>
        <v>11071</v>
      </c>
      <c r="PJF1" s="29">
        <f t="shared" si="172"/>
        <v>11072</v>
      </c>
      <c r="PJG1" s="29">
        <f t="shared" si="172"/>
        <v>11073</v>
      </c>
      <c r="PJH1" s="29">
        <f t="shared" si="172"/>
        <v>11074</v>
      </c>
      <c r="PJI1" s="29">
        <f t="shared" si="172"/>
        <v>11075</v>
      </c>
      <c r="PJJ1" s="29">
        <f t="shared" ref="PJJ1:PLU1" si="173">PJI1+1</f>
        <v>11076</v>
      </c>
      <c r="PJK1" s="29">
        <f t="shared" si="173"/>
        <v>11077</v>
      </c>
      <c r="PJL1" s="29">
        <f t="shared" si="173"/>
        <v>11078</v>
      </c>
      <c r="PJM1" s="29">
        <f t="shared" si="173"/>
        <v>11079</v>
      </c>
      <c r="PJN1" s="29">
        <f t="shared" si="173"/>
        <v>11080</v>
      </c>
      <c r="PJO1" s="29">
        <f t="shared" si="173"/>
        <v>11081</v>
      </c>
      <c r="PJP1" s="29">
        <f t="shared" si="173"/>
        <v>11082</v>
      </c>
      <c r="PJQ1" s="29">
        <f t="shared" si="173"/>
        <v>11083</v>
      </c>
      <c r="PJR1" s="29">
        <f t="shared" si="173"/>
        <v>11084</v>
      </c>
      <c r="PJS1" s="29">
        <f t="shared" si="173"/>
        <v>11085</v>
      </c>
      <c r="PJT1" s="29">
        <f t="shared" si="173"/>
        <v>11086</v>
      </c>
      <c r="PJU1" s="29">
        <f t="shared" si="173"/>
        <v>11087</v>
      </c>
      <c r="PJV1" s="29">
        <f t="shared" si="173"/>
        <v>11088</v>
      </c>
      <c r="PJW1" s="29">
        <f t="shared" si="173"/>
        <v>11089</v>
      </c>
      <c r="PJX1" s="29">
        <f t="shared" si="173"/>
        <v>11090</v>
      </c>
      <c r="PJY1" s="29">
        <f t="shared" si="173"/>
        <v>11091</v>
      </c>
      <c r="PJZ1" s="29">
        <f t="shared" si="173"/>
        <v>11092</v>
      </c>
      <c r="PKA1" s="29">
        <f t="shared" si="173"/>
        <v>11093</v>
      </c>
      <c r="PKB1" s="29">
        <f t="shared" si="173"/>
        <v>11094</v>
      </c>
      <c r="PKC1" s="29">
        <f t="shared" si="173"/>
        <v>11095</v>
      </c>
      <c r="PKD1" s="29">
        <f t="shared" si="173"/>
        <v>11096</v>
      </c>
      <c r="PKE1" s="29">
        <f t="shared" si="173"/>
        <v>11097</v>
      </c>
      <c r="PKF1" s="29">
        <f t="shared" si="173"/>
        <v>11098</v>
      </c>
      <c r="PKG1" s="29">
        <f t="shared" si="173"/>
        <v>11099</v>
      </c>
      <c r="PKH1" s="29">
        <f t="shared" si="173"/>
        <v>11100</v>
      </c>
      <c r="PKI1" s="29">
        <f t="shared" si="173"/>
        <v>11101</v>
      </c>
      <c r="PKJ1" s="29">
        <f t="shared" si="173"/>
        <v>11102</v>
      </c>
      <c r="PKK1" s="29">
        <f t="shared" si="173"/>
        <v>11103</v>
      </c>
      <c r="PKL1" s="29">
        <f t="shared" si="173"/>
        <v>11104</v>
      </c>
      <c r="PKM1" s="29">
        <f t="shared" si="173"/>
        <v>11105</v>
      </c>
      <c r="PKN1" s="29">
        <f t="shared" si="173"/>
        <v>11106</v>
      </c>
      <c r="PKO1" s="29">
        <f t="shared" si="173"/>
        <v>11107</v>
      </c>
      <c r="PKP1" s="29">
        <f t="shared" si="173"/>
        <v>11108</v>
      </c>
      <c r="PKQ1" s="29">
        <f t="shared" si="173"/>
        <v>11109</v>
      </c>
      <c r="PKR1" s="29">
        <f t="shared" si="173"/>
        <v>11110</v>
      </c>
      <c r="PKS1" s="29">
        <f t="shared" si="173"/>
        <v>11111</v>
      </c>
      <c r="PKT1" s="29">
        <f t="shared" si="173"/>
        <v>11112</v>
      </c>
      <c r="PKU1" s="29">
        <f t="shared" si="173"/>
        <v>11113</v>
      </c>
      <c r="PKV1" s="29">
        <f t="shared" si="173"/>
        <v>11114</v>
      </c>
      <c r="PKW1" s="29">
        <f t="shared" si="173"/>
        <v>11115</v>
      </c>
      <c r="PKX1" s="29">
        <f t="shared" si="173"/>
        <v>11116</v>
      </c>
      <c r="PKY1" s="29">
        <f t="shared" si="173"/>
        <v>11117</v>
      </c>
      <c r="PKZ1" s="29">
        <f t="shared" si="173"/>
        <v>11118</v>
      </c>
      <c r="PLA1" s="29">
        <f t="shared" si="173"/>
        <v>11119</v>
      </c>
      <c r="PLB1" s="29">
        <f t="shared" si="173"/>
        <v>11120</v>
      </c>
      <c r="PLC1" s="29">
        <f t="shared" si="173"/>
        <v>11121</v>
      </c>
      <c r="PLD1" s="29">
        <f t="shared" si="173"/>
        <v>11122</v>
      </c>
      <c r="PLE1" s="29">
        <f t="shared" si="173"/>
        <v>11123</v>
      </c>
      <c r="PLF1" s="29">
        <f t="shared" si="173"/>
        <v>11124</v>
      </c>
      <c r="PLG1" s="29">
        <f t="shared" si="173"/>
        <v>11125</v>
      </c>
      <c r="PLH1" s="29">
        <f t="shared" si="173"/>
        <v>11126</v>
      </c>
      <c r="PLI1" s="29">
        <f t="shared" si="173"/>
        <v>11127</v>
      </c>
      <c r="PLJ1" s="29">
        <f t="shared" si="173"/>
        <v>11128</v>
      </c>
      <c r="PLK1" s="29">
        <f t="shared" si="173"/>
        <v>11129</v>
      </c>
      <c r="PLL1" s="29">
        <f t="shared" si="173"/>
        <v>11130</v>
      </c>
      <c r="PLM1" s="29">
        <f t="shared" si="173"/>
        <v>11131</v>
      </c>
      <c r="PLN1" s="29">
        <f t="shared" si="173"/>
        <v>11132</v>
      </c>
      <c r="PLO1" s="29">
        <f t="shared" si="173"/>
        <v>11133</v>
      </c>
      <c r="PLP1" s="29">
        <f t="shared" si="173"/>
        <v>11134</v>
      </c>
      <c r="PLQ1" s="29">
        <f t="shared" si="173"/>
        <v>11135</v>
      </c>
      <c r="PLR1" s="29">
        <f t="shared" si="173"/>
        <v>11136</v>
      </c>
      <c r="PLS1" s="29">
        <f t="shared" si="173"/>
        <v>11137</v>
      </c>
      <c r="PLT1" s="29">
        <f t="shared" si="173"/>
        <v>11138</v>
      </c>
      <c r="PLU1" s="29">
        <f t="shared" si="173"/>
        <v>11139</v>
      </c>
      <c r="PLV1" s="29">
        <f t="shared" ref="PLV1:POG1" si="174">PLU1+1</f>
        <v>11140</v>
      </c>
      <c r="PLW1" s="29">
        <f t="shared" si="174"/>
        <v>11141</v>
      </c>
      <c r="PLX1" s="29">
        <f t="shared" si="174"/>
        <v>11142</v>
      </c>
      <c r="PLY1" s="29">
        <f t="shared" si="174"/>
        <v>11143</v>
      </c>
      <c r="PLZ1" s="29">
        <f t="shared" si="174"/>
        <v>11144</v>
      </c>
      <c r="PMA1" s="29">
        <f t="shared" si="174"/>
        <v>11145</v>
      </c>
      <c r="PMB1" s="29">
        <f t="shared" si="174"/>
        <v>11146</v>
      </c>
      <c r="PMC1" s="29">
        <f t="shared" si="174"/>
        <v>11147</v>
      </c>
      <c r="PMD1" s="29">
        <f t="shared" si="174"/>
        <v>11148</v>
      </c>
      <c r="PME1" s="29">
        <f t="shared" si="174"/>
        <v>11149</v>
      </c>
      <c r="PMF1" s="29">
        <f t="shared" si="174"/>
        <v>11150</v>
      </c>
      <c r="PMG1" s="29">
        <f t="shared" si="174"/>
        <v>11151</v>
      </c>
      <c r="PMH1" s="29">
        <f t="shared" si="174"/>
        <v>11152</v>
      </c>
      <c r="PMI1" s="29">
        <f t="shared" si="174"/>
        <v>11153</v>
      </c>
      <c r="PMJ1" s="29">
        <f t="shared" si="174"/>
        <v>11154</v>
      </c>
      <c r="PMK1" s="29">
        <f t="shared" si="174"/>
        <v>11155</v>
      </c>
      <c r="PML1" s="29">
        <f t="shared" si="174"/>
        <v>11156</v>
      </c>
      <c r="PMM1" s="29">
        <f t="shared" si="174"/>
        <v>11157</v>
      </c>
      <c r="PMN1" s="29">
        <f t="shared" si="174"/>
        <v>11158</v>
      </c>
      <c r="PMO1" s="29">
        <f t="shared" si="174"/>
        <v>11159</v>
      </c>
      <c r="PMP1" s="29">
        <f t="shared" si="174"/>
        <v>11160</v>
      </c>
      <c r="PMQ1" s="29">
        <f t="shared" si="174"/>
        <v>11161</v>
      </c>
      <c r="PMR1" s="29">
        <f t="shared" si="174"/>
        <v>11162</v>
      </c>
      <c r="PMS1" s="29">
        <f t="shared" si="174"/>
        <v>11163</v>
      </c>
      <c r="PMT1" s="29">
        <f t="shared" si="174"/>
        <v>11164</v>
      </c>
      <c r="PMU1" s="29">
        <f t="shared" si="174"/>
        <v>11165</v>
      </c>
      <c r="PMV1" s="29">
        <f t="shared" si="174"/>
        <v>11166</v>
      </c>
      <c r="PMW1" s="29">
        <f t="shared" si="174"/>
        <v>11167</v>
      </c>
      <c r="PMX1" s="29">
        <f t="shared" si="174"/>
        <v>11168</v>
      </c>
      <c r="PMY1" s="29">
        <f t="shared" si="174"/>
        <v>11169</v>
      </c>
      <c r="PMZ1" s="29">
        <f t="shared" si="174"/>
        <v>11170</v>
      </c>
      <c r="PNA1" s="29">
        <f t="shared" si="174"/>
        <v>11171</v>
      </c>
      <c r="PNB1" s="29">
        <f t="shared" si="174"/>
        <v>11172</v>
      </c>
      <c r="PNC1" s="29">
        <f t="shared" si="174"/>
        <v>11173</v>
      </c>
      <c r="PND1" s="29">
        <f t="shared" si="174"/>
        <v>11174</v>
      </c>
      <c r="PNE1" s="29">
        <f t="shared" si="174"/>
        <v>11175</v>
      </c>
      <c r="PNF1" s="29">
        <f t="shared" si="174"/>
        <v>11176</v>
      </c>
      <c r="PNG1" s="29">
        <f t="shared" si="174"/>
        <v>11177</v>
      </c>
      <c r="PNH1" s="29">
        <f t="shared" si="174"/>
        <v>11178</v>
      </c>
      <c r="PNI1" s="29">
        <f t="shared" si="174"/>
        <v>11179</v>
      </c>
      <c r="PNJ1" s="29">
        <f t="shared" si="174"/>
        <v>11180</v>
      </c>
      <c r="PNK1" s="29">
        <f t="shared" si="174"/>
        <v>11181</v>
      </c>
      <c r="PNL1" s="29">
        <f t="shared" si="174"/>
        <v>11182</v>
      </c>
      <c r="PNM1" s="29">
        <f t="shared" si="174"/>
        <v>11183</v>
      </c>
      <c r="PNN1" s="29">
        <f t="shared" si="174"/>
        <v>11184</v>
      </c>
      <c r="PNO1" s="29">
        <f t="shared" si="174"/>
        <v>11185</v>
      </c>
      <c r="PNP1" s="29">
        <f t="shared" si="174"/>
        <v>11186</v>
      </c>
      <c r="PNQ1" s="29">
        <f t="shared" si="174"/>
        <v>11187</v>
      </c>
      <c r="PNR1" s="29">
        <f t="shared" si="174"/>
        <v>11188</v>
      </c>
      <c r="PNS1" s="29">
        <f t="shared" si="174"/>
        <v>11189</v>
      </c>
      <c r="PNT1" s="29">
        <f t="shared" si="174"/>
        <v>11190</v>
      </c>
      <c r="PNU1" s="29">
        <f t="shared" si="174"/>
        <v>11191</v>
      </c>
      <c r="PNV1" s="29">
        <f t="shared" si="174"/>
        <v>11192</v>
      </c>
      <c r="PNW1" s="29">
        <f t="shared" si="174"/>
        <v>11193</v>
      </c>
      <c r="PNX1" s="29">
        <f t="shared" si="174"/>
        <v>11194</v>
      </c>
      <c r="PNY1" s="29">
        <f t="shared" si="174"/>
        <v>11195</v>
      </c>
      <c r="PNZ1" s="29">
        <f t="shared" si="174"/>
        <v>11196</v>
      </c>
      <c r="POA1" s="29">
        <f t="shared" si="174"/>
        <v>11197</v>
      </c>
      <c r="POB1" s="29">
        <f t="shared" si="174"/>
        <v>11198</v>
      </c>
      <c r="POC1" s="29">
        <f t="shared" si="174"/>
        <v>11199</v>
      </c>
      <c r="POD1" s="29">
        <f t="shared" si="174"/>
        <v>11200</v>
      </c>
      <c r="POE1" s="29">
        <f t="shared" si="174"/>
        <v>11201</v>
      </c>
      <c r="POF1" s="29">
        <f t="shared" si="174"/>
        <v>11202</v>
      </c>
      <c r="POG1" s="29">
        <f t="shared" si="174"/>
        <v>11203</v>
      </c>
      <c r="POH1" s="29">
        <f t="shared" ref="POH1:PQS1" si="175">POG1+1</f>
        <v>11204</v>
      </c>
      <c r="POI1" s="29">
        <f t="shared" si="175"/>
        <v>11205</v>
      </c>
      <c r="POJ1" s="29">
        <f t="shared" si="175"/>
        <v>11206</v>
      </c>
      <c r="POK1" s="29">
        <f t="shared" si="175"/>
        <v>11207</v>
      </c>
      <c r="POL1" s="29">
        <f t="shared" si="175"/>
        <v>11208</v>
      </c>
      <c r="POM1" s="29">
        <f t="shared" si="175"/>
        <v>11209</v>
      </c>
      <c r="PON1" s="29">
        <f t="shared" si="175"/>
        <v>11210</v>
      </c>
      <c r="POO1" s="29">
        <f t="shared" si="175"/>
        <v>11211</v>
      </c>
      <c r="POP1" s="29">
        <f t="shared" si="175"/>
        <v>11212</v>
      </c>
      <c r="POQ1" s="29">
        <f t="shared" si="175"/>
        <v>11213</v>
      </c>
      <c r="POR1" s="29">
        <f t="shared" si="175"/>
        <v>11214</v>
      </c>
      <c r="POS1" s="29">
        <f t="shared" si="175"/>
        <v>11215</v>
      </c>
      <c r="POT1" s="29">
        <f t="shared" si="175"/>
        <v>11216</v>
      </c>
      <c r="POU1" s="29">
        <f t="shared" si="175"/>
        <v>11217</v>
      </c>
      <c r="POV1" s="29">
        <f t="shared" si="175"/>
        <v>11218</v>
      </c>
      <c r="POW1" s="29">
        <f t="shared" si="175"/>
        <v>11219</v>
      </c>
      <c r="POX1" s="29">
        <f t="shared" si="175"/>
        <v>11220</v>
      </c>
      <c r="POY1" s="29">
        <f t="shared" si="175"/>
        <v>11221</v>
      </c>
      <c r="POZ1" s="29">
        <f t="shared" si="175"/>
        <v>11222</v>
      </c>
      <c r="PPA1" s="29">
        <f t="shared" si="175"/>
        <v>11223</v>
      </c>
      <c r="PPB1" s="29">
        <f t="shared" si="175"/>
        <v>11224</v>
      </c>
      <c r="PPC1" s="29">
        <f t="shared" si="175"/>
        <v>11225</v>
      </c>
      <c r="PPD1" s="29">
        <f t="shared" si="175"/>
        <v>11226</v>
      </c>
      <c r="PPE1" s="29">
        <f t="shared" si="175"/>
        <v>11227</v>
      </c>
      <c r="PPF1" s="29">
        <f t="shared" si="175"/>
        <v>11228</v>
      </c>
      <c r="PPG1" s="29">
        <f t="shared" si="175"/>
        <v>11229</v>
      </c>
      <c r="PPH1" s="29">
        <f t="shared" si="175"/>
        <v>11230</v>
      </c>
      <c r="PPI1" s="29">
        <f t="shared" si="175"/>
        <v>11231</v>
      </c>
      <c r="PPJ1" s="29">
        <f t="shared" si="175"/>
        <v>11232</v>
      </c>
      <c r="PPK1" s="29">
        <f t="shared" si="175"/>
        <v>11233</v>
      </c>
      <c r="PPL1" s="29">
        <f t="shared" si="175"/>
        <v>11234</v>
      </c>
      <c r="PPM1" s="29">
        <f t="shared" si="175"/>
        <v>11235</v>
      </c>
      <c r="PPN1" s="29">
        <f t="shared" si="175"/>
        <v>11236</v>
      </c>
      <c r="PPO1" s="29">
        <f t="shared" si="175"/>
        <v>11237</v>
      </c>
      <c r="PPP1" s="29">
        <f t="shared" si="175"/>
        <v>11238</v>
      </c>
      <c r="PPQ1" s="29">
        <f t="shared" si="175"/>
        <v>11239</v>
      </c>
      <c r="PPR1" s="29">
        <f t="shared" si="175"/>
        <v>11240</v>
      </c>
      <c r="PPS1" s="29">
        <f t="shared" si="175"/>
        <v>11241</v>
      </c>
      <c r="PPT1" s="29">
        <f t="shared" si="175"/>
        <v>11242</v>
      </c>
      <c r="PPU1" s="29">
        <f t="shared" si="175"/>
        <v>11243</v>
      </c>
      <c r="PPV1" s="29">
        <f t="shared" si="175"/>
        <v>11244</v>
      </c>
      <c r="PPW1" s="29">
        <f t="shared" si="175"/>
        <v>11245</v>
      </c>
      <c r="PPX1" s="29">
        <f t="shared" si="175"/>
        <v>11246</v>
      </c>
      <c r="PPY1" s="29">
        <f t="shared" si="175"/>
        <v>11247</v>
      </c>
      <c r="PPZ1" s="29">
        <f t="shared" si="175"/>
        <v>11248</v>
      </c>
      <c r="PQA1" s="29">
        <f t="shared" si="175"/>
        <v>11249</v>
      </c>
      <c r="PQB1" s="29">
        <f t="shared" si="175"/>
        <v>11250</v>
      </c>
      <c r="PQC1" s="29">
        <f t="shared" si="175"/>
        <v>11251</v>
      </c>
      <c r="PQD1" s="29">
        <f t="shared" si="175"/>
        <v>11252</v>
      </c>
      <c r="PQE1" s="29">
        <f t="shared" si="175"/>
        <v>11253</v>
      </c>
      <c r="PQF1" s="29">
        <f t="shared" si="175"/>
        <v>11254</v>
      </c>
      <c r="PQG1" s="29">
        <f t="shared" si="175"/>
        <v>11255</v>
      </c>
      <c r="PQH1" s="29">
        <f t="shared" si="175"/>
        <v>11256</v>
      </c>
      <c r="PQI1" s="29">
        <f t="shared" si="175"/>
        <v>11257</v>
      </c>
      <c r="PQJ1" s="29">
        <f t="shared" si="175"/>
        <v>11258</v>
      </c>
      <c r="PQK1" s="29">
        <f t="shared" si="175"/>
        <v>11259</v>
      </c>
      <c r="PQL1" s="29">
        <f t="shared" si="175"/>
        <v>11260</v>
      </c>
      <c r="PQM1" s="29">
        <f t="shared" si="175"/>
        <v>11261</v>
      </c>
      <c r="PQN1" s="29">
        <f t="shared" si="175"/>
        <v>11262</v>
      </c>
      <c r="PQO1" s="29">
        <f t="shared" si="175"/>
        <v>11263</v>
      </c>
      <c r="PQP1" s="29">
        <f t="shared" si="175"/>
        <v>11264</v>
      </c>
      <c r="PQQ1" s="29">
        <f t="shared" si="175"/>
        <v>11265</v>
      </c>
      <c r="PQR1" s="29">
        <f t="shared" si="175"/>
        <v>11266</v>
      </c>
      <c r="PQS1" s="29">
        <f t="shared" si="175"/>
        <v>11267</v>
      </c>
      <c r="PQT1" s="29">
        <f t="shared" ref="PQT1:PTE1" si="176">PQS1+1</f>
        <v>11268</v>
      </c>
      <c r="PQU1" s="29">
        <f t="shared" si="176"/>
        <v>11269</v>
      </c>
      <c r="PQV1" s="29">
        <f t="shared" si="176"/>
        <v>11270</v>
      </c>
      <c r="PQW1" s="29">
        <f t="shared" si="176"/>
        <v>11271</v>
      </c>
      <c r="PQX1" s="29">
        <f t="shared" si="176"/>
        <v>11272</v>
      </c>
      <c r="PQY1" s="29">
        <f t="shared" si="176"/>
        <v>11273</v>
      </c>
      <c r="PQZ1" s="29">
        <f t="shared" si="176"/>
        <v>11274</v>
      </c>
      <c r="PRA1" s="29">
        <f t="shared" si="176"/>
        <v>11275</v>
      </c>
      <c r="PRB1" s="29">
        <f t="shared" si="176"/>
        <v>11276</v>
      </c>
      <c r="PRC1" s="29">
        <f t="shared" si="176"/>
        <v>11277</v>
      </c>
      <c r="PRD1" s="29">
        <f t="shared" si="176"/>
        <v>11278</v>
      </c>
      <c r="PRE1" s="29">
        <f t="shared" si="176"/>
        <v>11279</v>
      </c>
      <c r="PRF1" s="29">
        <f t="shared" si="176"/>
        <v>11280</v>
      </c>
      <c r="PRG1" s="29">
        <f t="shared" si="176"/>
        <v>11281</v>
      </c>
      <c r="PRH1" s="29">
        <f t="shared" si="176"/>
        <v>11282</v>
      </c>
      <c r="PRI1" s="29">
        <f t="shared" si="176"/>
        <v>11283</v>
      </c>
      <c r="PRJ1" s="29">
        <f t="shared" si="176"/>
        <v>11284</v>
      </c>
      <c r="PRK1" s="29">
        <f t="shared" si="176"/>
        <v>11285</v>
      </c>
      <c r="PRL1" s="29">
        <f t="shared" si="176"/>
        <v>11286</v>
      </c>
      <c r="PRM1" s="29">
        <f t="shared" si="176"/>
        <v>11287</v>
      </c>
      <c r="PRN1" s="29">
        <f t="shared" si="176"/>
        <v>11288</v>
      </c>
      <c r="PRO1" s="29">
        <f t="shared" si="176"/>
        <v>11289</v>
      </c>
      <c r="PRP1" s="29">
        <f t="shared" si="176"/>
        <v>11290</v>
      </c>
      <c r="PRQ1" s="29">
        <f t="shared" si="176"/>
        <v>11291</v>
      </c>
      <c r="PRR1" s="29">
        <f t="shared" si="176"/>
        <v>11292</v>
      </c>
      <c r="PRS1" s="29">
        <f t="shared" si="176"/>
        <v>11293</v>
      </c>
      <c r="PRT1" s="29">
        <f t="shared" si="176"/>
        <v>11294</v>
      </c>
      <c r="PRU1" s="29">
        <f t="shared" si="176"/>
        <v>11295</v>
      </c>
      <c r="PRV1" s="29">
        <f t="shared" si="176"/>
        <v>11296</v>
      </c>
      <c r="PRW1" s="29">
        <f t="shared" si="176"/>
        <v>11297</v>
      </c>
      <c r="PRX1" s="29">
        <f t="shared" si="176"/>
        <v>11298</v>
      </c>
      <c r="PRY1" s="29">
        <f t="shared" si="176"/>
        <v>11299</v>
      </c>
      <c r="PRZ1" s="29">
        <f t="shared" si="176"/>
        <v>11300</v>
      </c>
      <c r="PSA1" s="29">
        <f t="shared" si="176"/>
        <v>11301</v>
      </c>
      <c r="PSB1" s="29">
        <f t="shared" si="176"/>
        <v>11302</v>
      </c>
      <c r="PSC1" s="29">
        <f t="shared" si="176"/>
        <v>11303</v>
      </c>
      <c r="PSD1" s="29">
        <f t="shared" si="176"/>
        <v>11304</v>
      </c>
      <c r="PSE1" s="29">
        <f t="shared" si="176"/>
        <v>11305</v>
      </c>
      <c r="PSF1" s="29">
        <f t="shared" si="176"/>
        <v>11306</v>
      </c>
      <c r="PSG1" s="29">
        <f t="shared" si="176"/>
        <v>11307</v>
      </c>
      <c r="PSH1" s="29">
        <f t="shared" si="176"/>
        <v>11308</v>
      </c>
      <c r="PSI1" s="29">
        <f t="shared" si="176"/>
        <v>11309</v>
      </c>
      <c r="PSJ1" s="29">
        <f t="shared" si="176"/>
        <v>11310</v>
      </c>
      <c r="PSK1" s="29">
        <f t="shared" si="176"/>
        <v>11311</v>
      </c>
      <c r="PSL1" s="29">
        <f t="shared" si="176"/>
        <v>11312</v>
      </c>
      <c r="PSM1" s="29">
        <f t="shared" si="176"/>
        <v>11313</v>
      </c>
      <c r="PSN1" s="29">
        <f t="shared" si="176"/>
        <v>11314</v>
      </c>
      <c r="PSO1" s="29">
        <f t="shared" si="176"/>
        <v>11315</v>
      </c>
      <c r="PSP1" s="29">
        <f t="shared" si="176"/>
        <v>11316</v>
      </c>
      <c r="PSQ1" s="29">
        <f t="shared" si="176"/>
        <v>11317</v>
      </c>
      <c r="PSR1" s="29">
        <f t="shared" si="176"/>
        <v>11318</v>
      </c>
      <c r="PSS1" s="29">
        <f t="shared" si="176"/>
        <v>11319</v>
      </c>
      <c r="PST1" s="29">
        <f t="shared" si="176"/>
        <v>11320</v>
      </c>
      <c r="PSU1" s="29">
        <f t="shared" si="176"/>
        <v>11321</v>
      </c>
      <c r="PSV1" s="29">
        <f t="shared" si="176"/>
        <v>11322</v>
      </c>
      <c r="PSW1" s="29">
        <f t="shared" si="176"/>
        <v>11323</v>
      </c>
      <c r="PSX1" s="29">
        <f t="shared" si="176"/>
        <v>11324</v>
      </c>
      <c r="PSY1" s="29">
        <f t="shared" si="176"/>
        <v>11325</v>
      </c>
      <c r="PSZ1" s="29">
        <f t="shared" si="176"/>
        <v>11326</v>
      </c>
      <c r="PTA1" s="29">
        <f t="shared" si="176"/>
        <v>11327</v>
      </c>
      <c r="PTB1" s="29">
        <f t="shared" si="176"/>
        <v>11328</v>
      </c>
      <c r="PTC1" s="29">
        <f t="shared" si="176"/>
        <v>11329</v>
      </c>
      <c r="PTD1" s="29">
        <f t="shared" si="176"/>
        <v>11330</v>
      </c>
      <c r="PTE1" s="29">
        <f t="shared" si="176"/>
        <v>11331</v>
      </c>
      <c r="PTF1" s="29">
        <f t="shared" ref="PTF1:PVQ1" si="177">PTE1+1</f>
        <v>11332</v>
      </c>
      <c r="PTG1" s="29">
        <f t="shared" si="177"/>
        <v>11333</v>
      </c>
      <c r="PTH1" s="29">
        <f t="shared" si="177"/>
        <v>11334</v>
      </c>
      <c r="PTI1" s="29">
        <f t="shared" si="177"/>
        <v>11335</v>
      </c>
      <c r="PTJ1" s="29">
        <f t="shared" si="177"/>
        <v>11336</v>
      </c>
      <c r="PTK1" s="29">
        <f t="shared" si="177"/>
        <v>11337</v>
      </c>
      <c r="PTL1" s="29">
        <f t="shared" si="177"/>
        <v>11338</v>
      </c>
      <c r="PTM1" s="29">
        <f t="shared" si="177"/>
        <v>11339</v>
      </c>
      <c r="PTN1" s="29">
        <f t="shared" si="177"/>
        <v>11340</v>
      </c>
      <c r="PTO1" s="29">
        <f t="shared" si="177"/>
        <v>11341</v>
      </c>
      <c r="PTP1" s="29">
        <f t="shared" si="177"/>
        <v>11342</v>
      </c>
      <c r="PTQ1" s="29">
        <f t="shared" si="177"/>
        <v>11343</v>
      </c>
      <c r="PTR1" s="29">
        <f t="shared" si="177"/>
        <v>11344</v>
      </c>
      <c r="PTS1" s="29">
        <f t="shared" si="177"/>
        <v>11345</v>
      </c>
      <c r="PTT1" s="29">
        <f t="shared" si="177"/>
        <v>11346</v>
      </c>
      <c r="PTU1" s="29">
        <f t="shared" si="177"/>
        <v>11347</v>
      </c>
      <c r="PTV1" s="29">
        <f t="shared" si="177"/>
        <v>11348</v>
      </c>
      <c r="PTW1" s="29">
        <f t="shared" si="177"/>
        <v>11349</v>
      </c>
      <c r="PTX1" s="29">
        <f t="shared" si="177"/>
        <v>11350</v>
      </c>
      <c r="PTY1" s="29">
        <f t="shared" si="177"/>
        <v>11351</v>
      </c>
      <c r="PTZ1" s="29">
        <f t="shared" si="177"/>
        <v>11352</v>
      </c>
      <c r="PUA1" s="29">
        <f t="shared" si="177"/>
        <v>11353</v>
      </c>
      <c r="PUB1" s="29">
        <f t="shared" si="177"/>
        <v>11354</v>
      </c>
      <c r="PUC1" s="29">
        <f t="shared" si="177"/>
        <v>11355</v>
      </c>
      <c r="PUD1" s="29">
        <f t="shared" si="177"/>
        <v>11356</v>
      </c>
      <c r="PUE1" s="29">
        <f t="shared" si="177"/>
        <v>11357</v>
      </c>
      <c r="PUF1" s="29">
        <f t="shared" si="177"/>
        <v>11358</v>
      </c>
      <c r="PUG1" s="29">
        <f t="shared" si="177"/>
        <v>11359</v>
      </c>
      <c r="PUH1" s="29">
        <f t="shared" si="177"/>
        <v>11360</v>
      </c>
      <c r="PUI1" s="29">
        <f t="shared" si="177"/>
        <v>11361</v>
      </c>
      <c r="PUJ1" s="29">
        <f t="shared" si="177"/>
        <v>11362</v>
      </c>
      <c r="PUK1" s="29">
        <f t="shared" si="177"/>
        <v>11363</v>
      </c>
      <c r="PUL1" s="29">
        <f t="shared" si="177"/>
        <v>11364</v>
      </c>
      <c r="PUM1" s="29">
        <f t="shared" si="177"/>
        <v>11365</v>
      </c>
      <c r="PUN1" s="29">
        <f t="shared" si="177"/>
        <v>11366</v>
      </c>
      <c r="PUO1" s="29">
        <f t="shared" si="177"/>
        <v>11367</v>
      </c>
      <c r="PUP1" s="29">
        <f t="shared" si="177"/>
        <v>11368</v>
      </c>
      <c r="PUQ1" s="29">
        <f t="shared" si="177"/>
        <v>11369</v>
      </c>
      <c r="PUR1" s="29">
        <f t="shared" si="177"/>
        <v>11370</v>
      </c>
      <c r="PUS1" s="29">
        <f t="shared" si="177"/>
        <v>11371</v>
      </c>
      <c r="PUT1" s="29">
        <f t="shared" si="177"/>
        <v>11372</v>
      </c>
      <c r="PUU1" s="29">
        <f t="shared" si="177"/>
        <v>11373</v>
      </c>
      <c r="PUV1" s="29">
        <f t="shared" si="177"/>
        <v>11374</v>
      </c>
      <c r="PUW1" s="29">
        <f t="shared" si="177"/>
        <v>11375</v>
      </c>
      <c r="PUX1" s="29">
        <f t="shared" si="177"/>
        <v>11376</v>
      </c>
      <c r="PUY1" s="29">
        <f t="shared" si="177"/>
        <v>11377</v>
      </c>
      <c r="PUZ1" s="29">
        <f t="shared" si="177"/>
        <v>11378</v>
      </c>
      <c r="PVA1" s="29">
        <f t="shared" si="177"/>
        <v>11379</v>
      </c>
      <c r="PVB1" s="29">
        <f t="shared" si="177"/>
        <v>11380</v>
      </c>
      <c r="PVC1" s="29">
        <f t="shared" si="177"/>
        <v>11381</v>
      </c>
      <c r="PVD1" s="29">
        <f t="shared" si="177"/>
        <v>11382</v>
      </c>
      <c r="PVE1" s="29">
        <f t="shared" si="177"/>
        <v>11383</v>
      </c>
      <c r="PVF1" s="29">
        <f t="shared" si="177"/>
        <v>11384</v>
      </c>
      <c r="PVG1" s="29">
        <f t="shared" si="177"/>
        <v>11385</v>
      </c>
      <c r="PVH1" s="29">
        <f t="shared" si="177"/>
        <v>11386</v>
      </c>
      <c r="PVI1" s="29">
        <f t="shared" si="177"/>
        <v>11387</v>
      </c>
      <c r="PVJ1" s="29">
        <f t="shared" si="177"/>
        <v>11388</v>
      </c>
      <c r="PVK1" s="29">
        <f t="shared" si="177"/>
        <v>11389</v>
      </c>
      <c r="PVL1" s="29">
        <f t="shared" si="177"/>
        <v>11390</v>
      </c>
      <c r="PVM1" s="29">
        <f t="shared" si="177"/>
        <v>11391</v>
      </c>
      <c r="PVN1" s="29">
        <f t="shared" si="177"/>
        <v>11392</v>
      </c>
      <c r="PVO1" s="29">
        <f t="shared" si="177"/>
        <v>11393</v>
      </c>
      <c r="PVP1" s="29">
        <f t="shared" si="177"/>
        <v>11394</v>
      </c>
      <c r="PVQ1" s="29">
        <f t="shared" si="177"/>
        <v>11395</v>
      </c>
      <c r="PVR1" s="29">
        <f t="shared" ref="PVR1:PYC1" si="178">PVQ1+1</f>
        <v>11396</v>
      </c>
      <c r="PVS1" s="29">
        <f t="shared" si="178"/>
        <v>11397</v>
      </c>
      <c r="PVT1" s="29">
        <f t="shared" si="178"/>
        <v>11398</v>
      </c>
      <c r="PVU1" s="29">
        <f t="shared" si="178"/>
        <v>11399</v>
      </c>
      <c r="PVV1" s="29">
        <f t="shared" si="178"/>
        <v>11400</v>
      </c>
      <c r="PVW1" s="29">
        <f t="shared" si="178"/>
        <v>11401</v>
      </c>
      <c r="PVX1" s="29">
        <f t="shared" si="178"/>
        <v>11402</v>
      </c>
      <c r="PVY1" s="29">
        <f t="shared" si="178"/>
        <v>11403</v>
      </c>
      <c r="PVZ1" s="29">
        <f t="shared" si="178"/>
        <v>11404</v>
      </c>
      <c r="PWA1" s="29">
        <f t="shared" si="178"/>
        <v>11405</v>
      </c>
      <c r="PWB1" s="29">
        <f t="shared" si="178"/>
        <v>11406</v>
      </c>
      <c r="PWC1" s="29">
        <f t="shared" si="178"/>
        <v>11407</v>
      </c>
      <c r="PWD1" s="29">
        <f t="shared" si="178"/>
        <v>11408</v>
      </c>
      <c r="PWE1" s="29">
        <f t="shared" si="178"/>
        <v>11409</v>
      </c>
      <c r="PWF1" s="29">
        <f t="shared" si="178"/>
        <v>11410</v>
      </c>
      <c r="PWG1" s="29">
        <f t="shared" si="178"/>
        <v>11411</v>
      </c>
      <c r="PWH1" s="29">
        <f t="shared" si="178"/>
        <v>11412</v>
      </c>
      <c r="PWI1" s="29">
        <f t="shared" si="178"/>
        <v>11413</v>
      </c>
      <c r="PWJ1" s="29">
        <f t="shared" si="178"/>
        <v>11414</v>
      </c>
      <c r="PWK1" s="29">
        <f t="shared" si="178"/>
        <v>11415</v>
      </c>
      <c r="PWL1" s="29">
        <f t="shared" si="178"/>
        <v>11416</v>
      </c>
      <c r="PWM1" s="29">
        <f t="shared" si="178"/>
        <v>11417</v>
      </c>
      <c r="PWN1" s="29">
        <f t="shared" si="178"/>
        <v>11418</v>
      </c>
      <c r="PWO1" s="29">
        <f t="shared" si="178"/>
        <v>11419</v>
      </c>
      <c r="PWP1" s="29">
        <f t="shared" si="178"/>
        <v>11420</v>
      </c>
      <c r="PWQ1" s="29">
        <f t="shared" si="178"/>
        <v>11421</v>
      </c>
      <c r="PWR1" s="29">
        <f t="shared" si="178"/>
        <v>11422</v>
      </c>
      <c r="PWS1" s="29">
        <f t="shared" si="178"/>
        <v>11423</v>
      </c>
      <c r="PWT1" s="29">
        <f t="shared" si="178"/>
        <v>11424</v>
      </c>
      <c r="PWU1" s="29">
        <f t="shared" si="178"/>
        <v>11425</v>
      </c>
      <c r="PWV1" s="29">
        <f t="shared" si="178"/>
        <v>11426</v>
      </c>
      <c r="PWW1" s="29">
        <f t="shared" si="178"/>
        <v>11427</v>
      </c>
      <c r="PWX1" s="29">
        <f t="shared" si="178"/>
        <v>11428</v>
      </c>
      <c r="PWY1" s="29">
        <f t="shared" si="178"/>
        <v>11429</v>
      </c>
      <c r="PWZ1" s="29">
        <f t="shared" si="178"/>
        <v>11430</v>
      </c>
      <c r="PXA1" s="29">
        <f t="shared" si="178"/>
        <v>11431</v>
      </c>
      <c r="PXB1" s="29">
        <f t="shared" si="178"/>
        <v>11432</v>
      </c>
      <c r="PXC1" s="29">
        <f t="shared" si="178"/>
        <v>11433</v>
      </c>
      <c r="PXD1" s="29">
        <f t="shared" si="178"/>
        <v>11434</v>
      </c>
      <c r="PXE1" s="29">
        <f t="shared" si="178"/>
        <v>11435</v>
      </c>
      <c r="PXF1" s="29">
        <f t="shared" si="178"/>
        <v>11436</v>
      </c>
      <c r="PXG1" s="29">
        <f t="shared" si="178"/>
        <v>11437</v>
      </c>
      <c r="PXH1" s="29">
        <f t="shared" si="178"/>
        <v>11438</v>
      </c>
      <c r="PXI1" s="29">
        <f t="shared" si="178"/>
        <v>11439</v>
      </c>
      <c r="PXJ1" s="29">
        <f t="shared" si="178"/>
        <v>11440</v>
      </c>
      <c r="PXK1" s="29">
        <f t="shared" si="178"/>
        <v>11441</v>
      </c>
      <c r="PXL1" s="29">
        <f t="shared" si="178"/>
        <v>11442</v>
      </c>
      <c r="PXM1" s="29">
        <f t="shared" si="178"/>
        <v>11443</v>
      </c>
      <c r="PXN1" s="29">
        <f t="shared" si="178"/>
        <v>11444</v>
      </c>
      <c r="PXO1" s="29">
        <f t="shared" si="178"/>
        <v>11445</v>
      </c>
      <c r="PXP1" s="29">
        <f t="shared" si="178"/>
        <v>11446</v>
      </c>
      <c r="PXQ1" s="29">
        <f t="shared" si="178"/>
        <v>11447</v>
      </c>
      <c r="PXR1" s="29">
        <f t="shared" si="178"/>
        <v>11448</v>
      </c>
      <c r="PXS1" s="29">
        <f t="shared" si="178"/>
        <v>11449</v>
      </c>
      <c r="PXT1" s="29">
        <f t="shared" si="178"/>
        <v>11450</v>
      </c>
      <c r="PXU1" s="29">
        <f t="shared" si="178"/>
        <v>11451</v>
      </c>
      <c r="PXV1" s="29">
        <f t="shared" si="178"/>
        <v>11452</v>
      </c>
      <c r="PXW1" s="29">
        <f t="shared" si="178"/>
        <v>11453</v>
      </c>
      <c r="PXX1" s="29">
        <f t="shared" si="178"/>
        <v>11454</v>
      </c>
      <c r="PXY1" s="29">
        <f t="shared" si="178"/>
        <v>11455</v>
      </c>
      <c r="PXZ1" s="29">
        <f t="shared" si="178"/>
        <v>11456</v>
      </c>
      <c r="PYA1" s="29">
        <f t="shared" si="178"/>
        <v>11457</v>
      </c>
      <c r="PYB1" s="29">
        <f t="shared" si="178"/>
        <v>11458</v>
      </c>
      <c r="PYC1" s="29">
        <f t="shared" si="178"/>
        <v>11459</v>
      </c>
      <c r="PYD1" s="29">
        <f t="shared" ref="PYD1:QAO1" si="179">PYC1+1</f>
        <v>11460</v>
      </c>
      <c r="PYE1" s="29">
        <f t="shared" si="179"/>
        <v>11461</v>
      </c>
      <c r="PYF1" s="29">
        <f t="shared" si="179"/>
        <v>11462</v>
      </c>
      <c r="PYG1" s="29">
        <f t="shared" si="179"/>
        <v>11463</v>
      </c>
      <c r="PYH1" s="29">
        <f t="shared" si="179"/>
        <v>11464</v>
      </c>
      <c r="PYI1" s="29">
        <f t="shared" si="179"/>
        <v>11465</v>
      </c>
      <c r="PYJ1" s="29">
        <f t="shared" si="179"/>
        <v>11466</v>
      </c>
      <c r="PYK1" s="29">
        <f t="shared" si="179"/>
        <v>11467</v>
      </c>
      <c r="PYL1" s="29">
        <f t="shared" si="179"/>
        <v>11468</v>
      </c>
      <c r="PYM1" s="29">
        <f t="shared" si="179"/>
        <v>11469</v>
      </c>
      <c r="PYN1" s="29">
        <f t="shared" si="179"/>
        <v>11470</v>
      </c>
      <c r="PYO1" s="29">
        <f t="shared" si="179"/>
        <v>11471</v>
      </c>
      <c r="PYP1" s="29">
        <f t="shared" si="179"/>
        <v>11472</v>
      </c>
      <c r="PYQ1" s="29">
        <f t="shared" si="179"/>
        <v>11473</v>
      </c>
      <c r="PYR1" s="29">
        <f t="shared" si="179"/>
        <v>11474</v>
      </c>
      <c r="PYS1" s="29">
        <f t="shared" si="179"/>
        <v>11475</v>
      </c>
      <c r="PYT1" s="29">
        <f t="shared" si="179"/>
        <v>11476</v>
      </c>
      <c r="PYU1" s="29">
        <f t="shared" si="179"/>
        <v>11477</v>
      </c>
      <c r="PYV1" s="29">
        <f t="shared" si="179"/>
        <v>11478</v>
      </c>
      <c r="PYW1" s="29">
        <f t="shared" si="179"/>
        <v>11479</v>
      </c>
      <c r="PYX1" s="29">
        <f t="shared" si="179"/>
        <v>11480</v>
      </c>
      <c r="PYY1" s="29">
        <f t="shared" si="179"/>
        <v>11481</v>
      </c>
      <c r="PYZ1" s="29">
        <f t="shared" si="179"/>
        <v>11482</v>
      </c>
      <c r="PZA1" s="29">
        <f t="shared" si="179"/>
        <v>11483</v>
      </c>
      <c r="PZB1" s="29">
        <f t="shared" si="179"/>
        <v>11484</v>
      </c>
      <c r="PZC1" s="29">
        <f t="shared" si="179"/>
        <v>11485</v>
      </c>
      <c r="PZD1" s="29">
        <f t="shared" si="179"/>
        <v>11486</v>
      </c>
      <c r="PZE1" s="29">
        <f t="shared" si="179"/>
        <v>11487</v>
      </c>
      <c r="PZF1" s="29">
        <f t="shared" si="179"/>
        <v>11488</v>
      </c>
      <c r="PZG1" s="29">
        <f t="shared" si="179"/>
        <v>11489</v>
      </c>
      <c r="PZH1" s="29">
        <f t="shared" si="179"/>
        <v>11490</v>
      </c>
      <c r="PZI1" s="29">
        <f t="shared" si="179"/>
        <v>11491</v>
      </c>
      <c r="PZJ1" s="29">
        <f t="shared" si="179"/>
        <v>11492</v>
      </c>
      <c r="PZK1" s="29">
        <f t="shared" si="179"/>
        <v>11493</v>
      </c>
      <c r="PZL1" s="29">
        <f t="shared" si="179"/>
        <v>11494</v>
      </c>
      <c r="PZM1" s="29">
        <f t="shared" si="179"/>
        <v>11495</v>
      </c>
      <c r="PZN1" s="29">
        <f t="shared" si="179"/>
        <v>11496</v>
      </c>
      <c r="PZO1" s="29">
        <f t="shared" si="179"/>
        <v>11497</v>
      </c>
      <c r="PZP1" s="29">
        <f t="shared" si="179"/>
        <v>11498</v>
      </c>
      <c r="PZQ1" s="29">
        <f t="shared" si="179"/>
        <v>11499</v>
      </c>
      <c r="PZR1" s="29">
        <f t="shared" si="179"/>
        <v>11500</v>
      </c>
      <c r="PZS1" s="29">
        <f t="shared" si="179"/>
        <v>11501</v>
      </c>
      <c r="PZT1" s="29">
        <f t="shared" si="179"/>
        <v>11502</v>
      </c>
      <c r="PZU1" s="29">
        <f t="shared" si="179"/>
        <v>11503</v>
      </c>
      <c r="PZV1" s="29">
        <f t="shared" si="179"/>
        <v>11504</v>
      </c>
      <c r="PZW1" s="29">
        <f t="shared" si="179"/>
        <v>11505</v>
      </c>
      <c r="PZX1" s="29">
        <f t="shared" si="179"/>
        <v>11506</v>
      </c>
      <c r="PZY1" s="29">
        <f t="shared" si="179"/>
        <v>11507</v>
      </c>
      <c r="PZZ1" s="29">
        <f t="shared" si="179"/>
        <v>11508</v>
      </c>
      <c r="QAA1" s="29">
        <f t="shared" si="179"/>
        <v>11509</v>
      </c>
      <c r="QAB1" s="29">
        <f t="shared" si="179"/>
        <v>11510</v>
      </c>
      <c r="QAC1" s="29">
        <f t="shared" si="179"/>
        <v>11511</v>
      </c>
      <c r="QAD1" s="29">
        <f t="shared" si="179"/>
        <v>11512</v>
      </c>
      <c r="QAE1" s="29">
        <f t="shared" si="179"/>
        <v>11513</v>
      </c>
      <c r="QAF1" s="29">
        <f t="shared" si="179"/>
        <v>11514</v>
      </c>
      <c r="QAG1" s="29">
        <f t="shared" si="179"/>
        <v>11515</v>
      </c>
      <c r="QAH1" s="29">
        <f t="shared" si="179"/>
        <v>11516</v>
      </c>
      <c r="QAI1" s="29">
        <f t="shared" si="179"/>
        <v>11517</v>
      </c>
      <c r="QAJ1" s="29">
        <f t="shared" si="179"/>
        <v>11518</v>
      </c>
      <c r="QAK1" s="29">
        <f t="shared" si="179"/>
        <v>11519</v>
      </c>
      <c r="QAL1" s="29">
        <f t="shared" si="179"/>
        <v>11520</v>
      </c>
      <c r="QAM1" s="29">
        <f t="shared" si="179"/>
        <v>11521</v>
      </c>
      <c r="QAN1" s="29">
        <f t="shared" si="179"/>
        <v>11522</v>
      </c>
      <c r="QAO1" s="29">
        <f t="shared" si="179"/>
        <v>11523</v>
      </c>
      <c r="QAP1" s="29">
        <f t="shared" ref="QAP1:QDA1" si="180">QAO1+1</f>
        <v>11524</v>
      </c>
      <c r="QAQ1" s="29">
        <f t="shared" si="180"/>
        <v>11525</v>
      </c>
      <c r="QAR1" s="29">
        <f t="shared" si="180"/>
        <v>11526</v>
      </c>
      <c r="QAS1" s="29">
        <f t="shared" si="180"/>
        <v>11527</v>
      </c>
      <c r="QAT1" s="29">
        <f t="shared" si="180"/>
        <v>11528</v>
      </c>
      <c r="QAU1" s="29">
        <f t="shared" si="180"/>
        <v>11529</v>
      </c>
      <c r="QAV1" s="29">
        <f t="shared" si="180"/>
        <v>11530</v>
      </c>
      <c r="QAW1" s="29">
        <f t="shared" si="180"/>
        <v>11531</v>
      </c>
      <c r="QAX1" s="29">
        <f t="shared" si="180"/>
        <v>11532</v>
      </c>
      <c r="QAY1" s="29">
        <f t="shared" si="180"/>
        <v>11533</v>
      </c>
      <c r="QAZ1" s="29">
        <f t="shared" si="180"/>
        <v>11534</v>
      </c>
      <c r="QBA1" s="29">
        <f t="shared" si="180"/>
        <v>11535</v>
      </c>
      <c r="QBB1" s="29">
        <f t="shared" si="180"/>
        <v>11536</v>
      </c>
      <c r="QBC1" s="29">
        <f t="shared" si="180"/>
        <v>11537</v>
      </c>
      <c r="QBD1" s="29">
        <f t="shared" si="180"/>
        <v>11538</v>
      </c>
      <c r="QBE1" s="29">
        <f t="shared" si="180"/>
        <v>11539</v>
      </c>
      <c r="QBF1" s="29">
        <f t="shared" si="180"/>
        <v>11540</v>
      </c>
      <c r="QBG1" s="29">
        <f t="shared" si="180"/>
        <v>11541</v>
      </c>
      <c r="QBH1" s="29">
        <f t="shared" si="180"/>
        <v>11542</v>
      </c>
      <c r="QBI1" s="29">
        <f t="shared" si="180"/>
        <v>11543</v>
      </c>
      <c r="QBJ1" s="29">
        <f t="shared" si="180"/>
        <v>11544</v>
      </c>
      <c r="QBK1" s="29">
        <f t="shared" si="180"/>
        <v>11545</v>
      </c>
      <c r="QBL1" s="29">
        <f t="shared" si="180"/>
        <v>11546</v>
      </c>
      <c r="QBM1" s="29">
        <f t="shared" si="180"/>
        <v>11547</v>
      </c>
      <c r="QBN1" s="29">
        <f t="shared" si="180"/>
        <v>11548</v>
      </c>
      <c r="QBO1" s="29">
        <f t="shared" si="180"/>
        <v>11549</v>
      </c>
      <c r="QBP1" s="29">
        <f t="shared" si="180"/>
        <v>11550</v>
      </c>
      <c r="QBQ1" s="29">
        <f t="shared" si="180"/>
        <v>11551</v>
      </c>
      <c r="QBR1" s="29">
        <f t="shared" si="180"/>
        <v>11552</v>
      </c>
      <c r="QBS1" s="29">
        <f t="shared" si="180"/>
        <v>11553</v>
      </c>
      <c r="QBT1" s="29">
        <f t="shared" si="180"/>
        <v>11554</v>
      </c>
      <c r="QBU1" s="29">
        <f t="shared" si="180"/>
        <v>11555</v>
      </c>
      <c r="QBV1" s="29">
        <f t="shared" si="180"/>
        <v>11556</v>
      </c>
      <c r="QBW1" s="29">
        <f t="shared" si="180"/>
        <v>11557</v>
      </c>
      <c r="QBX1" s="29">
        <f t="shared" si="180"/>
        <v>11558</v>
      </c>
      <c r="QBY1" s="29">
        <f t="shared" si="180"/>
        <v>11559</v>
      </c>
      <c r="QBZ1" s="29">
        <f t="shared" si="180"/>
        <v>11560</v>
      </c>
      <c r="QCA1" s="29">
        <f t="shared" si="180"/>
        <v>11561</v>
      </c>
      <c r="QCB1" s="29">
        <f t="shared" si="180"/>
        <v>11562</v>
      </c>
      <c r="QCC1" s="29">
        <f t="shared" si="180"/>
        <v>11563</v>
      </c>
      <c r="QCD1" s="29">
        <f t="shared" si="180"/>
        <v>11564</v>
      </c>
      <c r="QCE1" s="29">
        <f t="shared" si="180"/>
        <v>11565</v>
      </c>
      <c r="QCF1" s="29">
        <f t="shared" si="180"/>
        <v>11566</v>
      </c>
      <c r="QCG1" s="29">
        <f t="shared" si="180"/>
        <v>11567</v>
      </c>
      <c r="QCH1" s="29">
        <f t="shared" si="180"/>
        <v>11568</v>
      </c>
      <c r="QCI1" s="29">
        <f t="shared" si="180"/>
        <v>11569</v>
      </c>
      <c r="QCJ1" s="29">
        <f t="shared" si="180"/>
        <v>11570</v>
      </c>
      <c r="QCK1" s="29">
        <f t="shared" si="180"/>
        <v>11571</v>
      </c>
      <c r="QCL1" s="29">
        <f t="shared" si="180"/>
        <v>11572</v>
      </c>
      <c r="QCM1" s="29">
        <f t="shared" si="180"/>
        <v>11573</v>
      </c>
      <c r="QCN1" s="29">
        <f t="shared" si="180"/>
        <v>11574</v>
      </c>
      <c r="QCO1" s="29">
        <f t="shared" si="180"/>
        <v>11575</v>
      </c>
      <c r="QCP1" s="29">
        <f t="shared" si="180"/>
        <v>11576</v>
      </c>
      <c r="QCQ1" s="29">
        <f t="shared" si="180"/>
        <v>11577</v>
      </c>
      <c r="QCR1" s="29">
        <f t="shared" si="180"/>
        <v>11578</v>
      </c>
      <c r="QCS1" s="29">
        <f t="shared" si="180"/>
        <v>11579</v>
      </c>
      <c r="QCT1" s="29">
        <f t="shared" si="180"/>
        <v>11580</v>
      </c>
      <c r="QCU1" s="29">
        <f t="shared" si="180"/>
        <v>11581</v>
      </c>
      <c r="QCV1" s="29">
        <f t="shared" si="180"/>
        <v>11582</v>
      </c>
      <c r="QCW1" s="29">
        <f t="shared" si="180"/>
        <v>11583</v>
      </c>
      <c r="QCX1" s="29">
        <f t="shared" si="180"/>
        <v>11584</v>
      </c>
      <c r="QCY1" s="29">
        <f t="shared" si="180"/>
        <v>11585</v>
      </c>
      <c r="QCZ1" s="29">
        <f t="shared" si="180"/>
        <v>11586</v>
      </c>
      <c r="QDA1" s="29">
        <f t="shared" si="180"/>
        <v>11587</v>
      </c>
      <c r="QDB1" s="29">
        <f t="shared" ref="QDB1:QFM1" si="181">QDA1+1</f>
        <v>11588</v>
      </c>
      <c r="QDC1" s="29">
        <f t="shared" si="181"/>
        <v>11589</v>
      </c>
      <c r="QDD1" s="29">
        <f t="shared" si="181"/>
        <v>11590</v>
      </c>
      <c r="QDE1" s="29">
        <f t="shared" si="181"/>
        <v>11591</v>
      </c>
      <c r="QDF1" s="29">
        <f t="shared" si="181"/>
        <v>11592</v>
      </c>
      <c r="QDG1" s="29">
        <f t="shared" si="181"/>
        <v>11593</v>
      </c>
      <c r="QDH1" s="29">
        <f t="shared" si="181"/>
        <v>11594</v>
      </c>
      <c r="QDI1" s="29">
        <f t="shared" si="181"/>
        <v>11595</v>
      </c>
      <c r="QDJ1" s="29">
        <f t="shared" si="181"/>
        <v>11596</v>
      </c>
      <c r="QDK1" s="29">
        <f t="shared" si="181"/>
        <v>11597</v>
      </c>
      <c r="QDL1" s="29">
        <f t="shared" si="181"/>
        <v>11598</v>
      </c>
      <c r="QDM1" s="29">
        <f t="shared" si="181"/>
        <v>11599</v>
      </c>
      <c r="QDN1" s="29">
        <f t="shared" si="181"/>
        <v>11600</v>
      </c>
      <c r="QDO1" s="29">
        <f t="shared" si="181"/>
        <v>11601</v>
      </c>
      <c r="QDP1" s="29">
        <f t="shared" si="181"/>
        <v>11602</v>
      </c>
      <c r="QDQ1" s="29">
        <f t="shared" si="181"/>
        <v>11603</v>
      </c>
      <c r="QDR1" s="29">
        <f t="shared" si="181"/>
        <v>11604</v>
      </c>
      <c r="QDS1" s="29">
        <f t="shared" si="181"/>
        <v>11605</v>
      </c>
      <c r="QDT1" s="29">
        <f t="shared" si="181"/>
        <v>11606</v>
      </c>
      <c r="QDU1" s="29">
        <f t="shared" si="181"/>
        <v>11607</v>
      </c>
      <c r="QDV1" s="29">
        <f t="shared" si="181"/>
        <v>11608</v>
      </c>
      <c r="QDW1" s="29">
        <f t="shared" si="181"/>
        <v>11609</v>
      </c>
      <c r="QDX1" s="29">
        <f t="shared" si="181"/>
        <v>11610</v>
      </c>
      <c r="QDY1" s="29">
        <f t="shared" si="181"/>
        <v>11611</v>
      </c>
      <c r="QDZ1" s="29">
        <f t="shared" si="181"/>
        <v>11612</v>
      </c>
      <c r="QEA1" s="29">
        <f t="shared" si="181"/>
        <v>11613</v>
      </c>
      <c r="QEB1" s="29">
        <f t="shared" si="181"/>
        <v>11614</v>
      </c>
      <c r="QEC1" s="29">
        <f t="shared" si="181"/>
        <v>11615</v>
      </c>
      <c r="QED1" s="29">
        <f t="shared" si="181"/>
        <v>11616</v>
      </c>
      <c r="QEE1" s="29">
        <f t="shared" si="181"/>
        <v>11617</v>
      </c>
      <c r="QEF1" s="29">
        <f t="shared" si="181"/>
        <v>11618</v>
      </c>
      <c r="QEG1" s="29">
        <f t="shared" si="181"/>
        <v>11619</v>
      </c>
      <c r="QEH1" s="29">
        <f t="shared" si="181"/>
        <v>11620</v>
      </c>
      <c r="QEI1" s="29">
        <f t="shared" si="181"/>
        <v>11621</v>
      </c>
      <c r="QEJ1" s="29">
        <f t="shared" si="181"/>
        <v>11622</v>
      </c>
      <c r="QEK1" s="29">
        <f t="shared" si="181"/>
        <v>11623</v>
      </c>
      <c r="QEL1" s="29">
        <f t="shared" si="181"/>
        <v>11624</v>
      </c>
      <c r="QEM1" s="29">
        <f t="shared" si="181"/>
        <v>11625</v>
      </c>
      <c r="QEN1" s="29">
        <f t="shared" si="181"/>
        <v>11626</v>
      </c>
      <c r="QEO1" s="29">
        <f t="shared" si="181"/>
        <v>11627</v>
      </c>
      <c r="QEP1" s="29">
        <f t="shared" si="181"/>
        <v>11628</v>
      </c>
      <c r="QEQ1" s="29">
        <f t="shared" si="181"/>
        <v>11629</v>
      </c>
      <c r="QER1" s="29">
        <f t="shared" si="181"/>
        <v>11630</v>
      </c>
      <c r="QES1" s="29">
        <f t="shared" si="181"/>
        <v>11631</v>
      </c>
      <c r="QET1" s="29">
        <f t="shared" si="181"/>
        <v>11632</v>
      </c>
      <c r="QEU1" s="29">
        <f t="shared" si="181"/>
        <v>11633</v>
      </c>
      <c r="QEV1" s="29">
        <f t="shared" si="181"/>
        <v>11634</v>
      </c>
      <c r="QEW1" s="29">
        <f t="shared" si="181"/>
        <v>11635</v>
      </c>
      <c r="QEX1" s="29">
        <f t="shared" si="181"/>
        <v>11636</v>
      </c>
      <c r="QEY1" s="29">
        <f t="shared" si="181"/>
        <v>11637</v>
      </c>
      <c r="QEZ1" s="29">
        <f t="shared" si="181"/>
        <v>11638</v>
      </c>
      <c r="QFA1" s="29">
        <f t="shared" si="181"/>
        <v>11639</v>
      </c>
      <c r="QFB1" s="29">
        <f t="shared" si="181"/>
        <v>11640</v>
      </c>
      <c r="QFC1" s="29">
        <f t="shared" si="181"/>
        <v>11641</v>
      </c>
      <c r="QFD1" s="29">
        <f t="shared" si="181"/>
        <v>11642</v>
      </c>
      <c r="QFE1" s="29">
        <f t="shared" si="181"/>
        <v>11643</v>
      </c>
      <c r="QFF1" s="29">
        <f t="shared" si="181"/>
        <v>11644</v>
      </c>
      <c r="QFG1" s="29">
        <f t="shared" si="181"/>
        <v>11645</v>
      </c>
      <c r="QFH1" s="29">
        <f t="shared" si="181"/>
        <v>11646</v>
      </c>
      <c r="QFI1" s="29">
        <f t="shared" si="181"/>
        <v>11647</v>
      </c>
      <c r="QFJ1" s="29">
        <f t="shared" si="181"/>
        <v>11648</v>
      </c>
      <c r="QFK1" s="29">
        <f t="shared" si="181"/>
        <v>11649</v>
      </c>
      <c r="QFL1" s="29">
        <f t="shared" si="181"/>
        <v>11650</v>
      </c>
      <c r="QFM1" s="29">
        <f t="shared" si="181"/>
        <v>11651</v>
      </c>
      <c r="QFN1" s="29">
        <f t="shared" ref="QFN1:QHY1" si="182">QFM1+1</f>
        <v>11652</v>
      </c>
      <c r="QFO1" s="29">
        <f t="shared" si="182"/>
        <v>11653</v>
      </c>
      <c r="QFP1" s="29">
        <f t="shared" si="182"/>
        <v>11654</v>
      </c>
      <c r="QFQ1" s="29">
        <f t="shared" si="182"/>
        <v>11655</v>
      </c>
      <c r="QFR1" s="29">
        <f t="shared" si="182"/>
        <v>11656</v>
      </c>
      <c r="QFS1" s="29">
        <f t="shared" si="182"/>
        <v>11657</v>
      </c>
      <c r="QFT1" s="29">
        <f t="shared" si="182"/>
        <v>11658</v>
      </c>
      <c r="QFU1" s="29">
        <f t="shared" si="182"/>
        <v>11659</v>
      </c>
      <c r="QFV1" s="29">
        <f t="shared" si="182"/>
        <v>11660</v>
      </c>
      <c r="QFW1" s="29">
        <f t="shared" si="182"/>
        <v>11661</v>
      </c>
      <c r="QFX1" s="29">
        <f t="shared" si="182"/>
        <v>11662</v>
      </c>
      <c r="QFY1" s="29">
        <f t="shared" si="182"/>
        <v>11663</v>
      </c>
      <c r="QFZ1" s="29">
        <f t="shared" si="182"/>
        <v>11664</v>
      </c>
      <c r="QGA1" s="29">
        <f t="shared" si="182"/>
        <v>11665</v>
      </c>
      <c r="QGB1" s="29">
        <f t="shared" si="182"/>
        <v>11666</v>
      </c>
      <c r="QGC1" s="29">
        <f t="shared" si="182"/>
        <v>11667</v>
      </c>
      <c r="QGD1" s="29">
        <f t="shared" si="182"/>
        <v>11668</v>
      </c>
      <c r="QGE1" s="29">
        <f t="shared" si="182"/>
        <v>11669</v>
      </c>
      <c r="QGF1" s="29">
        <f t="shared" si="182"/>
        <v>11670</v>
      </c>
      <c r="QGG1" s="29">
        <f t="shared" si="182"/>
        <v>11671</v>
      </c>
      <c r="QGH1" s="29">
        <f t="shared" si="182"/>
        <v>11672</v>
      </c>
      <c r="QGI1" s="29">
        <f t="shared" si="182"/>
        <v>11673</v>
      </c>
      <c r="QGJ1" s="29">
        <f t="shared" si="182"/>
        <v>11674</v>
      </c>
      <c r="QGK1" s="29">
        <f t="shared" si="182"/>
        <v>11675</v>
      </c>
      <c r="QGL1" s="29">
        <f t="shared" si="182"/>
        <v>11676</v>
      </c>
      <c r="QGM1" s="29">
        <f t="shared" si="182"/>
        <v>11677</v>
      </c>
      <c r="QGN1" s="29">
        <f t="shared" si="182"/>
        <v>11678</v>
      </c>
      <c r="QGO1" s="29">
        <f t="shared" si="182"/>
        <v>11679</v>
      </c>
      <c r="QGP1" s="29">
        <f t="shared" si="182"/>
        <v>11680</v>
      </c>
      <c r="QGQ1" s="29">
        <f t="shared" si="182"/>
        <v>11681</v>
      </c>
      <c r="QGR1" s="29">
        <f t="shared" si="182"/>
        <v>11682</v>
      </c>
      <c r="QGS1" s="29">
        <f t="shared" si="182"/>
        <v>11683</v>
      </c>
      <c r="QGT1" s="29">
        <f t="shared" si="182"/>
        <v>11684</v>
      </c>
      <c r="QGU1" s="29">
        <f t="shared" si="182"/>
        <v>11685</v>
      </c>
      <c r="QGV1" s="29">
        <f t="shared" si="182"/>
        <v>11686</v>
      </c>
      <c r="QGW1" s="29">
        <f t="shared" si="182"/>
        <v>11687</v>
      </c>
      <c r="QGX1" s="29">
        <f t="shared" si="182"/>
        <v>11688</v>
      </c>
      <c r="QGY1" s="29">
        <f t="shared" si="182"/>
        <v>11689</v>
      </c>
      <c r="QGZ1" s="29">
        <f t="shared" si="182"/>
        <v>11690</v>
      </c>
      <c r="QHA1" s="29">
        <f t="shared" si="182"/>
        <v>11691</v>
      </c>
      <c r="QHB1" s="29">
        <f t="shared" si="182"/>
        <v>11692</v>
      </c>
      <c r="QHC1" s="29">
        <f t="shared" si="182"/>
        <v>11693</v>
      </c>
      <c r="QHD1" s="29">
        <f t="shared" si="182"/>
        <v>11694</v>
      </c>
      <c r="QHE1" s="29">
        <f t="shared" si="182"/>
        <v>11695</v>
      </c>
      <c r="QHF1" s="29">
        <f t="shared" si="182"/>
        <v>11696</v>
      </c>
      <c r="QHG1" s="29">
        <f t="shared" si="182"/>
        <v>11697</v>
      </c>
      <c r="QHH1" s="29">
        <f t="shared" si="182"/>
        <v>11698</v>
      </c>
      <c r="QHI1" s="29">
        <f t="shared" si="182"/>
        <v>11699</v>
      </c>
      <c r="QHJ1" s="29">
        <f t="shared" si="182"/>
        <v>11700</v>
      </c>
      <c r="QHK1" s="29">
        <f t="shared" si="182"/>
        <v>11701</v>
      </c>
      <c r="QHL1" s="29">
        <f t="shared" si="182"/>
        <v>11702</v>
      </c>
      <c r="QHM1" s="29">
        <f t="shared" si="182"/>
        <v>11703</v>
      </c>
      <c r="QHN1" s="29">
        <f t="shared" si="182"/>
        <v>11704</v>
      </c>
      <c r="QHO1" s="29">
        <f t="shared" si="182"/>
        <v>11705</v>
      </c>
      <c r="QHP1" s="29">
        <f t="shared" si="182"/>
        <v>11706</v>
      </c>
      <c r="QHQ1" s="29">
        <f t="shared" si="182"/>
        <v>11707</v>
      </c>
      <c r="QHR1" s="29">
        <f t="shared" si="182"/>
        <v>11708</v>
      </c>
      <c r="QHS1" s="29">
        <f t="shared" si="182"/>
        <v>11709</v>
      </c>
      <c r="QHT1" s="29">
        <f t="shared" si="182"/>
        <v>11710</v>
      </c>
      <c r="QHU1" s="29">
        <f t="shared" si="182"/>
        <v>11711</v>
      </c>
      <c r="QHV1" s="29">
        <f t="shared" si="182"/>
        <v>11712</v>
      </c>
      <c r="QHW1" s="29">
        <f t="shared" si="182"/>
        <v>11713</v>
      </c>
      <c r="QHX1" s="29">
        <f t="shared" si="182"/>
        <v>11714</v>
      </c>
      <c r="QHY1" s="29">
        <f t="shared" si="182"/>
        <v>11715</v>
      </c>
      <c r="QHZ1" s="29">
        <f t="shared" ref="QHZ1:QKK1" si="183">QHY1+1</f>
        <v>11716</v>
      </c>
      <c r="QIA1" s="29">
        <f t="shared" si="183"/>
        <v>11717</v>
      </c>
      <c r="QIB1" s="29">
        <f t="shared" si="183"/>
        <v>11718</v>
      </c>
      <c r="QIC1" s="29">
        <f t="shared" si="183"/>
        <v>11719</v>
      </c>
      <c r="QID1" s="29">
        <f t="shared" si="183"/>
        <v>11720</v>
      </c>
      <c r="QIE1" s="29">
        <f t="shared" si="183"/>
        <v>11721</v>
      </c>
      <c r="QIF1" s="29">
        <f t="shared" si="183"/>
        <v>11722</v>
      </c>
      <c r="QIG1" s="29">
        <f t="shared" si="183"/>
        <v>11723</v>
      </c>
      <c r="QIH1" s="29">
        <f t="shared" si="183"/>
        <v>11724</v>
      </c>
      <c r="QII1" s="29">
        <f t="shared" si="183"/>
        <v>11725</v>
      </c>
      <c r="QIJ1" s="29">
        <f t="shared" si="183"/>
        <v>11726</v>
      </c>
      <c r="QIK1" s="29">
        <f t="shared" si="183"/>
        <v>11727</v>
      </c>
      <c r="QIL1" s="29">
        <f t="shared" si="183"/>
        <v>11728</v>
      </c>
      <c r="QIM1" s="29">
        <f t="shared" si="183"/>
        <v>11729</v>
      </c>
      <c r="QIN1" s="29">
        <f t="shared" si="183"/>
        <v>11730</v>
      </c>
      <c r="QIO1" s="29">
        <f t="shared" si="183"/>
        <v>11731</v>
      </c>
      <c r="QIP1" s="29">
        <f t="shared" si="183"/>
        <v>11732</v>
      </c>
      <c r="QIQ1" s="29">
        <f t="shared" si="183"/>
        <v>11733</v>
      </c>
      <c r="QIR1" s="29">
        <f t="shared" si="183"/>
        <v>11734</v>
      </c>
      <c r="QIS1" s="29">
        <f t="shared" si="183"/>
        <v>11735</v>
      </c>
      <c r="QIT1" s="29">
        <f t="shared" si="183"/>
        <v>11736</v>
      </c>
      <c r="QIU1" s="29">
        <f t="shared" si="183"/>
        <v>11737</v>
      </c>
      <c r="QIV1" s="29">
        <f t="shared" si="183"/>
        <v>11738</v>
      </c>
      <c r="QIW1" s="29">
        <f t="shared" si="183"/>
        <v>11739</v>
      </c>
      <c r="QIX1" s="29">
        <f t="shared" si="183"/>
        <v>11740</v>
      </c>
      <c r="QIY1" s="29">
        <f t="shared" si="183"/>
        <v>11741</v>
      </c>
      <c r="QIZ1" s="29">
        <f t="shared" si="183"/>
        <v>11742</v>
      </c>
      <c r="QJA1" s="29">
        <f t="shared" si="183"/>
        <v>11743</v>
      </c>
      <c r="QJB1" s="29">
        <f t="shared" si="183"/>
        <v>11744</v>
      </c>
      <c r="QJC1" s="29">
        <f t="shared" si="183"/>
        <v>11745</v>
      </c>
      <c r="QJD1" s="29">
        <f t="shared" si="183"/>
        <v>11746</v>
      </c>
      <c r="QJE1" s="29">
        <f t="shared" si="183"/>
        <v>11747</v>
      </c>
      <c r="QJF1" s="29">
        <f t="shared" si="183"/>
        <v>11748</v>
      </c>
      <c r="QJG1" s="29">
        <f t="shared" si="183"/>
        <v>11749</v>
      </c>
      <c r="QJH1" s="29">
        <f t="shared" si="183"/>
        <v>11750</v>
      </c>
      <c r="QJI1" s="29">
        <f t="shared" si="183"/>
        <v>11751</v>
      </c>
      <c r="QJJ1" s="29">
        <f t="shared" si="183"/>
        <v>11752</v>
      </c>
      <c r="QJK1" s="29">
        <f t="shared" si="183"/>
        <v>11753</v>
      </c>
      <c r="QJL1" s="29">
        <f t="shared" si="183"/>
        <v>11754</v>
      </c>
      <c r="QJM1" s="29">
        <f t="shared" si="183"/>
        <v>11755</v>
      </c>
      <c r="QJN1" s="29">
        <f t="shared" si="183"/>
        <v>11756</v>
      </c>
      <c r="QJO1" s="29">
        <f t="shared" si="183"/>
        <v>11757</v>
      </c>
      <c r="QJP1" s="29">
        <f t="shared" si="183"/>
        <v>11758</v>
      </c>
      <c r="QJQ1" s="29">
        <f t="shared" si="183"/>
        <v>11759</v>
      </c>
      <c r="QJR1" s="29">
        <f t="shared" si="183"/>
        <v>11760</v>
      </c>
      <c r="QJS1" s="29">
        <f t="shared" si="183"/>
        <v>11761</v>
      </c>
      <c r="QJT1" s="29">
        <f t="shared" si="183"/>
        <v>11762</v>
      </c>
      <c r="QJU1" s="29">
        <f t="shared" si="183"/>
        <v>11763</v>
      </c>
      <c r="QJV1" s="29">
        <f t="shared" si="183"/>
        <v>11764</v>
      </c>
      <c r="QJW1" s="29">
        <f t="shared" si="183"/>
        <v>11765</v>
      </c>
      <c r="QJX1" s="29">
        <f t="shared" si="183"/>
        <v>11766</v>
      </c>
      <c r="QJY1" s="29">
        <f t="shared" si="183"/>
        <v>11767</v>
      </c>
      <c r="QJZ1" s="29">
        <f t="shared" si="183"/>
        <v>11768</v>
      </c>
      <c r="QKA1" s="29">
        <f t="shared" si="183"/>
        <v>11769</v>
      </c>
      <c r="QKB1" s="29">
        <f t="shared" si="183"/>
        <v>11770</v>
      </c>
      <c r="QKC1" s="29">
        <f t="shared" si="183"/>
        <v>11771</v>
      </c>
      <c r="QKD1" s="29">
        <f t="shared" si="183"/>
        <v>11772</v>
      </c>
      <c r="QKE1" s="29">
        <f t="shared" si="183"/>
        <v>11773</v>
      </c>
      <c r="QKF1" s="29">
        <f t="shared" si="183"/>
        <v>11774</v>
      </c>
      <c r="QKG1" s="29">
        <f t="shared" si="183"/>
        <v>11775</v>
      </c>
      <c r="QKH1" s="29">
        <f t="shared" si="183"/>
        <v>11776</v>
      </c>
      <c r="QKI1" s="29">
        <f t="shared" si="183"/>
        <v>11777</v>
      </c>
      <c r="QKJ1" s="29">
        <f t="shared" si="183"/>
        <v>11778</v>
      </c>
      <c r="QKK1" s="29">
        <f t="shared" si="183"/>
        <v>11779</v>
      </c>
      <c r="QKL1" s="29">
        <f t="shared" ref="QKL1:QMW1" si="184">QKK1+1</f>
        <v>11780</v>
      </c>
      <c r="QKM1" s="29">
        <f t="shared" si="184"/>
        <v>11781</v>
      </c>
      <c r="QKN1" s="29">
        <f t="shared" si="184"/>
        <v>11782</v>
      </c>
      <c r="QKO1" s="29">
        <f t="shared" si="184"/>
        <v>11783</v>
      </c>
      <c r="QKP1" s="29">
        <f t="shared" si="184"/>
        <v>11784</v>
      </c>
      <c r="QKQ1" s="29">
        <f t="shared" si="184"/>
        <v>11785</v>
      </c>
      <c r="QKR1" s="29">
        <f t="shared" si="184"/>
        <v>11786</v>
      </c>
      <c r="QKS1" s="29">
        <f t="shared" si="184"/>
        <v>11787</v>
      </c>
      <c r="QKT1" s="29">
        <f t="shared" si="184"/>
        <v>11788</v>
      </c>
      <c r="QKU1" s="29">
        <f t="shared" si="184"/>
        <v>11789</v>
      </c>
      <c r="QKV1" s="29">
        <f t="shared" si="184"/>
        <v>11790</v>
      </c>
      <c r="QKW1" s="29">
        <f t="shared" si="184"/>
        <v>11791</v>
      </c>
      <c r="QKX1" s="29">
        <f t="shared" si="184"/>
        <v>11792</v>
      </c>
      <c r="QKY1" s="29">
        <f t="shared" si="184"/>
        <v>11793</v>
      </c>
      <c r="QKZ1" s="29">
        <f t="shared" si="184"/>
        <v>11794</v>
      </c>
      <c r="QLA1" s="29">
        <f t="shared" si="184"/>
        <v>11795</v>
      </c>
      <c r="QLB1" s="29">
        <f t="shared" si="184"/>
        <v>11796</v>
      </c>
      <c r="QLC1" s="29">
        <f t="shared" si="184"/>
        <v>11797</v>
      </c>
      <c r="QLD1" s="29">
        <f t="shared" si="184"/>
        <v>11798</v>
      </c>
      <c r="QLE1" s="29">
        <f t="shared" si="184"/>
        <v>11799</v>
      </c>
      <c r="QLF1" s="29">
        <f t="shared" si="184"/>
        <v>11800</v>
      </c>
      <c r="QLG1" s="29">
        <f t="shared" si="184"/>
        <v>11801</v>
      </c>
      <c r="QLH1" s="29">
        <f t="shared" si="184"/>
        <v>11802</v>
      </c>
      <c r="QLI1" s="29">
        <f t="shared" si="184"/>
        <v>11803</v>
      </c>
      <c r="QLJ1" s="29">
        <f t="shared" si="184"/>
        <v>11804</v>
      </c>
      <c r="QLK1" s="29">
        <f t="shared" si="184"/>
        <v>11805</v>
      </c>
      <c r="QLL1" s="29">
        <f t="shared" si="184"/>
        <v>11806</v>
      </c>
      <c r="QLM1" s="29">
        <f t="shared" si="184"/>
        <v>11807</v>
      </c>
      <c r="QLN1" s="29">
        <f t="shared" si="184"/>
        <v>11808</v>
      </c>
      <c r="QLO1" s="29">
        <f t="shared" si="184"/>
        <v>11809</v>
      </c>
      <c r="QLP1" s="29">
        <f t="shared" si="184"/>
        <v>11810</v>
      </c>
      <c r="QLQ1" s="29">
        <f t="shared" si="184"/>
        <v>11811</v>
      </c>
      <c r="QLR1" s="29">
        <f t="shared" si="184"/>
        <v>11812</v>
      </c>
      <c r="QLS1" s="29">
        <f t="shared" si="184"/>
        <v>11813</v>
      </c>
      <c r="QLT1" s="29">
        <f t="shared" si="184"/>
        <v>11814</v>
      </c>
      <c r="QLU1" s="29">
        <f t="shared" si="184"/>
        <v>11815</v>
      </c>
      <c r="QLV1" s="29">
        <f t="shared" si="184"/>
        <v>11816</v>
      </c>
      <c r="QLW1" s="29">
        <f t="shared" si="184"/>
        <v>11817</v>
      </c>
      <c r="QLX1" s="29">
        <f t="shared" si="184"/>
        <v>11818</v>
      </c>
      <c r="QLY1" s="29">
        <f t="shared" si="184"/>
        <v>11819</v>
      </c>
      <c r="QLZ1" s="29">
        <f t="shared" si="184"/>
        <v>11820</v>
      </c>
      <c r="QMA1" s="29">
        <f t="shared" si="184"/>
        <v>11821</v>
      </c>
      <c r="QMB1" s="29">
        <f t="shared" si="184"/>
        <v>11822</v>
      </c>
      <c r="QMC1" s="29">
        <f t="shared" si="184"/>
        <v>11823</v>
      </c>
      <c r="QMD1" s="29">
        <f t="shared" si="184"/>
        <v>11824</v>
      </c>
      <c r="QME1" s="29">
        <f t="shared" si="184"/>
        <v>11825</v>
      </c>
      <c r="QMF1" s="29">
        <f t="shared" si="184"/>
        <v>11826</v>
      </c>
      <c r="QMG1" s="29">
        <f t="shared" si="184"/>
        <v>11827</v>
      </c>
      <c r="QMH1" s="29">
        <f t="shared" si="184"/>
        <v>11828</v>
      </c>
      <c r="QMI1" s="29">
        <f t="shared" si="184"/>
        <v>11829</v>
      </c>
      <c r="QMJ1" s="29">
        <f t="shared" si="184"/>
        <v>11830</v>
      </c>
      <c r="QMK1" s="29">
        <f t="shared" si="184"/>
        <v>11831</v>
      </c>
      <c r="QML1" s="29">
        <f t="shared" si="184"/>
        <v>11832</v>
      </c>
      <c r="QMM1" s="29">
        <f t="shared" si="184"/>
        <v>11833</v>
      </c>
      <c r="QMN1" s="29">
        <f t="shared" si="184"/>
        <v>11834</v>
      </c>
      <c r="QMO1" s="29">
        <f t="shared" si="184"/>
        <v>11835</v>
      </c>
      <c r="QMP1" s="29">
        <f t="shared" si="184"/>
        <v>11836</v>
      </c>
      <c r="QMQ1" s="29">
        <f t="shared" si="184"/>
        <v>11837</v>
      </c>
      <c r="QMR1" s="29">
        <f t="shared" si="184"/>
        <v>11838</v>
      </c>
      <c r="QMS1" s="29">
        <f t="shared" si="184"/>
        <v>11839</v>
      </c>
      <c r="QMT1" s="29">
        <f t="shared" si="184"/>
        <v>11840</v>
      </c>
      <c r="QMU1" s="29">
        <f t="shared" si="184"/>
        <v>11841</v>
      </c>
      <c r="QMV1" s="29">
        <f t="shared" si="184"/>
        <v>11842</v>
      </c>
      <c r="QMW1" s="29">
        <f t="shared" si="184"/>
        <v>11843</v>
      </c>
      <c r="QMX1" s="29">
        <f t="shared" ref="QMX1:QPI1" si="185">QMW1+1</f>
        <v>11844</v>
      </c>
      <c r="QMY1" s="29">
        <f t="shared" si="185"/>
        <v>11845</v>
      </c>
      <c r="QMZ1" s="29">
        <f t="shared" si="185"/>
        <v>11846</v>
      </c>
      <c r="QNA1" s="29">
        <f t="shared" si="185"/>
        <v>11847</v>
      </c>
      <c r="QNB1" s="29">
        <f t="shared" si="185"/>
        <v>11848</v>
      </c>
      <c r="QNC1" s="29">
        <f t="shared" si="185"/>
        <v>11849</v>
      </c>
      <c r="QND1" s="29">
        <f t="shared" si="185"/>
        <v>11850</v>
      </c>
      <c r="QNE1" s="29">
        <f t="shared" si="185"/>
        <v>11851</v>
      </c>
      <c r="QNF1" s="29">
        <f t="shared" si="185"/>
        <v>11852</v>
      </c>
      <c r="QNG1" s="29">
        <f t="shared" si="185"/>
        <v>11853</v>
      </c>
      <c r="QNH1" s="29">
        <f t="shared" si="185"/>
        <v>11854</v>
      </c>
      <c r="QNI1" s="29">
        <f t="shared" si="185"/>
        <v>11855</v>
      </c>
      <c r="QNJ1" s="29">
        <f t="shared" si="185"/>
        <v>11856</v>
      </c>
      <c r="QNK1" s="29">
        <f t="shared" si="185"/>
        <v>11857</v>
      </c>
      <c r="QNL1" s="29">
        <f t="shared" si="185"/>
        <v>11858</v>
      </c>
      <c r="QNM1" s="29">
        <f t="shared" si="185"/>
        <v>11859</v>
      </c>
      <c r="QNN1" s="29">
        <f t="shared" si="185"/>
        <v>11860</v>
      </c>
      <c r="QNO1" s="29">
        <f t="shared" si="185"/>
        <v>11861</v>
      </c>
      <c r="QNP1" s="29">
        <f t="shared" si="185"/>
        <v>11862</v>
      </c>
      <c r="QNQ1" s="29">
        <f t="shared" si="185"/>
        <v>11863</v>
      </c>
      <c r="QNR1" s="29">
        <f t="shared" si="185"/>
        <v>11864</v>
      </c>
      <c r="QNS1" s="29">
        <f t="shared" si="185"/>
        <v>11865</v>
      </c>
      <c r="QNT1" s="29">
        <f t="shared" si="185"/>
        <v>11866</v>
      </c>
      <c r="QNU1" s="29">
        <f t="shared" si="185"/>
        <v>11867</v>
      </c>
      <c r="QNV1" s="29">
        <f t="shared" si="185"/>
        <v>11868</v>
      </c>
      <c r="QNW1" s="29">
        <f t="shared" si="185"/>
        <v>11869</v>
      </c>
      <c r="QNX1" s="29">
        <f t="shared" si="185"/>
        <v>11870</v>
      </c>
      <c r="QNY1" s="29">
        <f t="shared" si="185"/>
        <v>11871</v>
      </c>
      <c r="QNZ1" s="29">
        <f t="shared" si="185"/>
        <v>11872</v>
      </c>
      <c r="QOA1" s="29">
        <f t="shared" si="185"/>
        <v>11873</v>
      </c>
      <c r="QOB1" s="29">
        <f t="shared" si="185"/>
        <v>11874</v>
      </c>
      <c r="QOC1" s="29">
        <f t="shared" si="185"/>
        <v>11875</v>
      </c>
      <c r="QOD1" s="29">
        <f t="shared" si="185"/>
        <v>11876</v>
      </c>
      <c r="QOE1" s="29">
        <f t="shared" si="185"/>
        <v>11877</v>
      </c>
      <c r="QOF1" s="29">
        <f t="shared" si="185"/>
        <v>11878</v>
      </c>
      <c r="QOG1" s="29">
        <f t="shared" si="185"/>
        <v>11879</v>
      </c>
      <c r="QOH1" s="29">
        <f t="shared" si="185"/>
        <v>11880</v>
      </c>
      <c r="QOI1" s="29">
        <f t="shared" si="185"/>
        <v>11881</v>
      </c>
      <c r="QOJ1" s="29">
        <f t="shared" si="185"/>
        <v>11882</v>
      </c>
      <c r="QOK1" s="29">
        <f t="shared" si="185"/>
        <v>11883</v>
      </c>
      <c r="QOL1" s="29">
        <f t="shared" si="185"/>
        <v>11884</v>
      </c>
      <c r="QOM1" s="29">
        <f t="shared" si="185"/>
        <v>11885</v>
      </c>
      <c r="QON1" s="29">
        <f t="shared" si="185"/>
        <v>11886</v>
      </c>
      <c r="QOO1" s="29">
        <f t="shared" si="185"/>
        <v>11887</v>
      </c>
      <c r="QOP1" s="29">
        <f t="shared" si="185"/>
        <v>11888</v>
      </c>
      <c r="QOQ1" s="29">
        <f t="shared" si="185"/>
        <v>11889</v>
      </c>
      <c r="QOR1" s="29">
        <f t="shared" si="185"/>
        <v>11890</v>
      </c>
      <c r="QOS1" s="29">
        <f t="shared" si="185"/>
        <v>11891</v>
      </c>
      <c r="QOT1" s="29">
        <f t="shared" si="185"/>
        <v>11892</v>
      </c>
      <c r="QOU1" s="29">
        <f t="shared" si="185"/>
        <v>11893</v>
      </c>
      <c r="QOV1" s="29">
        <f t="shared" si="185"/>
        <v>11894</v>
      </c>
      <c r="QOW1" s="29">
        <f t="shared" si="185"/>
        <v>11895</v>
      </c>
      <c r="QOX1" s="29">
        <f t="shared" si="185"/>
        <v>11896</v>
      </c>
      <c r="QOY1" s="29">
        <f t="shared" si="185"/>
        <v>11897</v>
      </c>
      <c r="QOZ1" s="29">
        <f t="shared" si="185"/>
        <v>11898</v>
      </c>
      <c r="QPA1" s="29">
        <f t="shared" si="185"/>
        <v>11899</v>
      </c>
      <c r="QPB1" s="29">
        <f t="shared" si="185"/>
        <v>11900</v>
      </c>
      <c r="QPC1" s="29">
        <f t="shared" si="185"/>
        <v>11901</v>
      </c>
      <c r="QPD1" s="29">
        <f t="shared" si="185"/>
        <v>11902</v>
      </c>
      <c r="QPE1" s="29">
        <f t="shared" si="185"/>
        <v>11903</v>
      </c>
      <c r="QPF1" s="29">
        <f t="shared" si="185"/>
        <v>11904</v>
      </c>
      <c r="QPG1" s="29">
        <f t="shared" si="185"/>
        <v>11905</v>
      </c>
      <c r="QPH1" s="29">
        <f t="shared" si="185"/>
        <v>11906</v>
      </c>
      <c r="QPI1" s="29">
        <f t="shared" si="185"/>
        <v>11907</v>
      </c>
      <c r="QPJ1" s="29">
        <f t="shared" ref="QPJ1:QRU1" si="186">QPI1+1</f>
        <v>11908</v>
      </c>
      <c r="QPK1" s="29">
        <f t="shared" si="186"/>
        <v>11909</v>
      </c>
      <c r="QPL1" s="29">
        <f t="shared" si="186"/>
        <v>11910</v>
      </c>
      <c r="QPM1" s="29">
        <f t="shared" si="186"/>
        <v>11911</v>
      </c>
      <c r="QPN1" s="29">
        <f t="shared" si="186"/>
        <v>11912</v>
      </c>
      <c r="QPO1" s="29">
        <f t="shared" si="186"/>
        <v>11913</v>
      </c>
      <c r="QPP1" s="29">
        <f t="shared" si="186"/>
        <v>11914</v>
      </c>
      <c r="QPQ1" s="29">
        <f t="shared" si="186"/>
        <v>11915</v>
      </c>
      <c r="QPR1" s="29">
        <f t="shared" si="186"/>
        <v>11916</v>
      </c>
      <c r="QPS1" s="29">
        <f t="shared" si="186"/>
        <v>11917</v>
      </c>
      <c r="QPT1" s="29">
        <f t="shared" si="186"/>
        <v>11918</v>
      </c>
      <c r="QPU1" s="29">
        <f t="shared" si="186"/>
        <v>11919</v>
      </c>
      <c r="QPV1" s="29">
        <f t="shared" si="186"/>
        <v>11920</v>
      </c>
      <c r="QPW1" s="29">
        <f t="shared" si="186"/>
        <v>11921</v>
      </c>
      <c r="QPX1" s="29">
        <f t="shared" si="186"/>
        <v>11922</v>
      </c>
      <c r="QPY1" s="29">
        <f t="shared" si="186"/>
        <v>11923</v>
      </c>
      <c r="QPZ1" s="29">
        <f t="shared" si="186"/>
        <v>11924</v>
      </c>
      <c r="QQA1" s="29">
        <f t="shared" si="186"/>
        <v>11925</v>
      </c>
      <c r="QQB1" s="29">
        <f t="shared" si="186"/>
        <v>11926</v>
      </c>
      <c r="QQC1" s="29">
        <f t="shared" si="186"/>
        <v>11927</v>
      </c>
      <c r="QQD1" s="29">
        <f t="shared" si="186"/>
        <v>11928</v>
      </c>
      <c r="QQE1" s="29">
        <f t="shared" si="186"/>
        <v>11929</v>
      </c>
      <c r="QQF1" s="29">
        <f t="shared" si="186"/>
        <v>11930</v>
      </c>
      <c r="QQG1" s="29">
        <f t="shared" si="186"/>
        <v>11931</v>
      </c>
      <c r="QQH1" s="29">
        <f t="shared" si="186"/>
        <v>11932</v>
      </c>
      <c r="QQI1" s="29">
        <f t="shared" si="186"/>
        <v>11933</v>
      </c>
      <c r="QQJ1" s="29">
        <f t="shared" si="186"/>
        <v>11934</v>
      </c>
      <c r="QQK1" s="29">
        <f t="shared" si="186"/>
        <v>11935</v>
      </c>
      <c r="QQL1" s="29">
        <f t="shared" si="186"/>
        <v>11936</v>
      </c>
      <c r="QQM1" s="29">
        <f t="shared" si="186"/>
        <v>11937</v>
      </c>
      <c r="QQN1" s="29">
        <f t="shared" si="186"/>
        <v>11938</v>
      </c>
      <c r="QQO1" s="29">
        <f t="shared" si="186"/>
        <v>11939</v>
      </c>
      <c r="QQP1" s="29">
        <f t="shared" si="186"/>
        <v>11940</v>
      </c>
      <c r="QQQ1" s="29">
        <f t="shared" si="186"/>
        <v>11941</v>
      </c>
      <c r="QQR1" s="29">
        <f t="shared" si="186"/>
        <v>11942</v>
      </c>
      <c r="QQS1" s="29">
        <f t="shared" si="186"/>
        <v>11943</v>
      </c>
      <c r="QQT1" s="29">
        <f t="shared" si="186"/>
        <v>11944</v>
      </c>
      <c r="QQU1" s="29">
        <f t="shared" si="186"/>
        <v>11945</v>
      </c>
      <c r="QQV1" s="29">
        <f t="shared" si="186"/>
        <v>11946</v>
      </c>
      <c r="QQW1" s="29">
        <f t="shared" si="186"/>
        <v>11947</v>
      </c>
      <c r="QQX1" s="29">
        <f t="shared" si="186"/>
        <v>11948</v>
      </c>
      <c r="QQY1" s="29">
        <f t="shared" si="186"/>
        <v>11949</v>
      </c>
      <c r="QQZ1" s="29">
        <f t="shared" si="186"/>
        <v>11950</v>
      </c>
      <c r="QRA1" s="29">
        <f t="shared" si="186"/>
        <v>11951</v>
      </c>
      <c r="QRB1" s="29">
        <f t="shared" si="186"/>
        <v>11952</v>
      </c>
      <c r="QRC1" s="29">
        <f t="shared" si="186"/>
        <v>11953</v>
      </c>
      <c r="QRD1" s="29">
        <f t="shared" si="186"/>
        <v>11954</v>
      </c>
      <c r="QRE1" s="29">
        <f t="shared" si="186"/>
        <v>11955</v>
      </c>
      <c r="QRF1" s="29">
        <f t="shared" si="186"/>
        <v>11956</v>
      </c>
      <c r="QRG1" s="29">
        <f t="shared" si="186"/>
        <v>11957</v>
      </c>
      <c r="QRH1" s="29">
        <f t="shared" si="186"/>
        <v>11958</v>
      </c>
      <c r="QRI1" s="29">
        <f t="shared" si="186"/>
        <v>11959</v>
      </c>
      <c r="QRJ1" s="29">
        <f t="shared" si="186"/>
        <v>11960</v>
      </c>
      <c r="QRK1" s="29">
        <f t="shared" si="186"/>
        <v>11961</v>
      </c>
      <c r="QRL1" s="29">
        <f t="shared" si="186"/>
        <v>11962</v>
      </c>
      <c r="QRM1" s="29">
        <f t="shared" si="186"/>
        <v>11963</v>
      </c>
      <c r="QRN1" s="29">
        <f t="shared" si="186"/>
        <v>11964</v>
      </c>
      <c r="QRO1" s="29">
        <f t="shared" si="186"/>
        <v>11965</v>
      </c>
      <c r="QRP1" s="29">
        <f t="shared" si="186"/>
        <v>11966</v>
      </c>
      <c r="QRQ1" s="29">
        <f t="shared" si="186"/>
        <v>11967</v>
      </c>
      <c r="QRR1" s="29">
        <f t="shared" si="186"/>
        <v>11968</v>
      </c>
      <c r="QRS1" s="29">
        <f t="shared" si="186"/>
        <v>11969</v>
      </c>
      <c r="QRT1" s="29">
        <f t="shared" si="186"/>
        <v>11970</v>
      </c>
      <c r="QRU1" s="29">
        <f t="shared" si="186"/>
        <v>11971</v>
      </c>
      <c r="QRV1" s="29">
        <f t="shared" ref="QRV1:QUG1" si="187">QRU1+1</f>
        <v>11972</v>
      </c>
      <c r="QRW1" s="29">
        <f t="shared" si="187"/>
        <v>11973</v>
      </c>
      <c r="QRX1" s="29">
        <f t="shared" si="187"/>
        <v>11974</v>
      </c>
      <c r="QRY1" s="29">
        <f t="shared" si="187"/>
        <v>11975</v>
      </c>
      <c r="QRZ1" s="29">
        <f t="shared" si="187"/>
        <v>11976</v>
      </c>
      <c r="QSA1" s="29">
        <f t="shared" si="187"/>
        <v>11977</v>
      </c>
      <c r="QSB1" s="29">
        <f t="shared" si="187"/>
        <v>11978</v>
      </c>
      <c r="QSC1" s="29">
        <f t="shared" si="187"/>
        <v>11979</v>
      </c>
      <c r="QSD1" s="29">
        <f t="shared" si="187"/>
        <v>11980</v>
      </c>
      <c r="QSE1" s="29">
        <f t="shared" si="187"/>
        <v>11981</v>
      </c>
      <c r="QSF1" s="29">
        <f t="shared" si="187"/>
        <v>11982</v>
      </c>
      <c r="QSG1" s="29">
        <f t="shared" si="187"/>
        <v>11983</v>
      </c>
      <c r="QSH1" s="29">
        <f t="shared" si="187"/>
        <v>11984</v>
      </c>
      <c r="QSI1" s="29">
        <f t="shared" si="187"/>
        <v>11985</v>
      </c>
      <c r="QSJ1" s="29">
        <f t="shared" si="187"/>
        <v>11986</v>
      </c>
      <c r="QSK1" s="29">
        <f t="shared" si="187"/>
        <v>11987</v>
      </c>
      <c r="QSL1" s="29">
        <f t="shared" si="187"/>
        <v>11988</v>
      </c>
      <c r="QSM1" s="29">
        <f t="shared" si="187"/>
        <v>11989</v>
      </c>
      <c r="QSN1" s="29">
        <f t="shared" si="187"/>
        <v>11990</v>
      </c>
      <c r="QSO1" s="29">
        <f t="shared" si="187"/>
        <v>11991</v>
      </c>
      <c r="QSP1" s="29">
        <f t="shared" si="187"/>
        <v>11992</v>
      </c>
      <c r="QSQ1" s="29">
        <f t="shared" si="187"/>
        <v>11993</v>
      </c>
      <c r="QSR1" s="29">
        <f t="shared" si="187"/>
        <v>11994</v>
      </c>
      <c r="QSS1" s="29">
        <f t="shared" si="187"/>
        <v>11995</v>
      </c>
      <c r="QST1" s="29">
        <f t="shared" si="187"/>
        <v>11996</v>
      </c>
      <c r="QSU1" s="29">
        <f t="shared" si="187"/>
        <v>11997</v>
      </c>
      <c r="QSV1" s="29">
        <f t="shared" si="187"/>
        <v>11998</v>
      </c>
      <c r="QSW1" s="29">
        <f t="shared" si="187"/>
        <v>11999</v>
      </c>
      <c r="QSX1" s="29">
        <f t="shared" si="187"/>
        <v>12000</v>
      </c>
      <c r="QSY1" s="29">
        <f t="shared" si="187"/>
        <v>12001</v>
      </c>
      <c r="QSZ1" s="29">
        <f t="shared" si="187"/>
        <v>12002</v>
      </c>
      <c r="QTA1" s="29">
        <f t="shared" si="187"/>
        <v>12003</v>
      </c>
      <c r="QTB1" s="29">
        <f t="shared" si="187"/>
        <v>12004</v>
      </c>
      <c r="QTC1" s="29">
        <f t="shared" si="187"/>
        <v>12005</v>
      </c>
      <c r="QTD1" s="29">
        <f t="shared" si="187"/>
        <v>12006</v>
      </c>
      <c r="QTE1" s="29">
        <f t="shared" si="187"/>
        <v>12007</v>
      </c>
      <c r="QTF1" s="29">
        <f t="shared" si="187"/>
        <v>12008</v>
      </c>
      <c r="QTG1" s="29">
        <f t="shared" si="187"/>
        <v>12009</v>
      </c>
      <c r="QTH1" s="29">
        <f t="shared" si="187"/>
        <v>12010</v>
      </c>
      <c r="QTI1" s="29">
        <f t="shared" si="187"/>
        <v>12011</v>
      </c>
      <c r="QTJ1" s="29">
        <f t="shared" si="187"/>
        <v>12012</v>
      </c>
      <c r="QTK1" s="29">
        <f t="shared" si="187"/>
        <v>12013</v>
      </c>
      <c r="QTL1" s="29">
        <f t="shared" si="187"/>
        <v>12014</v>
      </c>
      <c r="QTM1" s="29">
        <f t="shared" si="187"/>
        <v>12015</v>
      </c>
      <c r="QTN1" s="29">
        <f t="shared" si="187"/>
        <v>12016</v>
      </c>
      <c r="QTO1" s="29">
        <f t="shared" si="187"/>
        <v>12017</v>
      </c>
      <c r="QTP1" s="29">
        <f t="shared" si="187"/>
        <v>12018</v>
      </c>
      <c r="QTQ1" s="29">
        <f t="shared" si="187"/>
        <v>12019</v>
      </c>
      <c r="QTR1" s="29">
        <f t="shared" si="187"/>
        <v>12020</v>
      </c>
      <c r="QTS1" s="29">
        <f t="shared" si="187"/>
        <v>12021</v>
      </c>
      <c r="QTT1" s="29">
        <f t="shared" si="187"/>
        <v>12022</v>
      </c>
      <c r="QTU1" s="29">
        <f t="shared" si="187"/>
        <v>12023</v>
      </c>
      <c r="QTV1" s="29">
        <f t="shared" si="187"/>
        <v>12024</v>
      </c>
      <c r="QTW1" s="29">
        <f t="shared" si="187"/>
        <v>12025</v>
      </c>
      <c r="QTX1" s="29">
        <f t="shared" si="187"/>
        <v>12026</v>
      </c>
      <c r="QTY1" s="29">
        <f t="shared" si="187"/>
        <v>12027</v>
      </c>
      <c r="QTZ1" s="29">
        <f t="shared" si="187"/>
        <v>12028</v>
      </c>
      <c r="QUA1" s="29">
        <f t="shared" si="187"/>
        <v>12029</v>
      </c>
      <c r="QUB1" s="29">
        <f t="shared" si="187"/>
        <v>12030</v>
      </c>
      <c r="QUC1" s="29">
        <f t="shared" si="187"/>
        <v>12031</v>
      </c>
      <c r="QUD1" s="29">
        <f t="shared" si="187"/>
        <v>12032</v>
      </c>
      <c r="QUE1" s="29">
        <f t="shared" si="187"/>
        <v>12033</v>
      </c>
      <c r="QUF1" s="29">
        <f t="shared" si="187"/>
        <v>12034</v>
      </c>
      <c r="QUG1" s="29">
        <f t="shared" si="187"/>
        <v>12035</v>
      </c>
      <c r="QUH1" s="29">
        <f t="shared" ref="QUH1:QWS1" si="188">QUG1+1</f>
        <v>12036</v>
      </c>
      <c r="QUI1" s="29">
        <f t="shared" si="188"/>
        <v>12037</v>
      </c>
      <c r="QUJ1" s="29">
        <f t="shared" si="188"/>
        <v>12038</v>
      </c>
      <c r="QUK1" s="29">
        <f t="shared" si="188"/>
        <v>12039</v>
      </c>
      <c r="QUL1" s="29">
        <f t="shared" si="188"/>
        <v>12040</v>
      </c>
      <c r="QUM1" s="29">
        <f t="shared" si="188"/>
        <v>12041</v>
      </c>
      <c r="QUN1" s="29">
        <f t="shared" si="188"/>
        <v>12042</v>
      </c>
      <c r="QUO1" s="29">
        <f t="shared" si="188"/>
        <v>12043</v>
      </c>
      <c r="QUP1" s="29">
        <f t="shared" si="188"/>
        <v>12044</v>
      </c>
      <c r="QUQ1" s="29">
        <f t="shared" si="188"/>
        <v>12045</v>
      </c>
      <c r="QUR1" s="29">
        <f t="shared" si="188"/>
        <v>12046</v>
      </c>
      <c r="QUS1" s="29">
        <f t="shared" si="188"/>
        <v>12047</v>
      </c>
      <c r="QUT1" s="29">
        <f t="shared" si="188"/>
        <v>12048</v>
      </c>
      <c r="QUU1" s="29">
        <f t="shared" si="188"/>
        <v>12049</v>
      </c>
      <c r="QUV1" s="29">
        <f t="shared" si="188"/>
        <v>12050</v>
      </c>
      <c r="QUW1" s="29">
        <f t="shared" si="188"/>
        <v>12051</v>
      </c>
      <c r="QUX1" s="29">
        <f t="shared" si="188"/>
        <v>12052</v>
      </c>
      <c r="QUY1" s="29">
        <f t="shared" si="188"/>
        <v>12053</v>
      </c>
      <c r="QUZ1" s="29">
        <f t="shared" si="188"/>
        <v>12054</v>
      </c>
      <c r="QVA1" s="29">
        <f t="shared" si="188"/>
        <v>12055</v>
      </c>
      <c r="QVB1" s="29">
        <f t="shared" si="188"/>
        <v>12056</v>
      </c>
      <c r="QVC1" s="29">
        <f t="shared" si="188"/>
        <v>12057</v>
      </c>
      <c r="QVD1" s="29">
        <f t="shared" si="188"/>
        <v>12058</v>
      </c>
      <c r="QVE1" s="29">
        <f t="shared" si="188"/>
        <v>12059</v>
      </c>
      <c r="QVF1" s="29">
        <f t="shared" si="188"/>
        <v>12060</v>
      </c>
      <c r="QVG1" s="29">
        <f t="shared" si="188"/>
        <v>12061</v>
      </c>
      <c r="QVH1" s="29">
        <f t="shared" si="188"/>
        <v>12062</v>
      </c>
      <c r="QVI1" s="29">
        <f t="shared" si="188"/>
        <v>12063</v>
      </c>
      <c r="QVJ1" s="29">
        <f t="shared" si="188"/>
        <v>12064</v>
      </c>
      <c r="QVK1" s="29">
        <f t="shared" si="188"/>
        <v>12065</v>
      </c>
      <c r="QVL1" s="29">
        <f t="shared" si="188"/>
        <v>12066</v>
      </c>
      <c r="QVM1" s="29">
        <f t="shared" si="188"/>
        <v>12067</v>
      </c>
      <c r="QVN1" s="29">
        <f t="shared" si="188"/>
        <v>12068</v>
      </c>
      <c r="QVO1" s="29">
        <f t="shared" si="188"/>
        <v>12069</v>
      </c>
      <c r="QVP1" s="29">
        <f t="shared" si="188"/>
        <v>12070</v>
      </c>
      <c r="QVQ1" s="29">
        <f t="shared" si="188"/>
        <v>12071</v>
      </c>
      <c r="QVR1" s="29">
        <f t="shared" si="188"/>
        <v>12072</v>
      </c>
      <c r="QVS1" s="29">
        <f t="shared" si="188"/>
        <v>12073</v>
      </c>
      <c r="QVT1" s="29">
        <f t="shared" si="188"/>
        <v>12074</v>
      </c>
      <c r="QVU1" s="29">
        <f t="shared" si="188"/>
        <v>12075</v>
      </c>
      <c r="QVV1" s="29">
        <f t="shared" si="188"/>
        <v>12076</v>
      </c>
      <c r="QVW1" s="29">
        <f t="shared" si="188"/>
        <v>12077</v>
      </c>
      <c r="QVX1" s="29">
        <f t="shared" si="188"/>
        <v>12078</v>
      </c>
      <c r="QVY1" s="29">
        <f t="shared" si="188"/>
        <v>12079</v>
      </c>
      <c r="QVZ1" s="29">
        <f t="shared" si="188"/>
        <v>12080</v>
      </c>
      <c r="QWA1" s="29">
        <f t="shared" si="188"/>
        <v>12081</v>
      </c>
      <c r="QWB1" s="29">
        <f t="shared" si="188"/>
        <v>12082</v>
      </c>
      <c r="QWC1" s="29">
        <f t="shared" si="188"/>
        <v>12083</v>
      </c>
      <c r="QWD1" s="29">
        <f t="shared" si="188"/>
        <v>12084</v>
      </c>
      <c r="QWE1" s="29">
        <f t="shared" si="188"/>
        <v>12085</v>
      </c>
      <c r="QWF1" s="29">
        <f t="shared" si="188"/>
        <v>12086</v>
      </c>
      <c r="QWG1" s="29">
        <f t="shared" si="188"/>
        <v>12087</v>
      </c>
      <c r="QWH1" s="29">
        <f t="shared" si="188"/>
        <v>12088</v>
      </c>
      <c r="QWI1" s="29">
        <f t="shared" si="188"/>
        <v>12089</v>
      </c>
      <c r="QWJ1" s="29">
        <f t="shared" si="188"/>
        <v>12090</v>
      </c>
      <c r="QWK1" s="29">
        <f t="shared" si="188"/>
        <v>12091</v>
      </c>
      <c r="QWL1" s="29">
        <f t="shared" si="188"/>
        <v>12092</v>
      </c>
      <c r="QWM1" s="29">
        <f t="shared" si="188"/>
        <v>12093</v>
      </c>
      <c r="QWN1" s="29">
        <f t="shared" si="188"/>
        <v>12094</v>
      </c>
      <c r="QWO1" s="29">
        <f t="shared" si="188"/>
        <v>12095</v>
      </c>
      <c r="QWP1" s="29">
        <f t="shared" si="188"/>
        <v>12096</v>
      </c>
      <c r="QWQ1" s="29">
        <f t="shared" si="188"/>
        <v>12097</v>
      </c>
      <c r="QWR1" s="29">
        <f t="shared" si="188"/>
        <v>12098</v>
      </c>
      <c r="QWS1" s="29">
        <f t="shared" si="188"/>
        <v>12099</v>
      </c>
      <c r="QWT1" s="29">
        <f t="shared" ref="QWT1:QZE1" si="189">QWS1+1</f>
        <v>12100</v>
      </c>
      <c r="QWU1" s="29">
        <f t="shared" si="189"/>
        <v>12101</v>
      </c>
      <c r="QWV1" s="29">
        <f t="shared" si="189"/>
        <v>12102</v>
      </c>
      <c r="QWW1" s="29">
        <f t="shared" si="189"/>
        <v>12103</v>
      </c>
      <c r="QWX1" s="29">
        <f t="shared" si="189"/>
        <v>12104</v>
      </c>
      <c r="QWY1" s="29">
        <f t="shared" si="189"/>
        <v>12105</v>
      </c>
      <c r="QWZ1" s="29">
        <f t="shared" si="189"/>
        <v>12106</v>
      </c>
      <c r="QXA1" s="29">
        <f t="shared" si="189"/>
        <v>12107</v>
      </c>
      <c r="QXB1" s="29">
        <f t="shared" si="189"/>
        <v>12108</v>
      </c>
      <c r="QXC1" s="29">
        <f t="shared" si="189"/>
        <v>12109</v>
      </c>
      <c r="QXD1" s="29">
        <f t="shared" si="189"/>
        <v>12110</v>
      </c>
      <c r="QXE1" s="29">
        <f t="shared" si="189"/>
        <v>12111</v>
      </c>
      <c r="QXF1" s="29">
        <f t="shared" si="189"/>
        <v>12112</v>
      </c>
      <c r="QXG1" s="29">
        <f t="shared" si="189"/>
        <v>12113</v>
      </c>
      <c r="QXH1" s="29">
        <f t="shared" si="189"/>
        <v>12114</v>
      </c>
      <c r="QXI1" s="29">
        <f t="shared" si="189"/>
        <v>12115</v>
      </c>
      <c r="QXJ1" s="29">
        <f t="shared" si="189"/>
        <v>12116</v>
      </c>
      <c r="QXK1" s="29">
        <f t="shared" si="189"/>
        <v>12117</v>
      </c>
      <c r="QXL1" s="29">
        <f t="shared" si="189"/>
        <v>12118</v>
      </c>
      <c r="QXM1" s="29">
        <f t="shared" si="189"/>
        <v>12119</v>
      </c>
      <c r="QXN1" s="29">
        <f t="shared" si="189"/>
        <v>12120</v>
      </c>
      <c r="QXO1" s="29">
        <f t="shared" si="189"/>
        <v>12121</v>
      </c>
      <c r="QXP1" s="29">
        <f t="shared" si="189"/>
        <v>12122</v>
      </c>
      <c r="QXQ1" s="29">
        <f t="shared" si="189"/>
        <v>12123</v>
      </c>
      <c r="QXR1" s="29">
        <f t="shared" si="189"/>
        <v>12124</v>
      </c>
      <c r="QXS1" s="29">
        <f t="shared" si="189"/>
        <v>12125</v>
      </c>
      <c r="QXT1" s="29">
        <f t="shared" si="189"/>
        <v>12126</v>
      </c>
      <c r="QXU1" s="29">
        <f t="shared" si="189"/>
        <v>12127</v>
      </c>
      <c r="QXV1" s="29">
        <f t="shared" si="189"/>
        <v>12128</v>
      </c>
      <c r="QXW1" s="29">
        <f t="shared" si="189"/>
        <v>12129</v>
      </c>
      <c r="QXX1" s="29">
        <f t="shared" si="189"/>
        <v>12130</v>
      </c>
      <c r="QXY1" s="29">
        <f t="shared" si="189"/>
        <v>12131</v>
      </c>
      <c r="QXZ1" s="29">
        <f t="shared" si="189"/>
        <v>12132</v>
      </c>
      <c r="QYA1" s="29">
        <f t="shared" si="189"/>
        <v>12133</v>
      </c>
      <c r="QYB1" s="29">
        <f t="shared" si="189"/>
        <v>12134</v>
      </c>
      <c r="QYC1" s="29">
        <f t="shared" si="189"/>
        <v>12135</v>
      </c>
      <c r="QYD1" s="29">
        <f t="shared" si="189"/>
        <v>12136</v>
      </c>
      <c r="QYE1" s="29">
        <f t="shared" si="189"/>
        <v>12137</v>
      </c>
      <c r="QYF1" s="29">
        <f t="shared" si="189"/>
        <v>12138</v>
      </c>
      <c r="QYG1" s="29">
        <f t="shared" si="189"/>
        <v>12139</v>
      </c>
      <c r="QYH1" s="29">
        <f t="shared" si="189"/>
        <v>12140</v>
      </c>
      <c r="QYI1" s="29">
        <f t="shared" si="189"/>
        <v>12141</v>
      </c>
      <c r="QYJ1" s="29">
        <f t="shared" si="189"/>
        <v>12142</v>
      </c>
      <c r="QYK1" s="29">
        <f t="shared" si="189"/>
        <v>12143</v>
      </c>
      <c r="QYL1" s="29">
        <f t="shared" si="189"/>
        <v>12144</v>
      </c>
      <c r="QYM1" s="29">
        <f t="shared" si="189"/>
        <v>12145</v>
      </c>
      <c r="QYN1" s="29">
        <f t="shared" si="189"/>
        <v>12146</v>
      </c>
      <c r="QYO1" s="29">
        <f t="shared" si="189"/>
        <v>12147</v>
      </c>
      <c r="QYP1" s="29">
        <f t="shared" si="189"/>
        <v>12148</v>
      </c>
      <c r="QYQ1" s="29">
        <f t="shared" si="189"/>
        <v>12149</v>
      </c>
      <c r="QYR1" s="29">
        <f t="shared" si="189"/>
        <v>12150</v>
      </c>
      <c r="QYS1" s="29">
        <f t="shared" si="189"/>
        <v>12151</v>
      </c>
      <c r="QYT1" s="29">
        <f t="shared" si="189"/>
        <v>12152</v>
      </c>
      <c r="QYU1" s="29">
        <f t="shared" si="189"/>
        <v>12153</v>
      </c>
      <c r="QYV1" s="29">
        <f t="shared" si="189"/>
        <v>12154</v>
      </c>
      <c r="QYW1" s="29">
        <f t="shared" si="189"/>
        <v>12155</v>
      </c>
      <c r="QYX1" s="29">
        <f t="shared" si="189"/>
        <v>12156</v>
      </c>
      <c r="QYY1" s="29">
        <f t="shared" si="189"/>
        <v>12157</v>
      </c>
      <c r="QYZ1" s="29">
        <f t="shared" si="189"/>
        <v>12158</v>
      </c>
      <c r="QZA1" s="29">
        <f t="shared" si="189"/>
        <v>12159</v>
      </c>
      <c r="QZB1" s="29">
        <f t="shared" si="189"/>
        <v>12160</v>
      </c>
      <c r="QZC1" s="29">
        <f t="shared" si="189"/>
        <v>12161</v>
      </c>
      <c r="QZD1" s="29">
        <f t="shared" si="189"/>
        <v>12162</v>
      </c>
      <c r="QZE1" s="29">
        <f t="shared" si="189"/>
        <v>12163</v>
      </c>
      <c r="QZF1" s="29">
        <f t="shared" ref="QZF1:RBQ1" si="190">QZE1+1</f>
        <v>12164</v>
      </c>
      <c r="QZG1" s="29">
        <f t="shared" si="190"/>
        <v>12165</v>
      </c>
      <c r="QZH1" s="29">
        <f t="shared" si="190"/>
        <v>12166</v>
      </c>
      <c r="QZI1" s="29">
        <f t="shared" si="190"/>
        <v>12167</v>
      </c>
      <c r="QZJ1" s="29">
        <f t="shared" si="190"/>
        <v>12168</v>
      </c>
      <c r="QZK1" s="29">
        <f t="shared" si="190"/>
        <v>12169</v>
      </c>
      <c r="QZL1" s="29">
        <f t="shared" si="190"/>
        <v>12170</v>
      </c>
      <c r="QZM1" s="29">
        <f t="shared" si="190"/>
        <v>12171</v>
      </c>
      <c r="QZN1" s="29">
        <f t="shared" si="190"/>
        <v>12172</v>
      </c>
      <c r="QZO1" s="29">
        <f t="shared" si="190"/>
        <v>12173</v>
      </c>
      <c r="QZP1" s="29">
        <f t="shared" si="190"/>
        <v>12174</v>
      </c>
      <c r="QZQ1" s="29">
        <f t="shared" si="190"/>
        <v>12175</v>
      </c>
      <c r="QZR1" s="29">
        <f t="shared" si="190"/>
        <v>12176</v>
      </c>
      <c r="QZS1" s="29">
        <f t="shared" si="190"/>
        <v>12177</v>
      </c>
      <c r="QZT1" s="29">
        <f t="shared" si="190"/>
        <v>12178</v>
      </c>
      <c r="QZU1" s="29">
        <f t="shared" si="190"/>
        <v>12179</v>
      </c>
      <c r="QZV1" s="29">
        <f t="shared" si="190"/>
        <v>12180</v>
      </c>
      <c r="QZW1" s="29">
        <f t="shared" si="190"/>
        <v>12181</v>
      </c>
      <c r="QZX1" s="29">
        <f t="shared" si="190"/>
        <v>12182</v>
      </c>
      <c r="QZY1" s="29">
        <f t="shared" si="190"/>
        <v>12183</v>
      </c>
      <c r="QZZ1" s="29">
        <f t="shared" si="190"/>
        <v>12184</v>
      </c>
      <c r="RAA1" s="29">
        <f t="shared" si="190"/>
        <v>12185</v>
      </c>
      <c r="RAB1" s="29">
        <f t="shared" si="190"/>
        <v>12186</v>
      </c>
      <c r="RAC1" s="29">
        <f t="shared" si="190"/>
        <v>12187</v>
      </c>
      <c r="RAD1" s="29">
        <f t="shared" si="190"/>
        <v>12188</v>
      </c>
      <c r="RAE1" s="29">
        <f t="shared" si="190"/>
        <v>12189</v>
      </c>
      <c r="RAF1" s="29">
        <f t="shared" si="190"/>
        <v>12190</v>
      </c>
      <c r="RAG1" s="29">
        <f t="shared" si="190"/>
        <v>12191</v>
      </c>
      <c r="RAH1" s="29">
        <f t="shared" si="190"/>
        <v>12192</v>
      </c>
      <c r="RAI1" s="29">
        <f t="shared" si="190"/>
        <v>12193</v>
      </c>
      <c r="RAJ1" s="29">
        <f t="shared" si="190"/>
        <v>12194</v>
      </c>
      <c r="RAK1" s="29">
        <f t="shared" si="190"/>
        <v>12195</v>
      </c>
      <c r="RAL1" s="29">
        <f t="shared" si="190"/>
        <v>12196</v>
      </c>
      <c r="RAM1" s="29">
        <f t="shared" si="190"/>
        <v>12197</v>
      </c>
      <c r="RAN1" s="29">
        <f t="shared" si="190"/>
        <v>12198</v>
      </c>
      <c r="RAO1" s="29">
        <f t="shared" si="190"/>
        <v>12199</v>
      </c>
      <c r="RAP1" s="29">
        <f t="shared" si="190"/>
        <v>12200</v>
      </c>
      <c r="RAQ1" s="29">
        <f t="shared" si="190"/>
        <v>12201</v>
      </c>
      <c r="RAR1" s="29">
        <f t="shared" si="190"/>
        <v>12202</v>
      </c>
      <c r="RAS1" s="29">
        <f t="shared" si="190"/>
        <v>12203</v>
      </c>
      <c r="RAT1" s="29">
        <f t="shared" si="190"/>
        <v>12204</v>
      </c>
      <c r="RAU1" s="29">
        <f t="shared" si="190"/>
        <v>12205</v>
      </c>
      <c r="RAV1" s="29">
        <f t="shared" si="190"/>
        <v>12206</v>
      </c>
      <c r="RAW1" s="29">
        <f t="shared" si="190"/>
        <v>12207</v>
      </c>
      <c r="RAX1" s="29">
        <f t="shared" si="190"/>
        <v>12208</v>
      </c>
      <c r="RAY1" s="29">
        <f t="shared" si="190"/>
        <v>12209</v>
      </c>
      <c r="RAZ1" s="29">
        <f t="shared" si="190"/>
        <v>12210</v>
      </c>
      <c r="RBA1" s="29">
        <f t="shared" si="190"/>
        <v>12211</v>
      </c>
      <c r="RBB1" s="29">
        <f t="shared" si="190"/>
        <v>12212</v>
      </c>
      <c r="RBC1" s="29">
        <f t="shared" si="190"/>
        <v>12213</v>
      </c>
      <c r="RBD1" s="29">
        <f t="shared" si="190"/>
        <v>12214</v>
      </c>
      <c r="RBE1" s="29">
        <f t="shared" si="190"/>
        <v>12215</v>
      </c>
      <c r="RBF1" s="29">
        <f t="shared" si="190"/>
        <v>12216</v>
      </c>
      <c r="RBG1" s="29">
        <f t="shared" si="190"/>
        <v>12217</v>
      </c>
      <c r="RBH1" s="29">
        <f t="shared" si="190"/>
        <v>12218</v>
      </c>
      <c r="RBI1" s="29">
        <f t="shared" si="190"/>
        <v>12219</v>
      </c>
      <c r="RBJ1" s="29">
        <f t="shared" si="190"/>
        <v>12220</v>
      </c>
      <c r="RBK1" s="29">
        <f t="shared" si="190"/>
        <v>12221</v>
      </c>
      <c r="RBL1" s="29">
        <f t="shared" si="190"/>
        <v>12222</v>
      </c>
      <c r="RBM1" s="29">
        <f t="shared" si="190"/>
        <v>12223</v>
      </c>
      <c r="RBN1" s="29">
        <f t="shared" si="190"/>
        <v>12224</v>
      </c>
      <c r="RBO1" s="29">
        <f t="shared" si="190"/>
        <v>12225</v>
      </c>
      <c r="RBP1" s="29">
        <f t="shared" si="190"/>
        <v>12226</v>
      </c>
      <c r="RBQ1" s="29">
        <f t="shared" si="190"/>
        <v>12227</v>
      </c>
      <c r="RBR1" s="29">
        <f t="shared" ref="RBR1:REC1" si="191">RBQ1+1</f>
        <v>12228</v>
      </c>
      <c r="RBS1" s="29">
        <f t="shared" si="191"/>
        <v>12229</v>
      </c>
      <c r="RBT1" s="29">
        <f t="shared" si="191"/>
        <v>12230</v>
      </c>
      <c r="RBU1" s="29">
        <f t="shared" si="191"/>
        <v>12231</v>
      </c>
      <c r="RBV1" s="29">
        <f t="shared" si="191"/>
        <v>12232</v>
      </c>
      <c r="RBW1" s="29">
        <f t="shared" si="191"/>
        <v>12233</v>
      </c>
      <c r="RBX1" s="29">
        <f t="shared" si="191"/>
        <v>12234</v>
      </c>
      <c r="RBY1" s="29">
        <f t="shared" si="191"/>
        <v>12235</v>
      </c>
      <c r="RBZ1" s="29">
        <f t="shared" si="191"/>
        <v>12236</v>
      </c>
      <c r="RCA1" s="29">
        <f t="shared" si="191"/>
        <v>12237</v>
      </c>
      <c r="RCB1" s="29">
        <f t="shared" si="191"/>
        <v>12238</v>
      </c>
      <c r="RCC1" s="29">
        <f t="shared" si="191"/>
        <v>12239</v>
      </c>
      <c r="RCD1" s="29">
        <f t="shared" si="191"/>
        <v>12240</v>
      </c>
      <c r="RCE1" s="29">
        <f t="shared" si="191"/>
        <v>12241</v>
      </c>
      <c r="RCF1" s="29">
        <f t="shared" si="191"/>
        <v>12242</v>
      </c>
      <c r="RCG1" s="29">
        <f t="shared" si="191"/>
        <v>12243</v>
      </c>
      <c r="RCH1" s="29">
        <f t="shared" si="191"/>
        <v>12244</v>
      </c>
      <c r="RCI1" s="29">
        <f t="shared" si="191"/>
        <v>12245</v>
      </c>
      <c r="RCJ1" s="29">
        <f t="shared" si="191"/>
        <v>12246</v>
      </c>
      <c r="RCK1" s="29">
        <f t="shared" si="191"/>
        <v>12247</v>
      </c>
      <c r="RCL1" s="29">
        <f t="shared" si="191"/>
        <v>12248</v>
      </c>
      <c r="RCM1" s="29">
        <f t="shared" si="191"/>
        <v>12249</v>
      </c>
      <c r="RCN1" s="29">
        <f t="shared" si="191"/>
        <v>12250</v>
      </c>
      <c r="RCO1" s="29">
        <f t="shared" si="191"/>
        <v>12251</v>
      </c>
      <c r="RCP1" s="29">
        <f t="shared" si="191"/>
        <v>12252</v>
      </c>
      <c r="RCQ1" s="29">
        <f t="shared" si="191"/>
        <v>12253</v>
      </c>
      <c r="RCR1" s="29">
        <f t="shared" si="191"/>
        <v>12254</v>
      </c>
      <c r="RCS1" s="29">
        <f t="shared" si="191"/>
        <v>12255</v>
      </c>
      <c r="RCT1" s="29">
        <f t="shared" si="191"/>
        <v>12256</v>
      </c>
      <c r="RCU1" s="29">
        <f t="shared" si="191"/>
        <v>12257</v>
      </c>
      <c r="RCV1" s="29">
        <f t="shared" si="191"/>
        <v>12258</v>
      </c>
      <c r="RCW1" s="29">
        <f t="shared" si="191"/>
        <v>12259</v>
      </c>
      <c r="RCX1" s="29">
        <f t="shared" si="191"/>
        <v>12260</v>
      </c>
      <c r="RCY1" s="29">
        <f t="shared" si="191"/>
        <v>12261</v>
      </c>
      <c r="RCZ1" s="29">
        <f t="shared" si="191"/>
        <v>12262</v>
      </c>
      <c r="RDA1" s="29">
        <f t="shared" si="191"/>
        <v>12263</v>
      </c>
      <c r="RDB1" s="29">
        <f t="shared" si="191"/>
        <v>12264</v>
      </c>
      <c r="RDC1" s="29">
        <f t="shared" si="191"/>
        <v>12265</v>
      </c>
      <c r="RDD1" s="29">
        <f t="shared" si="191"/>
        <v>12266</v>
      </c>
      <c r="RDE1" s="29">
        <f t="shared" si="191"/>
        <v>12267</v>
      </c>
      <c r="RDF1" s="29">
        <f t="shared" si="191"/>
        <v>12268</v>
      </c>
      <c r="RDG1" s="29">
        <f t="shared" si="191"/>
        <v>12269</v>
      </c>
      <c r="RDH1" s="29">
        <f t="shared" si="191"/>
        <v>12270</v>
      </c>
      <c r="RDI1" s="29">
        <f t="shared" si="191"/>
        <v>12271</v>
      </c>
      <c r="RDJ1" s="29">
        <f t="shared" si="191"/>
        <v>12272</v>
      </c>
      <c r="RDK1" s="29">
        <f t="shared" si="191"/>
        <v>12273</v>
      </c>
      <c r="RDL1" s="29">
        <f t="shared" si="191"/>
        <v>12274</v>
      </c>
      <c r="RDM1" s="29">
        <f t="shared" si="191"/>
        <v>12275</v>
      </c>
      <c r="RDN1" s="29">
        <f t="shared" si="191"/>
        <v>12276</v>
      </c>
      <c r="RDO1" s="29">
        <f t="shared" si="191"/>
        <v>12277</v>
      </c>
      <c r="RDP1" s="29">
        <f t="shared" si="191"/>
        <v>12278</v>
      </c>
      <c r="RDQ1" s="29">
        <f t="shared" si="191"/>
        <v>12279</v>
      </c>
      <c r="RDR1" s="29">
        <f t="shared" si="191"/>
        <v>12280</v>
      </c>
      <c r="RDS1" s="29">
        <f t="shared" si="191"/>
        <v>12281</v>
      </c>
      <c r="RDT1" s="29">
        <f t="shared" si="191"/>
        <v>12282</v>
      </c>
      <c r="RDU1" s="29">
        <f t="shared" si="191"/>
        <v>12283</v>
      </c>
      <c r="RDV1" s="29">
        <f t="shared" si="191"/>
        <v>12284</v>
      </c>
      <c r="RDW1" s="29">
        <f t="shared" si="191"/>
        <v>12285</v>
      </c>
      <c r="RDX1" s="29">
        <f t="shared" si="191"/>
        <v>12286</v>
      </c>
      <c r="RDY1" s="29">
        <f t="shared" si="191"/>
        <v>12287</v>
      </c>
      <c r="RDZ1" s="29">
        <f t="shared" si="191"/>
        <v>12288</v>
      </c>
      <c r="REA1" s="29">
        <f t="shared" si="191"/>
        <v>12289</v>
      </c>
      <c r="REB1" s="29">
        <f t="shared" si="191"/>
        <v>12290</v>
      </c>
      <c r="REC1" s="29">
        <f t="shared" si="191"/>
        <v>12291</v>
      </c>
      <c r="RED1" s="29">
        <f t="shared" ref="RED1:RGO1" si="192">REC1+1</f>
        <v>12292</v>
      </c>
      <c r="REE1" s="29">
        <f t="shared" si="192"/>
        <v>12293</v>
      </c>
      <c r="REF1" s="29">
        <f t="shared" si="192"/>
        <v>12294</v>
      </c>
      <c r="REG1" s="29">
        <f t="shared" si="192"/>
        <v>12295</v>
      </c>
      <c r="REH1" s="29">
        <f t="shared" si="192"/>
        <v>12296</v>
      </c>
      <c r="REI1" s="29">
        <f t="shared" si="192"/>
        <v>12297</v>
      </c>
      <c r="REJ1" s="29">
        <f t="shared" si="192"/>
        <v>12298</v>
      </c>
      <c r="REK1" s="29">
        <f t="shared" si="192"/>
        <v>12299</v>
      </c>
      <c r="REL1" s="29">
        <f t="shared" si="192"/>
        <v>12300</v>
      </c>
      <c r="REM1" s="29">
        <f t="shared" si="192"/>
        <v>12301</v>
      </c>
      <c r="REN1" s="29">
        <f t="shared" si="192"/>
        <v>12302</v>
      </c>
      <c r="REO1" s="29">
        <f t="shared" si="192"/>
        <v>12303</v>
      </c>
      <c r="REP1" s="29">
        <f t="shared" si="192"/>
        <v>12304</v>
      </c>
      <c r="REQ1" s="29">
        <f t="shared" si="192"/>
        <v>12305</v>
      </c>
      <c r="RER1" s="29">
        <f t="shared" si="192"/>
        <v>12306</v>
      </c>
      <c r="RES1" s="29">
        <f t="shared" si="192"/>
        <v>12307</v>
      </c>
      <c r="RET1" s="29">
        <f t="shared" si="192"/>
        <v>12308</v>
      </c>
      <c r="REU1" s="29">
        <f t="shared" si="192"/>
        <v>12309</v>
      </c>
      <c r="REV1" s="29">
        <f t="shared" si="192"/>
        <v>12310</v>
      </c>
      <c r="REW1" s="29">
        <f t="shared" si="192"/>
        <v>12311</v>
      </c>
      <c r="REX1" s="29">
        <f t="shared" si="192"/>
        <v>12312</v>
      </c>
      <c r="REY1" s="29">
        <f t="shared" si="192"/>
        <v>12313</v>
      </c>
      <c r="REZ1" s="29">
        <f t="shared" si="192"/>
        <v>12314</v>
      </c>
      <c r="RFA1" s="29">
        <f t="shared" si="192"/>
        <v>12315</v>
      </c>
      <c r="RFB1" s="29">
        <f t="shared" si="192"/>
        <v>12316</v>
      </c>
      <c r="RFC1" s="29">
        <f t="shared" si="192"/>
        <v>12317</v>
      </c>
      <c r="RFD1" s="29">
        <f t="shared" si="192"/>
        <v>12318</v>
      </c>
      <c r="RFE1" s="29">
        <f t="shared" si="192"/>
        <v>12319</v>
      </c>
      <c r="RFF1" s="29">
        <f t="shared" si="192"/>
        <v>12320</v>
      </c>
      <c r="RFG1" s="29">
        <f t="shared" si="192"/>
        <v>12321</v>
      </c>
      <c r="RFH1" s="29">
        <f t="shared" si="192"/>
        <v>12322</v>
      </c>
      <c r="RFI1" s="29">
        <f t="shared" si="192"/>
        <v>12323</v>
      </c>
      <c r="RFJ1" s="29">
        <f t="shared" si="192"/>
        <v>12324</v>
      </c>
      <c r="RFK1" s="29">
        <f t="shared" si="192"/>
        <v>12325</v>
      </c>
      <c r="RFL1" s="29">
        <f t="shared" si="192"/>
        <v>12326</v>
      </c>
      <c r="RFM1" s="29">
        <f t="shared" si="192"/>
        <v>12327</v>
      </c>
      <c r="RFN1" s="29">
        <f t="shared" si="192"/>
        <v>12328</v>
      </c>
      <c r="RFO1" s="29">
        <f t="shared" si="192"/>
        <v>12329</v>
      </c>
      <c r="RFP1" s="29">
        <f t="shared" si="192"/>
        <v>12330</v>
      </c>
      <c r="RFQ1" s="29">
        <f t="shared" si="192"/>
        <v>12331</v>
      </c>
      <c r="RFR1" s="29">
        <f t="shared" si="192"/>
        <v>12332</v>
      </c>
      <c r="RFS1" s="29">
        <f t="shared" si="192"/>
        <v>12333</v>
      </c>
      <c r="RFT1" s="29">
        <f t="shared" si="192"/>
        <v>12334</v>
      </c>
      <c r="RFU1" s="29">
        <f t="shared" si="192"/>
        <v>12335</v>
      </c>
      <c r="RFV1" s="29">
        <f t="shared" si="192"/>
        <v>12336</v>
      </c>
      <c r="RFW1" s="29">
        <f t="shared" si="192"/>
        <v>12337</v>
      </c>
      <c r="RFX1" s="29">
        <f t="shared" si="192"/>
        <v>12338</v>
      </c>
      <c r="RFY1" s="29">
        <f t="shared" si="192"/>
        <v>12339</v>
      </c>
      <c r="RFZ1" s="29">
        <f t="shared" si="192"/>
        <v>12340</v>
      </c>
      <c r="RGA1" s="29">
        <f t="shared" si="192"/>
        <v>12341</v>
      </c>
      <c r="RGB1" s="29">
        <f t="shared" si="192"/>
        <v>12342</v>
      </c>
      <c r="RGC1" s="29">
        <f t="shared" si="192"/>
        <v>12343</v>
      </c>
      <c r="RGD1" s="29">
        <f t="shared" si="192"/>
        <v>12344</v>
      </c>
      <c r="RGE1" s="29">
        <f t="shared" si="192"/>
        <v>12345</v>
      </c>
      <c r="RGF1" s="29">
        <f t="shared" si="192"/>
        <v>12346</v>
      </c>
      <c r="RGG1" s="29">
        <f t="shared" si="192"/>
        <v>12347</v>
      </c>
      <c r="RGH1" s="29">
        <f t="shared" si="192"/>
        <v>12348</v>
      </c>
      <c r="RGI1" s="29">
        <f t="shared" si="192"/>
        <v>12349</v>
      </c>
      <c r="RGJ1" s="29">
        <f t="shared" si="192"/>
        <v>12350</v>
      </c>
      <c r="RGK1" s="29">
        <f t="shared" si="192"/>
        <v>12351</v>
      </c>
      <c r="RGL1" s="29">
        <f t="shared" si="192"/>
        <v>12352</v>
      </c>
      <c r="RGM1" s="29">
        <f t="shared" si="192"/>
        <v>12353</v>
      </c>
      <c r="RGN1" s="29">
        <f t="shared" si="192"/>
        <v>12354</v>
      </c>
      <c r="RGO1" s="29">
        <f t="shared" si="192"/>
        <v>12355</v>
      </c>
      <c r="RGP1" s="29">
        <f t="shared" ref="RGP1:RJA1" si="193">RGO1+1</f>
        <v>12356</v>
      </c>
      <c r="RGQ1" s="29">
        <f t="shared" si="193"/>
        <v>12357</v>
      </c>
      <c r="RGR1" s="29">
        <f t="shared" si="193"/>
        <v>12358</v>
      </c>
      <c r="RGS1" s="29">
        <f t="shared" si="193"/>
        <v>12359</v>
      </c>
      <c r="RGT1" s="29">
        <f t="shared" si="193"/>
        <v>12360</v>
      </c>
      <c r="RGU1" s="29">
        <f t="shared" si="193"/>
        <v>12361</v>
      </c>
      <c r="RGV1" s="29">
        <f t="shared" si="193"/>
        <v>12362</v>
      </c>
      <c r="RGW1" s="29">
        <f t="shared" si="193"/>
        <v>12363</v>
      </c>
      <c r="RGX1" s="29">
        <f t="shared" si="193"/>
        <v>12364</v>
      </c>
      <c r="RGY1" s="29">
        <f t="shared" si="193"/>
        <v>12365</v>
      </c>
      <c r="RGZ1" s="29">
        <f t="shared" si="193"/>
        <v>12366</v>
      </c>
      <c r="RHA1" s="29">
        <f t="shared" si="193"/>
        <v>12367</v>
      </c>
      <c r="RHB1" s="29">
        <f t="shared" si="193"/>
        <v>12368</v>
      </c>
      <c r="RHC1" s="29">
        <f t="shared" si="193"/>
        <v>12369</v>
      </c>
      <c r="RHD1" s="29">
        <f t="shared" si="193"/>
        <v>12370</v>
      </c>
      <c r="RHE1" s="29">
        <f t="shared" si="193"/>
        <v>12371</v>
      </c>
      <c r="RHF1" s="29">
        <f t="shared" si="193"/>
        <v>12372</v>
      </c>
      <c r="RHG1" s="29">
        <f t="shared" si="193"/>
        <v>12373</v>
      </c>
      <c r="RHH1" s="29">
        <f t="shared" si="193"/>
        <v>12374</v>
      </c>
      <c r="RHI1" s="29">
        <f t="shared" si="193"/>
        <v>12375</v>
      </c>
      <c r="RHJ1" s="29">
        <f t="shared" si="193"/>
        <v>12376</v>
      </c>
      <c r="RHK1" s="29">
        <f t="shared" si="193"/>
        <v>12377</v>
      </c>
      <c r="RHL1" s="29">
        <f t="shared" si="193"/>
        <v>12378</v>
      </c>
      <c r="RHM1" s="29">
        <f t="shared" si="193"/>
        <v>12379</v>
      </c>
      <c r="RHN1" s="29">
        <f t="shared" si="193"/>
        <v>12380</v>
      </c>
      <c r="RHO1" s="29">
        <f t="shared" si="193"/>
        <v>12381</v>
      </c>
      <c r="RHP1" s="29">
        <f t="shared" si="193"/>
        <v>12382</v>
      </c>
      <c r="RHQ1" s="29">
        <f t="shared" si="193"/>
        <v>12383</v>
      </c>
      <c r="RHR1" s="29">
        <f t="shared" si="193"/>
        <v>12384</v>
      </c>
      <c r="RHS1" s="29">
        <f t="shared" si="193"/>
        <v>12385</v>
      </c>
      <c r="RHT1" s="29">
        <f t="shared" si="193"/>
        <v>12386</v>
      </c>
      <c r="RHU1" s="29">
        <f t="shared" si="193"/>
        <v>12387</v>
      </c>
      <c r="RHV1" s="29">
        <f t="shared" si="193"/>
        <v>12388</v>
      </c>
      <c r="RHW1" s="29">
        <f t="shared" si="193"/>
        <v>12389</v>
      </c>
      <c r="RHX1" s="29">
        <f t="shared" si="193"/>
        <v>12390</v>
      </c>
      <c r="RHY1" s="29">
        <f t="shared" si="193"/>
        <v>12391</v>
      </c>
      <c r="RHZ1" s="29">
        <f t="shared" si="193"/>
        <v>12392</v>
      </c>
      <c r="RIA1" s="29">
        <f t="shared" si="193"/>
        <v>12393</v>
      </c>
      <c r="RIB1" s="29">
        <f t="shared" si="193"/>
        <v>12394</v>
      </c>
      <c r="RIC1" s="29">
        <f t="shared" si="193"/>
        <v>12395</v>
      </c>
      <c r="RID1" s="29">
        <f t="shared" si="193"/>
        <v>12396</v>
      </c>
      <c r="RIE1" s="29">
        <f t="shared" si="193"/>
        <v>12397</v>
      </c>
      <c r="RIF1" s="29">
        <f t="shared" si="193"/>
        <v>12398</v>
      </c>
      <c r="RIG1" s="29">
        <f t="shared" si="193"/>
        <v>12399</v>
      </c>
      <c r="RIH1" s="29">
        <f t="shared" si="193"/>
        <v>12400</v>
      </c>
      <c r="RII1" s="29">
        <f t="shared" si="193"/>
        <v>12401</v>
      </c>
      <c r="RIJ1" s="29">
        <f t="shared" si="193"/>
        <v>12402</v>
      </c>
      <c r="RIK1" s="29">
        <f t="shared" si="193"/>
        <v>12403</v>
      </c>
      <c r="RIL1" s="29">
        <f t="shared" si="193"/>
        <v>12404</v>
      </c>
      <c r="RIM1" s="29">
        <f t="shared" si="193"/>
        <v>12405</v>
      </c>
      <c r="RIN1" s="29">
        <f t="shared" si="193"/>
        <v>12406</v>
      </c>
      <c r="RIO1" s="29">
        <f t="shared" si="193"/>
        <v>12407</v>
      </c>
      <c r="RIP1" s="29">
        <f t="shared" si="193"/>
        <v>12408</v>
      </c>
      <c r="RIQ1" s="29">
        <f t="shared" si="193"/>
        <v>12409</v>
      </c>
      <c r="RIR1" s="29">
        <f t="shared" si="193"/>
        <v>12410</v>
      </c>
      <c r="RIS1" s="29">
        <f t="shared" si="193"/>
        <v>12411</v>
      </c>
      <c r="RIT1" s="29">
        <f t="shared" si="193"/>
        <v>12412</v>
      </c>
      <c r="RIU1" s="29">
        <f t="shared" si="193"/>
        <v>12413</v>
      </c>
      <c r="RIV1" s="29">
        <f t="shared" si="193"/>
        <v>12414</v>
      </c>
      <c r="RIW1" s="29">
        <f t="shared" si="193"/>
        <v>12415</v>
      </c>
      <c r="RIX1" s="29">
        <f t="shared" si="193"/>
        <v>12416</v>
      </c>
      <c r="RIY1" s="29">
        <f t="shared" si="193"/>
        <v>12417</v>
      </c>
      <c r="RIZ1" s="29">
        <f t="shared" si="193"/>
        <v>12418</v>
      </c>
      <c r="RJA1" s="29">
        <f t="shared" si="193"/>
        <v>12419</v>
      </c>
      <c r="RJB1" s="29">
        <f t="shared" ref="RJB1:RLM1" si="194">RJA1+1</f>
        <v>12420</v>
      </c>
      <c r="RJC1" s="29">
        <f t="shared" si="194"/>
        <v>12421</v>
      </c>
      <c r="RJD1" s="29">
        <f t="shared" si="194"/>
        <v>12422</v>
      </c>
      <c r="RJE1" s="29">
        <f t="shared" si="194"/>
        <v>12423</v>
      </c>
      <c r="RJF1" s="29">
        <f t="shared" si="194"/>
        <v>12424</v>
      </c>
      <c r="RJG1" s="29">
        <f t="shared" si="194"/>
        <v>12425</v>
      </c>
      <c r="RJH1" s="29">
        <f t="shared" si="194"/>
        <v>12426</v>
      </c>
      <c r="RJI1" s="29">
        <f t="shared" si="194"/>
        <v>12427</v>
      </c>
      <c r="RJJ1" s="29">
        <f t="shared" si="194"/>
        <v>12428</v>
      </c>
      <c r="RJK1" s="29">
        <f t="shared" si="194"/>
        <v>12429</v>
      </c>
      <c r="RJL1" s="29">
        <f t="shared" si="194"/>
        <v>12430</v>
      </c>
      <c r="RJM1" s="29">
        <f t="shared" si="194"/>
        <v>12431</v>
      </c>
      <c r="RJN1" s="29">
        <f t="shared" si="194"/>
        <v>12432</v>
      </c>
      <c r="RJO1" s="29">
        <f t="shared" si="194"/>
        <v>12433</v>
      </c>
      <c r="RJP1" s="29">
        <f t="shared" si="194"/>
        <v>12434</v>
      </c>
      <c r="RJQ1" s="29">
        <f t="shared" si="194"/>
        <v>12435</v>
      </c>
      <c r="RJR1" s="29">
        <f t="shared" si="194"/>
        <v>12436</v>
      </c>
      <c r="RJS1" s="29">
        <f t="shared" si="194"/>
        <v>12437</v>
      </c>
      <c r="RJT1" s="29">
        <f t="shared" si="194"/>
        <v>12438</v>
      </c>
      <c r="RJU1" s="29">
        <f t="shared" si="194"/>
        <v>12439</v>
      </c>
      <c r="RJV1" s="29">
        <f t="shared" si="194"/>
        <v>12440</v>
      </c>
      <c r="RJW1" s="29">
        <f t="shared" si="194"/>
        <v>12441</v>
      </c>
      <c r="RJX1" s="29">
        <f t="shared" si="194"/>
        <v>12442</v>
      </c>
      <c r="RJY1" s="29">
        <f t="shared" si="194"/>
        <v>12443</v>
      </c>
      <c r="RJZ1" s="29">
        <f t="shared" si="194"/>
        <v>12444</v>
      </c>
      <c r="RKA1" s="29">
        <f t="shared" si="194"/>
        <v>12445</v>
      </c>
      <c r="RKB1" s="29">
        <f t="shared" si="194"/>
        <v>12446</v>
      </c>
      <c r="RKC1" s="29">
        <f t="shared" si="194"/>
        <v>12447</v>
      </c>
      <c r="RKD1" s="29">
        <f t="shared" si="194"/>
        <v>12448</v>
      </c>
      <c r="RKE1" s="29">
        <f t="shared" si="194"/>
        <v>12449</v>
      </c>
      <c r="RKF1" s="29">
        <f t="shared" si="194"/>
        <v>12450</v>
      </c>
      <c r="RKG1" s="29">
        <f t="shared" si="194"/>
        <v>12451</v>
      </c>
      <c r="RKH1" s="29">
        <f t="shared" si="194"/>
        <v>12452</v>
      </c>
      <c r="RKI1" s="29">
        <f t="shared" si="194"/>
        <v>12453</v>
      </c>
      <c r="RKJ1" s="29">
        <f t="shared" si="194"/>
        <v>12454</v>
      </c>
      <c r="RKK1" s="29">
        <f t="shared" si="194"/>
        <v>12455</v>
      </c>
      <c r="RKL1" s="29">
        <f t="shared" si="194"/>
        <v>12456</v>
      </c>
      <c r="RKM1" s="29">
        <f t="shared" si="194"/>
        <v>12457</v>
      </c>
      <c r="RKN1" s="29">
        <f t="shared" si="194"/>
        <v>12458</v>
      </c>
      <c r="RKO1" s="29">
        <f t="shared" si="194"/>
        <v>12459</v>
      </c>
      <c r="RKP1" s="29">
        <f t="shared" si="194"/>
        <v>12460</v>
      </c>
      <c r="RKQ1" s="29">
        <f t="shared" si="194"/>
        <v>12461</v>
      </c>
      <c r="RKR1" s="29">
        <f t="shared" si="194"/>
        <v>12462</v>
      </c>
      <c r="RKS1" s="29">
        <f t="shared" si="194"/>
        <v>12463</v>
      </c>
      <c r="RKT1" s="29">
        <f t="shared" si="194"/>
        <v>12464</v>
      </c>
      <c r="RKU1" s="29">
        <f t="shared" si="194"/>
        <v>12465</v>
      </c>
      <c r="RKV1" s="29">
        <f t="shared" si="194"/>
        <v>12466</v>
      </c>
      <c r="RKW1" s="29">
        <f t="shared" si="194"/>
        <v>12467</v>
      </c>
      <c r="RKX1" s="29">
        <f t="shared" si="194"/>
        <v>12468</v>
      </c>
      <c r="RKY1" s="29">
        <f t="shared" si="194"/>
        <v>12469</v>
      </c>
      <c r="RKZ1" s="29">
        <f t="shared" si="194"/>
        <v>12470</v>
      </c>
      <c r="RLA1" s="29">
        <f t="shared" si="194"/>
        <v>12471</v>
      </c>
      <c r="RLB1" s="29">
        <f t="shared" si="194"/>
        <v>12472</v>
      </c>
      <c r="RLC1" s="29">
        <f t="shared" si="194"/>
        <v>12473</v>
      </c>
      <c r="RLD1" s="29">
        <f t="shared" si="194"/>
        <v>12474</v>
      </c>
      <c r="RLE1" s="29">
        <f t="shared" si="194"/>
        <v>12475</v>
      </c>
      <c r="RLF1" s="29">
        <f t="shared" si="194"/>
        <v>12476</v>
      </c>
      <c r="RLG1" s="29">
        <f t="shared" si="194"/>
        <v>12477</v>
      </c>
      <c r="RLH1" s="29">
        <f t="shared" si="194"/>
        <v>12478</v>
      </c>
      <c r="RLI1" s="29">
        <f t="shared" si="194"/>
        <v>12479</v>
      </c>
      <c r="RLJ1" s="29">
        <f t="shared" si="194"/>
        <v>12480</v>
      </c>
      <c r="RLK1" s="29">
        <f t="shared" si="194"/>
        <v>12481</v>
      </c>
      <c r="RLL1" s="29">
        <f t="shared" si="194"/>
        <v>12482</v>
      </c>
      <c r="RLM1" s="29">
        <f t="shared" si="194"/>
        <v>12483</v>
      </c>
      <c r="RLN1" s="29">
        <f t="shared" ref="RLN1:RNY1" si="195">RLM1+1</f>
        <v>12484</v>
      </c>
      <c r="RLO1" s="29">
        <f t="shared" si="195"/>
        <v>12485</v>
      </c>
      <c r="RLP1" s="29">
        <f t="shared" si="195"/>
        <v>12486</v>
      </c>
      <c r="RLQ1" s="29">
        <f t="shared" si="195"/>
        <v>12487</v>
      </c>
      <c r="RLR1" s="29">
        <f t="shared" si="195"/>
        <v>12488</v>
      </c>
      <c r="RLS1" s="29">
        <f t="shared" si="195"/>
        <v>12489</v>
      </c>
      <c r="RLT1" s="29">
        <f t="shared" si="195"/>
        <v>12490</v>
      </c>
      <c r="RLU1" s="29">
        <f t="shared" si="195"/>
        <v>12491</v>
      </c>
      <c r="RLV1" s="29">
        <f t="shared" si="195"/>
        <v>12492</v>
      </c>
      <c r="RLW1" s="29">
        <f t="shared" si="195"/>
        <v>12493</v>
      </c>
      <c r="RLX1" s="29">
        <f t="shared" si="195"/>
        <v>12494</v>
      </c>
      <c r="RLY1" s="29">
        <f t="shared" si="195"/>
        <v>12495</v>
      </c>
      <c r="RLZ1" s="29">
        <f t="shared" si="195"/>
        <v>12496</v>
      </c>
      <c r="RMA1" s="29">
        <f t="shared" si="195"/>
        <v>12497</v>
      </c>
      <c r="RMB1" s="29">
        <f t="shared" si="195"/>
        <v>12498</v>
      </c>
      <c r="RMC1" s="29">
        <f t="shared" si="195"/>
        <v>12499</v>
      </c>
      <c r="RMD1" s="29">
        <f t="shared" si="195"/>
        <v>12500</v>
      </c>
      <c r="RME1" s="29">
        <f t="shared" si="195"/>
        <v>12501</v>
      </c>
      <c r="RMF1" s="29">
        <f t="shared" si="195"/>
        <v>12502</v>
      </c>
      <c r="RMG1" s="29">
        <f t="shared" si="195"/>
        <v>12503</v>
      </c>
      <c r="RMH1" s="29">
        <f t="shared" si="195"/>
        <v>12504</v>
      </c>
      <c r="RMI1" s="29">
        <f t="shared" si="195"/>
        <v>12505</v>
      </c>
      <c r="RMJ1" s="29">
        <f t="shared" si="195"/>
        <v>12506</v>
      </c>
      <c r="RMK1" s="29">
        <f t="shared" si="195"/>
        <v>12507</v>
      </c>
      <c r="RML1" s="29">
        <f t="shared" si="195"/>
        <v>12508</v>
      </c>
      <c r="RMM1" s="29">
        <f t="shared" si="195"/>
        <v>12509</v>
      </c>
      <c r="RMN1" s="29">
        <f t="shared" si="195"/>
        <v>12510</v>
      </c>
      <c r="RMO1" s="29">
        <f t="shared" si="195"/>
        <v>12511</v>
      </c>
      <c r="RMP1" s="29">
        <f t="shared" si="195"/>
        <v>12512</v>
      </c>
      <c r="RMQ1" s="29">
        <f t="shared" si="195"/>
        <v>12513</v>
      </c>
      <c r="RMR1" s="29">
        <f t="shared" si="195"/>
        <v>12514</v>
      </c>
      <c r="RMS1" s="29">
        <f t="shared" si="195"/>
        <v>12515</v>
      </c>
      <c r="RMT1" s="29">
        <f t="shared" si="195"/>
        <v>12516</v>
      </c>
      <c r="RMU1" s="29">
        <f t="shared" si="195"/>
        <v>12517</v>
      </c>
      <c r="RMV1" s="29">
        <f t="shared" si="195"/>
        <v>12518</v>
      </c>
      <c r="RMW1" s="29">
        <f t="shared" si="195"/>
        <v>12519</v>
      </c>
      <c r="RMX1" s="29">
        <f t="shared" si="195"/>
        <v>12520</v>
      </c>
      <c r="RMY1" s="29">
        <f t="shared" si="195"/>
        <v>12521</v>
      </c>
      <c r="RMZ1" s="29">
        <f t="shared" si="195"/>
        <v>12522</v>
      </c>
      <c r="RNA1" s="29">
        <f t="shared" si="195"/>
        <v>12523</v>
      </c>
      <c r="RNB1" s="29">
        <f t="shared" si="195"/>
        <v>12524</v>
      </c>
      <c r="RNC1" s="29">
        <f t="shared" si="195"/>
        <v>12525</v>
      </c>
      <c r="RND1" s="29">
        <f t="shared" si="195"/>
        <v>12526</v>
      </c>
      <c r="RNE1" s="29">
        <f t="shared" si="195"/>
        <v>12527</v>
      </c>
      <c r="RNF1" s="29">
        <f t="shared" si="195"/>
        <v>12528</v>
      </c>
      <c r="RNG1" s="29">
        <f t="shared" si="195"/>
        <v>12529</v>
      </c>
      <c r="RNH1" s="29">
        <f t="shared" si="195"/>
        <v>12530</v>
      </c>
      <c r="RNI1" s="29">
        <f t="shared" si="195"/>
        <v>12531</v>
      </c>
      <c r="RNJ1" s="29">
        <f t="shared" si="195"/>
        <v>12532</v>
      </c>
      <c r="RNK1" s="29">
        <f t="shared" si="195"/>
        <v>12533</v>
      </c>
      <c r="RNL1" s="29">
        <f t="shared" si="195"/>
        <v>12534</v>
      </c>
      <c r="RNM1" s="29">
        <f t="shared" si="195"/>
        <v>12535</v>
      </c>
      <c r="RNN1" s="29">
        <f t="shared" si="195"/>
        <v>12536</v>
      </c>
      <c r="RNO1" s="29">
        <f t="shared" si="195"/>
        <v>12537</v>
      </c>
      <c r="RNP1" s="29">
        <f t="shared" si="195"/>
        <v>12538</v>
      </c>
      <c r="RNQ1" s="29">
        <f t="shared" si="195"/>
        <v>12539</v>
      </c>
      <c r="RNR1" s="29">
        <f t="shared" si="195"/>
        <v>12540</v>
      </c>
      <c r="RNS1" s="29">
        <f t="shared" si="195"/>
        <v>12541</v>
      </c>
      <c r="RNT1" s="29">
        <f t="shared" si="195"/>
        <v>12542</v>
      </c>
      <c r="RNU1" s="29">
        <f t="shared" si="195"/>
        <v>12543</v>
      </c>
      <c r="RNV1" s="29">
        <f t="shared" si="195"/>
        <v>12544</v>
      </c>
      <c r="RNW1" s="29">
        <f t="shared" si="195"/>
        <v>12545</v>
      </c>
      <c r="RNX1" s="29">
        <f t="shared" si="195"/>
        <v>12546</v>
      </c>
      <c r="RNY1" s="29">
        <f t="shared" si="195"/>
        <v>12547</v>
      </c>
      <c r="RNZ1" s="29">
        <f t="shared" ref="RNZ1:RQK1" si="196">RNY1+1</f>
        <v>12548</v>
      </c>
      <c r="ROA1" s="29">
        <f t="shared" si="196"/>
        <v>12549</v>
      </c>
      <c r="ROB1" s="29">
        <f t="shared" si="196"/>
        <v>12550</v>
      </c>
      <c r="ROC1" s="29">
        <f t="shared" si="196"/>
        <v>12551</v>
      </c>
      <c r="ROD1" s="29">
        <f t="shared" si="196"/>
        <v>12552</v>
      </c>
      <c r="ROE1" s="29">
        <f t="shared" si="196"/>
        <v>12553</v>
      </c>
      <c r="ROF1" s="29">
        <f t="shared" si="196"/>
        <v>12554</v>
      </c>
      <c r="ROG1" s="29">
        <f t="shared" si="196"/>
        <v>12555</v>
      </c>
      <c r="ROH1" s="29">
        <f t="shared" si="196"/>
        <v>12556</v>
      </c>
      <c r="ROI1" s="29">
        <f t="shared" si="196"/>
        <v>12557</v>
      </c>
      <c r="ROJ1" s="29">
        <f t="shared" si="196"/>
        <v>12558</v>
      </c>
      <c r="ROK1" s="29">
        <f t="shared" si="196"/>
        <v>12559</v>
      </c>
      <c r="ROL1" s="29">
        <f t="shared" si="196"/>
        <v>12560</v>
      </c>
      <c r="ROM1" s="29">
        <f t="shared" si="196"/>
        <v>12561</v>
      </c>
      <c r="RON1" s="29">
        <f t="shared" si="196"/>
        <v>12562</v>
      </c>
      <c r="ROO1" s="29">
        <f t="shared" si="196"/>
        <v>12563</v>
      </c>
      <c r="ROP1" s="29">
        <f t="shared" si="196"/>
        <v>12564</v>
      </c>
      <c r="ROQ1" s="29">
        <f t="shared" si="196"/>
        <v>12565</v>
      </c>
      <c r="ROR1" s="29">
        <f t="shared" si="196"/>
        <v>12566</v>
      </c>
      <c r="ROS1" s="29">
        <f t="shared" si="196"/>
        <v>12567</v>
      </c>
      <c r="ROT1" s="29">
        <f t="shared" si="196"/>
        <v>12568</v>
      </c>
      <c r="ROU1" s="29">
        <f t="shared" si="196"/>
        <v>12569</v>
      </c>
      <c r="ROV1" s="29">
        <f t="shared" si="196"/>
        <v>12570</v>
      </c>
      <c r="ROW1" s="29">
        <f t="shared" si="196"/>
        <v>12571</v>
      </c>
      <c r="ROX1" s="29">
        <f t="shared" si="196"/>
        <v>12572</v>
      </c>
      <c r="ROY1" s="29">
        <f t="shared" si="196"/>
        <v>12573</v>
      </c>
      <c r="ROZ1" s="29">
        <f t="shared" si="196"/>
        <v>12574</v>
      </c>
      <c r="RPA1" s="29">
        <f t="shared" si="196"/>
        <v>12575</v>
      </c>
      <c r="RPB1" s="29">
        <f t="shared" si="196"/>
        <v>12576</v>
      </c>
      <c r="RPC1" s="29">
        <f t="shared" si="196"/>
        <v>12577</v>
      </c>
      <c r="RPD1" s="29">
        <f t="shared" si="196"/>
        <v>12578</v>
      </c>
      <c r="RPE1" s="29">
        <f t="shared" si="196"/>
        <v>12579</v>
      </c>
      <c r="RPF1" s="29">
        <f t="shared" si="196"/>
        <v>12580</v>
      </c>
      <c r="RPG1" s="29">
        <f t="shared" si="196"/>
        <v>12581</v>
      </c>
      <c r="RPH1" s="29">
        <f t="shared" si="196"/>
        <v>12582</v>
      </c>
      <c r="RPI1" s="29">
        <f t="shared" si="196"/>
        <v>12583</v>
      </c>
      <c r="RPJ1" s="29">
        <f t="shared" si="196"/>
        <v>12584</v>
      </c>
      <c r="RPK1" s="29">
        <f t="shared" si="196"/>
        <v>12585</v>
      </c>
      <c r="RPL1" s="29">
        <f t="shared" si="196"/>
        <v>12586</v>
      </c>
      <c r="RPM1" s="29">
        <f t="shared" si="196"/>
        <v>12587</v>
      </c>
      <c r="RPN1" s="29">
        <f t="shared" si="196"/>
        <v>12588</v>
      </c>
      <c r="RPO1" s="29">
        <f t="shared" si="196"/>
        <v>12589</v>
      </c>
      <c r="RPP1" s="29">
        <f t="shared" si="196"/>
        <v>12590</v>
      </c>
      <c r="RPQ1" s="29">
        <f t="shared" si="196"/>
        <v>12591</v>
      </c>
      <c r="RPR1" s="29">
        <f t="shared" si="196"/>
        <v>12592</v>
      </c>
      <c r="RPS1" s="29">
        <f t="shared" si="196"/>
        <v>12593</v>
      </c>
      <c r="RPT1" s="29">
        <f t="shared" si="196"/>
        <v>12594</v>
      </c>
      <c r="RPU1" s="29">
        <f t="shared" si="196"/>
        <v>12595</v>
      </c>
      <c r="RPV1" s="29">
        <f t="shared" si="196"/>
        <v>12596</v>
      </c>
      <c r="RPW1" s="29">
        <f t="shared" si="196"/>
        <v>12597</v>
      </c>
      <c r="RPX1" s="29">
        <f t="shared" si="196"/>
        <v>12598</v>
      </c>
      <c r="RPY1" s="29">
        <f t="shared" si="196"/>
        <v>12599</v>
      </c>
      <c r="RPZ1" s="29">
        <f t="shared" si="196"/>
        <v>12600</v>
      </c>
      <c r="RQA1" s="29">
        <f t="shared" si="196"/>
        <v>12601</v>
      </c>
      <c r="RQB1" s="29">
        <f t="shared" si="196"/>
        <v>12602</v>
      </c>
      <c r="RQC1" s="29">
        <f t="shared" si="196"/>
        <v>12603</v>
      </c>
      <c r="RQD1" s="29">
        <f t="shared" si="196"/>
        <v>12604</v>
      </c>
      <c r="RQE1" s="29">
        <f t="shared" si="196"/>
        <v>12605</v>
      </c>
      <c r="RQF1" s="29">
        <f t="shared" si="196"/>
        <v>12606</v>
      </c>
      <c r="RQG1" s="29">
        <f t="shared" si="196"/>
        <v>12607</v>
      </c>
      <c r="RQH1" s="29">
        <f t="shared" si="196"/>
        <v>12608</v>
      </c>
      <c r="RQI1" s="29">
        <f t="shared" si="196"/>
        <v>12609</v>
      </c>
      <c r="RQJ1" s="29">
        <f t="shared" si="196"/>
        <v>12610</v>
      </c>
      <c r="RQK1" s="29">
        <f t="shared" si="196"/>
        <v>12611</v>
      </c>
      <c r="RQL1" s="29">
        <f t="shared" ref="RQL1:RSW1" si="197">RQK1+1</f>
        <v>12612</v>
      </c>
      <c r="RQM1" s="29">
        <f t="shared" si="197"/>
        <v>12613</v>
      </c>
      <c r="RQN1" s="29">
        <f t="shared" si="197"/>
        <v>12614</v>
      </c>
      <c r="RQO1" s="29">
        <f t="shared" si="197"/>
        <v>12615</v>
      </c>
      <c r="RQP1" s="29">
        <f t="shared" si="197"/>
        <v>12616</v>
      </c>
      <c r="RQQ1" s="29">
        <f t="shared" si="197"/>
        <v>12617</v>
      </c>
      <c r="RQR1" s="29">
        <f t="shared" si="197"/>
        <v>12618</v>
      </c>
      <c r="RQS1" s="29">
        <f t="shared" si="197"/>
        <v>12619</v>
      </c>
      <c r="RQT1" s="29">
        <f t="shared" si="197"/>
        <v>12620</v>
      </c>
      <c r="RQU1" s="29">
        <f t="shared" si="197"/>
        <v>12621</v>
      </c>
      <c r="RQV1" s="29">
        <f t="shared" si="197"/>
        <v>12622</v>
      </c>
      <c r="RQW1" s="29">
        <f t="shared" si="197"/>
        <v>12623</v>
      </c>
      <c r="RQX1" s="29">
        <f t="shared" si="197"/>
        <v>12624</v>
      </c>
      <c r="RQY1" s="29">
        <f t="shared" si="197"/>
        <v>12625</v>
      </c>
      <c r="RQZ1" s="29">
        <f t="shared" si="197"/>
        <v>12626</v>
      </c>
      <c r="RRA1" s="29">
        <f t="shared" si="197"/>
        <v>12627</v>
      </c>
      <c r="RRB1" s="29">
        <f t="shared" si="197"/>
        <v>12628</v>
      </c>
      <c r="RRC1" s="29">
        <f t="shared" si="197"/>
        <v>12629</v>
      </c>
      <c r="RRD1" s="29">
        <f t="shared" si="197"/>
        <v>12630</v>
      </c>
      <c r="RRE1" s="29">
        <f t="shared" si="197"/>
        <v>12631</v>
      </c>
      <c r="RRF1" s="29">
        <f t="shared" si="197"/>
        <v>12632</v>
      </c>
      <c r="RRG1" s="29">
        <f t="shared" si="197"/>
        <v>12633</v>
      </c>
      <c r="RRH1" s="29">
        <f t="shared" si="197"/>
        <v>12634</v>
      </c>
      <c r="RRI1" s="29">
        <f t="shared" si="197"/>
        <v>12635</v>
      </c>
      <c r="RRJ1" s="29">
        <f t="shared" si="197"/>
        <v>12636</v>
      </c>
      <c r="RRK1" s="29">
        <f t="shared" si="197"/>
        <v>12637</v>
      </c>
      <c r="RRL1" s="29">
        <f t="shared" si="197"/>
        <v>12638</v>
      </c>
      <c r="RRM1" s="29">
        <f t="shared" si="197"/>
        <v>12639</v>
      </c>
      <c r="RRN1" s="29">
        <f t="shared" si="197"/>
        <v>12640</v>
      </c>
      <c r="RRO1" s="29">
        <f t="shared" si="197"/>
        <v>12641</v>
      </c>
      <c r="RRP1" s="29">
        <f t="shared" si="197"/>
        <v>12642</v>
      </c>
      <c r="RRQ1" s="29">
        <f t="shared" si="197"/>
        <v>12643</v>
      </c>
      <c r="RRR1" s="29">
        <f t="shared" si="197"/>
        <v>12644</v>
      </c>
      <c r="RRS1" s="29">
        <f t="shared" si="197"/>
        <v>12645</v>
      </c>
      <c r="RRT1" s="29">
        <f t="shared" si="197"/>
        <v>12646</v>
      </c>
      <c r="RRU1" s="29">
        <f t="shared" si="197"/>
        <v>12647</v>
      </c>
      <c r="RRV1" s="29">
        <f t="shared" si="197"/>
        <v>12648</v>
      </c>
      <c r="RRW1" s="29">
        <f t="shared" si="197"/>
        <v>12649</v>
      </c>
      <c r="RRX1" s="29">
        <f t="shared" si="197"/>
        <v>12650</v>
      </c>
      <c r="RRY1" s="29">
        <f t="shared" si="197"/>
        <v>12651</v>
      </c>
      <c r="RRZ1" s="29">
        <f t="shared" si="197"/>
        <v>12652</v>
      </c>
      <c r="RSA1" s="29">
        <f t="shared" si="197"/>
        <v>12653</v>
      </c>
      <c r="RSB1" s="29">
        <f t="shared" si="197"/>
        <v>12654</v>
      </c>
      <c r="RSC1" s="29">
        <f t="shared" si="197"/>
        <v>12655</v>
      </c>
      <c r="RSD1" s="29">
        <f t="shared" si="197"/>
        <v>12656</v>
      </c>
      <c r="RSE1" s="29">
        <f t="shared" si="197"/>
        <v>12657</v>
      </c>
      <c r="RSF1" s="29">
        <f t="shared" si="197"/>
        <v>12658</v>
      </c>
      <c r="RSG1" s="29">
        <f t="shared" si="197"/>
        <v>12659</v>
      </c>
      <c r="RSH1" s="29">
        <f t="shared" si="197"/>
        <v>12660</v>
      </c>
      <c r="RSI1" s="29">
        <f t="shared" si="197"/>
        <v>12661</v>
      </c>
      <c r="RSJ1" s="29">
        <f t="shared" si="197"/>
        <v>12662</v>
      </c>
      <c r="RSK1" s="29">
        <f t="shared" si="197"/>
        <v>12663</v>
      </c>
      <c r="RSL1" s="29">
        <f t="shared" si="197"/>
        <v>12664</v>
      </c>
      <c r="RSM1" s="29">
        <f t="shared" si="197"/>
        <v>12665</v>
      </c>
      <c r="RSN1" s="29">
        <f t="shared" si="197"/>
        <v>12666</v>
      </c>
      <c r="RSO1" s="29">
        <f t="shared" si="197"/>
        <v>12667</v>
      </c>
      <c r="RSP1" s="29">
        <f t="shared" si="197"/>
        <v>12668</v>
      </c>
      <c r="RSQ1" s="29">
        <f t="shared" si="197"/>
        <v>12669</v>
      </c>
      <c r="RSR1" s="29">
        <f t="shared" si="197"/>
        <v>12670</v>
      </c>
      <c r="RSS1" s="29">
        <f t="shared" si="197"/>
        <v>12671</v>
      </c>
      <c r="RST1" s="29">
        <f t="shared" si="197"/>
        <v>12672</v>
      </c>
      <c r="RSU1" s="29">
        <f t="shared" si="197"/>
        <v>12673</v>
      </c>
      <c r="RSV1" s="29">
        <f t="shared" si="197"/>
        <v>12674</v>
      </c>
      <c r="RSW1" s="29">
        <f t="shared" si="197"/>
        <v>12675</v>
      </c>
      <c r="RSX1" s="29">
        <f t="shared" ref="RSX1:RVI1" si="198">RSW1+1</f>
        <v>12676</v>
      </c>
      <c r="RSY1" s="29">
        <f t="shared" si="198"/>
        <v>12677</v>
      </c>
      <c r="RSZ1" s="29">
        <f t="shared" si="198"/>
        <v>12678</v>
      </c>
      <c r="RTA1" s="29">
        <f t="shared" si="198"/>
        <v>12679</v>
      </c>
      <c r="RTB1" s="29">
        <f t="shared" si="198"/>
        <v>12680</v>
      </c>
      <c r="RTC1" s="29">
        <f t="shared" si="198"/>
        <v>12681</v>
      </c>
      <c r="RTD1" s="29">
        <f t="shared" si="198"/>
        <v>12682</v>
      </c>
      <c r="RTE1" s="29">
        <f t="shared" si="198"/>
        <v>12683</v>
      </c>
      <c r="RTF1" s="29">
        <f t="shared" si="198"/>
        <v>12684</v>
      </c>
      <c r="RTG1" s="29">
        <f t="shared" si="198"/>
        <v>12685</v>
      </c>
      <c r="RTH1" s="29">
        <f t="shared" si="198"/>
        <v>12686</v>
      </c>
      <c r="RTI1" s="29">
        <f t="shared" si="198"/>
        <v>12687</v>
      </c>
      <c r="RTJ1" s="29">
        <f t="shared" si="198"/>
        <v>12688</v>
      </c>
      <c r="RTK1" s="29">
        <f t="shared" si="198"/>
        <v>12689</v>
      </c>
      <c r="RTL1" s="29">
        <f t="shared" si="198"/>
        <v>12690</v>
      </c>
      <c r="RTM1" s="29">
        <f t="shared" si="198"/>
        <v>12691</v>
      </c>
      <c r="RTN1" s="29">
        <f t="shared" si="198"/>
        <v>12692</v>
      </c>
      <c r="RTO1" s="29">
        <f t="shared" si="198"/>
        <v>12693</v>
      </c>
      <c r="RTP1" s="29">
        <f t="shared" si="198"/>
        <v>12694</v>
      </c>
      <c r="RTQ1" s="29">
        <f t="shared" si="198"/>
        <v>12695</v>
      </c>
      <c r="RTR1" s="29">
        <f t="shared" si="198"/>
        <v>12696</v>
      </c>
      <c r="RTS1" s="29">
        <f t="shared" si="198"/>
        <v>12697</v>
      </c>
      <c r="RTT1" s="29">
        <f t="shared" si="198"/>
        <v>12698</v>
      </c>
      <c r="RTU1" s="29">
        <f t="shared" si="198"/>
        <v>12699</v>
      </c>
      <c r="RTV1" s="29">
        <f t="shared" si="198"/>
        <v>12700</v>
      </c>
      <c r="RTW1" s="29">
        <f t="shared" si="198"/>
        <v>12701</v>
      </c>
      <c r="RTX1" s="29">
        <f t="shared" si="198"/>
        <v>12702</v>
      </c>
      <c r="RTY1" s="29">
        <f t="shared" si="198"/>
        <v>12703</v>
      </c>
      <c r="RTZ1" s="29">
        <f t="shared" si="198"/>
        <v>12704</v>
      </c>
      <c r="RUA1" s="29">
        <f t="shared" si="198"/>
        <v>12705</v>
      </c>
      <c r="RUB1" s="29">
        <f t="shared" si="198"/>
        <v>12706</v>
      </c>
      <c r="RUC1" s="29">
        <f t="shared" si="198"/>
        <v>12707</v>
      </c>
      <c r="RUD1" s="29">
        <f t="shared" si="198"/>
        <v>12708</v>
      </c>
      <c r="RUE1" s="29">
        <f t="shared" si="198"/>
        <v>12709</v>
      </c>
      <c r="RUF1" s="29">
        <f t="shared" si="198"/>
        <v>12710</v>
      </c>
      <c r="RUG1" s="29">
        <f t="shared" si="198"/>
        <v>12711</v>
      </c>
      <c r="RUH1" s="29">
        <f t="shared" si="198"/>
        <v>12712</v>
      </c>
      <c r="RUI1" s="29">
        <f t="shared" si="198"/>
        <v>12713</v>
      </c>
      <c r="RUJ1" s="29">
        <f t="shared" si="198"/>
        <v>12714</v>
      </c>
      <c r="RUK1" s="29">
        <f t="shared" si="198"/>
        <v>12715</v>
      </c>
      <c r="RUL1" s="29">
        <f t="shared" si="198"/>
        <v>12716</v>
      </c>
      <c r="RUM1" s="29">
        <f t="shared" si="198"/>
        <v>12717</v>
      </c>
      <c r="RUN1" s="29">
        <f t="shared" si="198"/>
        <v>12718</v>
      </c>
      <c r="RUO1" s="29">
        <f t="shared" si="198"/>
        <v>12719</v>
      </c>
      <c r="RUP1" s="29">
        <f t="shared" si="198"/>
        <v>12720</v>
      </c>
      <c r="RUQ1" s="29">
        <f t="shared" si="198"/>
        <v>12721</v>
      </c>
      <c r="RUR1" s="29">
        <f t="shared" si="198"/>
        <v>12722</v>
      </c>
      <c r="RUS1" s="29">
        <f t="shared" si="198"/>
        <v>12723</v>
      </c>
      <c r="RUT1" s="29">
        <f t="shared" si="198"/>
        <v>12724</v>
      </c>
      <c r="RUU1" s="29">
        <f t="shared" si="198"/>
        <v>12725</v>
      </c>
      <c r="RUV1" s="29">
        <f t="shared" si="198"/>
        <v>12726</v>
      </c>
      <c r="RUW1" s="29">
        <f t="shared" si="198"/>
        <v>12727</v>
      </c>
      <c r="RUX1" s="29">
        <f t="shared" si="198"/>
        <v>12728</v>
      </c>
      <c r="RUY1" s="29">
        <f t="shared" si="198"/>
        <v>12729</v>
      </c>
      <c r="RUZ1" s="29">
        <f t="shared" si="198"/>
        <v>12730</v>
      </c>
      <c r="RVA1" s="29">
        <f t="shared" si="198"/>
        <v>12731</v>
      </c>
      <c r="RVB1" s="29">
        <f t="shared" si="198"/>
        <v>12732</v>
      </c>
      <c r="RVC1" s="29">
        <f t="shared" si="198"/>
        <v>12733</v>
      </c>
      <c r="RVD1" s="29">
        <f t="shared" si="198"/>
        <v>12734</v>
      </c>
      <c r="RVE1" s="29">
        <f t="shared" si="198"/>
        <v>12735</v>
      </c>
      <c r="RVF1" s="29">
        <f t="shared" si="198"/>
        <v>12736</v>
      </c>
      <c r="RVG1" s="29">
        <f t="shared" si="198"/>
        <v>12737</v>
      </c>
      <c r="RVH1" s="29">
        <f t="shared" si="198"/>
        <v>12738</v>
      </c>
      <c r="RVI1" s="29">
        <f t="shared" si="198"/>
        <v>12739</v>
      </c>
      <c r="RVJ1" s="29">
        <f t="shared" ref="RVJ1:RXU1" si="199">RVI1+1</f>
        <v>12740</v>
      </c>
      <c r="RVK1" s="29">
        <f t="shared" si="199"/>
        <v>12741</v>
      </c>
      <c r="RVL1" s="29">
        <f t="shared" si="199"/>
        <v>12742</v>
      </c>
      <c r="RVM1" s="29">
        <f t="shared" si="199"/>
        <v>12743</v>
      </c>
      <c r="RVN1" s="29">
        <f t="shared" si="199"/>
        <v>12744</v>
      </c>
      <c r="RVO1" s="29">
        <f t="shared" si="199"/>
        <v>12745</v>
      </c>
      <c r="RVP1" s="29">
        <f t="shared" si="199"/>
        <v>12746</v>
      </c>
      <c r="RVQ1" s="29">
        <f t="shared" si="199"/>
        <v>12747</v>
      </c>
      <c r="RVR1" s="29">
        <f t="shared" si="199"/>
        <v>12748</v>
      </c>
      <c r="RVS1" s="29">
        <f t="shared" si="199"/>
        <v>12749</v>
      </c>
      <c r="RVT1" s="29">
        <f t="shared" si="199"/>
        <v>12750</v>
      </c>
      <c r="RVU1" s="29">
        <f t="shared" si="199"/>
        <v>12751</v>
      </c>
      <c r="RVV1" s="29">
        <f t="shared" si="199"/>
        <v>12752</v>
      </c>
      <c r="RVW1" s="29">
        <f t="shared" si="199"/>
        <v>12753</v>
      </c>
      <c r="RVX1" s="29">
        <f t="shared" si="199"/>
        <v>12754</v>
      </c>
      <c r="RVY1" s="29">
        <f t="shared" si="199"/>
        <v>12755</v>
      </c>
      <c r="RVZ1" s="29">
        <f t="shared" si="199"/>
        <v>12756</v>
      </c>
      <c r="RWA1" s="29">
        <f t="shared" si="199"/>
        <v>12757</v>
      </c>
      <c r="RWB1" s="29">
        <f t="shared" si="199"/>
        <v>12758</v>
      </c>
      <c r="RWC1" s="29">
        <f t="shared" si="199"/>
        <v>12759</v>
      </c>
      <c r="RWD1" s="29">
        <f t="shared" si="199"/>
        <v>12760</v>
      </c>
      <c r="RWE1" s="29">
        <f t="shared" si="199"/>
        <v>12761</v>
      </c>
      <c r="RWF1" s="29">
        <f t="shared" si="199"/>
        <v>12762</v>
      </c>
      <c r="RWG1" s="29">
        <f t="shared" si="199"/>
        <v>12763</v>
      </c>
      <c r="RWH1" s="29">
        <f t="shared" si="199"/>
        <v>12764</v>
      </c>
      <c r="RWI1" s="29">
        <f t="shared" si="199"/>
        <v>12765</v>
      </c>
      <c r="RWJ1" s="29">
        <f t="shared" si="199"/>
        <v>12766</v>
      </c>
      <c r="RWK1" s="29">
        <f t="shared" si="199"/>
        <v>12767</v>
      </c>
      <c r="RWL1" s="29">
        <f t="shared" si="199"/>
        <v>12768</v>
      </c>
      <c r="RWM1" s="29">
        <f t="shared" si="199"/>
        <v>12769</v>
      </c>
      <c r="RWN1" s="29">
        <f t="shared" si="199"/>
        <v>12770</v>
      </c>
      <c r="RWO1" s="29">
        <f t="shared" si="199"/>
        <v>12771</v>
      </c>
      <c r="RWP1" s="29">
        <f t="shared" si="199"/>
        <v>12772</v>
      </c>
      <c r="RWQ1" s="29">
        <f t="shared" si="199"/>
        <v>12773</v>
      </c>
      <c r="RWR1" s="29">
        <f t="shared" si="199"/>
        <v>12774</v>
      </c>
      <c r="RWS1" s="29">
        <f t="shared" si="199"/>
        <v>12775</v>
      </c>
      <c r="RWT1" s="29">
        <f t="shared" si="199"/>
        <v>12776</v>
      </c>
      <c r="RWU1" s="29">
        <f t="shared" si="199"/>
        <v>12777</v>
      </c>
      <c r="RWV1" s="29">
        <f t="shared" si="199"/>
        <v>12778</v>
      </c>
      <c r="RWW1" s="29">
        <f t="shared" si="199"/>
        <v>12779</v>
      </c>
      <c r="RWX1" s="29">
        <f t="shared" si="199"/>
        <v>12780</v>
      </c>
      <c r="RWY1" s="29">
        <f t="shared" si="199"/>
        <v>12781</v>
      </c>
      <c r="RWZ1" s="29">
        <f t="shared" si="199"/>
        <v>12782</v>
      </c>
      <c r="RXA1" s="29">
        <f t="shared" si="199"/>
        <v>12783</v>
      </c>
      <c r="RXB1" s="29">
        <f t="shared" si="199"/>
        <v>12784</v>
      </c>
      <c r="RXC1" s="29">
        <f t="shared" si="199"/>
        <v>12785</v>
      </c>
      <c r="RXD1" s="29">
        <f t="shared" si="199"/>
        <v>12786</v>
      </c>
      <c r="RXE1" s="29">
        <f t="shared" si="199"/>
        <v>12787</v>
      </c>
      <c r="RXF1" s="29">
        <f t="shared" si="199"/>
        <v>12788</v>
      </c>
      <c r="RXG1" s="29">
        <f t="shared" si="199"/>
        <v>12789</v>
      </c>
      <c r="RXH1" s="29">
        <f t="shared" si="199"/>
        <v>12790</v>
      </c>
      <c r="RXI1" s="29">
        <f t="shared" si="199"/>
        <v>12791</v>
      </c>
      <c r="RXJ1" s="29">
        <f t="shared" si="199"/>
        <v>12792</v>
      </c>
      <c r="RXK1" s="29">
        <f t="shared" si="199"/>
        <v>12793</v>
      </c>
      <c r="RXL1" s="29">
        <f t="shared" si="199"/>
        <v>12794</v>
      </c>
      <c r="RXM1" s="29">
        <f t="shared" si="199"/>
        <v>12795</v>
      </c>
      <c r="RXN1" s="29">
        <f t="shared" si="199"/>
        <v>12796</v>
      </c>
      <c r="RXO1" s="29">
        <f t="shared" si="199"/>
        <v>12797</v>
      </c>
      <c r="RXP1" s="29">
        <f t="shared" si="199"/>
        <v>12798</v>
      </c>
      <c r="RXQ1" s="29">
        <f t="shared" si="199"/>
        <v>12799</v>
      </c>
      <c r="RXR1" s="29">
        <f t="shared" si="199"/>
        <v>12800</v>
      </c>
      <c r="RXS1" s="29">
        <f t="shared" si="199"/>
        <v>12801</v>
      </c>
      <c r="RXT1" s="29">
        <f t="shared" si="199"/>
        <v>12802</v>
      </c>
      <c r="RXU1" s="29">
        <f t="shared" si="199"/>
        <v>12803</v>
      </c>
      <c r="RXV1" s="29">
        <f t="shared" ref="RXV1:SAG1" si="200">RXU1+1</f>
        <v>12804</v>
      </c>
      <c r="RXW1" s="29">
        <f t="shared" si="200"/>
        <v>12805</v>
      </c>
      <c r="RXX1" s="29">
        <f t="shared" si="200"/>
        <v>12806</v>
      </c>
      <c r="RXY1" s="29">
        <f t="shared" si="200"/>
        <v>12807</v>
      </c>
      <c r="RXZ1" s="29">
        <f t="shared" si="200"/>
        <v>12808</v>
      </c>
      <c r="RYA1" s="29">
        <f t="shared" si="200"/>
        <v>12809</v>
      </c>
      <c r="RYB1" s="29">
        <f t="shared" si="200"/>
        <v>12810</v>
      </c>
      <c r="RYC1" s="29">
        <f t="shared" si="200"/>
        <v>12811</v>
      </c>
      <c r="RYD1" s="29">
        <f t="shared" si="200"/>
        <v>12812</v>
      </c>
      <c r="RYE1" s="29">
        <f t="shared" si="200"/>
        <v>12813</v>
      </c>
      <c r="RYF1" s="29">
        <f t="shared" si="200"/>
        <v>12814</v>
      </c>
      <c r="RYG1" s="29">
        <f t="shared" si="200"/>
        <v>12815</v>
      </c>
      <c r="RYH1" s="29">
        <f t="shared" si="200"/>
        <v>12816</v>
      </c>
      <c r="RYI1" s="29">
        <f t="shared" si="200"/>
        <v>12817</v>
      </c>
      <c r="RYJ1" s="29">
        <f t="shared" si="200"/>
        <v>12818</v>
      </c>
      <c r="RYK1" s="29">
        <f t="shared" si="200"/>
        <v>12819</v>
      </c>
      <c r="RYL1" s="29">
        <f t="shared" si="200"/>
        <v>12820</v>
      </c>
      <c r="RYM1" s="29">
        <f t="shared" si="200"/>
        <v>12821</v>
      </c>
      <c r="RYN1" s="29">
        <f t="shared" si="200"/>
        <v>12822</v>
      </c>
      <c r="RYO1" s="29">
        <f t="shared" si="200"/>
        <v>12823</v>
      </c>
      <c r="RYP1" s="29">
        <f t="shared" si="200"/>
        <v>12824</v>
      </c>
      <c r="RYQ1" s="29">
        <f t="shared" si="200"/>
        <v>12825</v>
      </c>
      <c r="RYR1" s="29">
        <f t="shared" si="200"/>
        <v>12826</v>
      </c>
      <c r="RYS1" s="29">
        <f t="shared" si="200"/>
        <v>12827</v>
      </c>
      <c r="RYT1" s="29">
        <f t="shared" si="200"/>
        <v>12828</v>
      </c>
      <c r="RYU1" s="29">
        <f t="shared" si="200"/>
        <v>12829</v>
      </c>
      <c r="RYV1" s="29">
        <f t="shared" si="200"/>
        <v>12830</v>
      </c>
      <c r="RYW1" s="29">
        <f t="shared" si="200"/>
        <v>12831</v>
      </c>
      <c r="RYX1" s="29">
        <f t="shared" si="200"/>
        <v>12832</v>
      </c>
      <c r="RYY1" s="29">
        <f t="shared" si="200"/>
        <v>12833</v>
      </c>
      <c r="RYZ1" s="29">
        <f t="shared" si="200"/>
        <v>12834</v>
      </c>
      <c r="RZA1" s="29">
        <f t="shared" si="200"/>
        <v>12835</v>
      </c>
      <c r="RZB1" s="29">
        <f t="shared" si="200"/>
        <v>12836</v>
      </c>
      <c r="RZC1" s="29">
        <f t="shared" si="200"/>
        <v>12837</v>
      </c>
      <c r="RZD1" s="29">
        <f t="shared" si="200"/>
        <v>12838</v>
      </c>
      <c r="RZE1" s="29">
        <f t="shared" si="200"/>
        <v>12839</v>
      </c>
      <c r="RZF1" s="29">
        <f t="shared" si="200"/>
        <v>12840</v>
      </c>
      <c r="RZG1" s="29">
        <f t="shared" si="200"/>
        <v>12841</v>
      </c>
      <c r="RZH1" s="29">
        <f t="shared" si="200"/>
        <v>12842</v>
      </c>
      <c r="RZI1" s="29">
        <f t="shared" si="200"/>
        <v>12843</v>
      </c>
      <c r="RZJ1" s="29">
        <f t="shared" si="200"/>
        <v>12844</v>
      </c>
      <c r="RZK1" s="29">
        <f t="shared" si="200"/>
        <v>12845</v>
      </c>
      <c r="RZL1" s="29">
        <f t="shared" si="200"/>
        <v>12846</v>
      </c>
      <c r="RZM1" s="29">
        <f t="shared" si="200"/>
        <v>12847</v>
      </c>
      <c r="RZN1" s="29">
        <f t="shared" si="200"/>
        <v>12848</v>
      </c>
      <c r="RZO1" s="29">
        <f t="shared" si="200"/>
        <v>12849</v>
      </c>
      <c r="RZP1" s="29">
        <f t="shared" si="200"/>
        <v>12850</v>
      </c>
      <c r="RZQ1" s="29">
        <f t="shared" si="200"/>
        <v>12851</v>
      </c>
      <c r="RZR1" s="29">
        <f t="shared" si="200"/>
        <v>12852</v>
      </c>
      <c r="RZS1" s="29">
        <f t="shared" si="200"/>
        <v>12853</v>
      </c>
      <c r="RZT1" s="29">
        <f t="shared" si="200"/>
        <v>12854</v>
      </c>
      <c r="RZU1" s="29">
        <f t="shared" si="200"/>
        <v>12855</v>
      </c>
      <c r="RZV1" s="29">
        <f t="shared" si="200"/>
        <v>12856</v>
      </c>
      <c r="RZW1" s="29">
        <f t="shared" si="200"/>
        <v>12857</v>
      </c>
      <c r="RZX1" s="29">
        <f t="shared" si="200"/>
        <v>12858</v>
      </c>
      <c r="RZY1" s="29">
        <f t="shared" si="200"/>
        <v>12859</v>
      </c>
      <c r="RZZ1" s="29">
        <f t="shared" si="200"/>
        <v>12860</v>
      </c>
      <c r="SAA1" s="29">
        <f t="shared" si="200"/>
        <v>12861</v>
      </c>
      <c r="SAB1" s="29">
        <f t="shared" si="200"/>
        <v>12862</v>
      </c>
      <c r="SAC1" s="29">
        <f t="shared" si="200"/>
        <v>12863</v>
      </c>
      <c r="SAD1" s="29">
        <f t="shared" si="200"/>
        <v>12864</v>
      </c>
      <c r="SAE1" s="29">
        <f t="shared" si="200"/>
        <v>12865</v>
      </c>
      <c r="SAF1" s="29">
        <f t="shared" si="200"/>
        <v>12866</v>
      </c>
      <c r="SAG1" s="29">
        <f t="shared" si="200"/>
        <v>12867</v>
      </c>
      <c r="SAH1" s="29">
        <f t="shared" ref="SAH1:SCS1" si="201">SAG1+1</f>
        <v>12868</v>
      </c>
      <c r="SAI1" s="29">
        <f t="shared" si="201"/>
        <v>12869</v>
      </c>
      <c r="SAJ1" s="29">
        <f t="shared" si="201"/>
        <v>12870</v>
      </c>
      <c r="SAK1" s="29">
        <f t="shared" si="201"/>
        <v>12871</v>
      </c>
      <c r="SAL1" s="29">
        <f t="shared" si="201"/>
        <v>12872</v>
      </c>
      <c r="SAM1" s="29">
        <f t="shared" si="201"/>
        <v>12873</v>
      </c>
      <c r="SAN1" s="29">
        <f t="shared" si="201"/>
        <v>12874</v>
      </c>
      <c r="SAO1" s="29">
        <f t="shared" si="201"/>
        <v>12875</v>
      </c>
      <c r="SAP1" s="29">
        <f t="shared" si="201"/>
        <v>12876</v>
      </c>
      <c r="SAQ1" s="29">
        <f t="shared" si="201"/>
        <v>12877</v>
      </c>
      <c r="SAR1" s="29">
        <f t="shared" si="201"/>
        <v>12878</v>
      </c>
      <c r="SAS1" s="29">
        <f t="shared" si="201"/>
        <v>12879</v>
      </c>
      <c r="SAT1" s="29">
        <f t="shared" si="201"/>
        <v>12880</v>
      </c>
      <c r="SAU1" s="29">
        <f t="shared" si="201"/>
        <v>12881</v>
      </c>
      <c r="SAV1" s="29">
        <f t="shared" si="201"/>
        <v>12882</v>
      </c>
      <c r="SAW1" s="29">
        <f t="shared" si="201"/>
        <v>12883</v>
      </c>
      <c r="SAX1" s="29">
        <f t="shared" si="201"/>
        <v>12884</v>
      </c>
      <c r="SAY1" s="29">
        <f t="shared" si="201"/>
        <v>12885</v>
      </c>
      <c r="SAZ1" s="29">
        <f t="shared" si="201"/>
        <v>12886</v>
      </c>
      <c r="SBA1" s="29">
        <f t="shared" si="201"/>
        <v>12887</v>
      </c>
      <c r="SBB1" s="29">
        <f t="shared" si="201"/>
        <v>12888</v>
      </c>
      <c r="SBC1" s="29">
        <f t="shared" si="201"/>
        <v>12889</v>
      </c>
      <c r="SBD1" s="29">
        <f t="shared" si="201"/>
        <v>12890</v>
      </c>
      <c r="SBE1" s="29">
        <f t="shared" si="201"/>
        <v>12891</v>
      </c>
      <c r="SBF1" s="29">
        <f t="shared" si="201"/>
        <v>12892</v>
      </c>
      <c r="SBG1" s="29">
        <f t="shared" si="201"/>
        <v>12893</v>
      </c>
      <c r="SBH1" s="29">
        <f t="shared" si="201"/>
        <v>12894</v>
      </c>
      <c r="SBI1" s="29">
        <f t="shared" si="201"/>
        <v>12895</v>
      </c>
      <c r="SBJ1" s="29">
        <f t="shared" si="201"/>
        <v>12896</v>
      </c>
      <c r="SBK1" s="29">
        <f t="shared" si="201"/>
        <v>12897</v>
      </c>
      <c r="SBL1" s="29">
        <f t="shared" si="201"/>
        <v>12898</v>
      </c>
      <c r="SBM1" s="29">
        <f t="shared" si="201"/>
        <v>12899</v>
      </c>
      <c r="SBN1" s="29">
        <f t="shared" si="201"/>
        <v>12900</v>
      </c>
      <c r="SBO1" s="29">
        <f t="shared" si="201"/>
        <v>12901</v>
      </c>
      <c r="SBP1" s="29">
        <f t="shared" si="201"/>
        <v>12902</v>
      </c>
      <c r="SBQ1" s="29">
        <f t="shared" si="201"/>
        <v>12903</v>
      </c>
      <c r="SBR1" s="29">
        <f t="shared" si="201"/>
        <v>12904</v>
      </c>
      <c r="SBS1" s="29">
        <f t="shared" si="201"/>
        <v>12905</v>
      </c>
      <c r="SBT1" s="29">
        <f t="shared" si="201"/>
        <v>12906</v>
      </c>
      <c r="SBU1" s="29">
        <f t="shared" si="201"/>
        <v>12907</v>
      </c>
      <c r="SBV1" s="29">
        <f t="shared" si="201"/>
        <v>12908</v>
      </c>
      <c r="SBW1" s="29">
        <f t="shared" si="201"/>
        <v>12909</v>
      </c>
      <c r="SBX1" s="29">
        <f t="shared" si="201"/>
        <v>12910</v>
      </c>
      <c r="SBY1" s="29">
        <f t="shared" si="201"/>
        <v>12911</v>
      </c>
      <c r="SBZ1" s="29">
        <f t="shared" si="201"/>
        <v>12912</v>
      </c>
      <c r="SCA1" s="29">
        <f t="shared" si="201"/>
        <v>12913</v>
      </c>
      <c r="SCB1" s="29">
        <f t="shared" si="201"/>
        <v>12914</v>
      </c>
      <c r="SCC1" s="29">
        <f t="shared" si="201"/>
        <v>12915</v>
      </c>
      <c r="SCD1" s="29">
        <f t="shared" si="201"/>
        <v>12916</v>
      </c>
      <c r="SCE1" s="29">
        <f t="shared" si="201"/>
        <v>12917</v>
      </c>
      <c r="SCF1" s="29">
        <f t="shared" si="201"/>
        <v>12918</v>
      </c>
      <c r="SCG1" s="29">
        <f t="shared" si="201"/>
        <v>12919</v>
      </c>
      <c r="SCH1" s="29">
        <f t="shared" si="201"/>
        <v>12920</v>
      </c>
      <c r="SCI1" s="29">
        <f t="shared" si="201"/>
        <v>12921</v>
      </c>
      <c r="SCJ1" s="29">
        <f t="shared" si="201"/>
        <v>12922</v>
      </c>
      <c r="SCK1" s="29">
        <f t="shared" si="201"/>
        <v>12923</v>
      </c>
      <c r="SCL1" s="29">
        <f t="shared" si="201"/>
        <v>12924</v>
      </c>
      <c r="SCM1" s="29">
        <f t="shared" si="201"/>
        <v>12925</v>
      </c>
      <c r="SCN1" s="29">
        <f t="shared" si="201"/>
        <v>12926</v>
      </c>
      <c r="SCO1" s="29">
        <f t="shared" si="201"/>
        <v>12927</v>
      </c>
      <c r="SCP1" s="29">
        <f t="shared" si="201"/>
        <v>12928</v>
      </c>
      <c r="SCQ1" s="29">
        <f t="shared" si="201"/>
        <v>12929</v>
      </c>
      <c r="SCR1" s="29">
        <f t="shared" si="201"/>
        <v>12930</v>
      </c>
      <c r="SCS1" s="29">
        <f t="shared" si="201"/>
        <v>12931</v>
      </c>
      <c r="SCT1" s="29">
        <f t="shared" ref="SCT1:SFE1" si="202">SCS1+1</f>
        <v>12932</v>
      </c>
      <c r="SCU1" s="29">
        <f t="shared" si="202"/>
        <v>12933</v>
      </c>
      <c r="SCV1" s="29">
        <f t="shared" si="202"/>
        <v>12934</v>
      </c>
      <c r="SCW1" s="29">
        <f t="shared" si="202"/>
        <v>12935</v>
      </c>
      <c r="SCX1" s="29">
        <f t="shared" si="202"/>
        <v>12936</v>
      </c>
      <c r="SCY1" s="29">
        <f t="shared" si="202"/>
        <v>12937</v>
      </c>
      <c r="SCZ1" s="29">
        <f t="shared" si="202"/>
        <v>12938</v>
      </c>
      <c r="SDA1" s="29">
        <f t="shared" si="202"/>
        <v>12939</v>
      </c>
      <c r="SDB1" s="29">
        <f t="shared" si="202"/>
        <v>12940</v>
      </c>
      <c r="SDC1" s="29">
        <f t="shared" si="202"/>
        <v>12941</v>
      </c>
      <c r="SDD1" s="29">
        <f t="shared" si="202"/>
        <v>12942</v>
      </c>
      <c r="SDE1" s="29">
        <f t="shared" si="202"/>
        <v>12943</v>
      </c>
      <c r="SDF1" s="29">
        <f t="shared" si="202"/>
        <v>12944</v>
      </c>
      <c r="SDG1" s="29">
        <f t="shared" si="202"/>
        <v>12945</v>
      </c>
      <c r="SDH1" s="29">
        <f t="shared" si="202"/>
        <v>12946</v>
      </c>
      <c r="SDI1" s="29">
        <f t="shared" si="202"/>
        <v>12947</v>
      </c>
      <c r="SDJ1" s="29">
        <f t="shared" si="202"/>
        <v>12948</v>
      </c>
      <c r="SDK1" s="29">
        <f t="shared" si="202"/>
        <v>12949</v>
      </c>
      <c r="SDL1" s="29">
        <f t="shared" si="202"/>
        <v>12950</v>
      </c>
      <c r="SDM1" s="29">
        <f t="shared" si="202"/>
        <v>12951</v>
      </c>
      <c r="SDN1" s="29">
        <f t="shared" si="202"/>
        <v>12952</v>
      </c>
      <c r="SDO1" s="29">
        <f t="shared" si="202"/>
        <v>12953</v>
      </c>
      <c r="SDP1" s="29">
        <f t="shared" si="202"/>
        <v>12954</v>
      </c>
      <c r="SDQ1" s="29">
        <f t="shared" si="202"/>
        <v>12955</v>
      </c>
      <c r="SDR1" s="29">
        <f t="shared" si="202"/>
        <v>12956</v>
      </c>
      <c r="SDS1" s="29">
        <f t="shared" si="202"/>
        <v>12957</v>
      </c>
      <c r="SDT1" s="29">
        <f t="shared" si="202"/>
        <v>12958</v>
      </c>
      <c r="SDU1" s="29">
        <f t="shared" si="202"/>
        <v>12959</v>
      </c>
      <c r="SDV1" s="29">
        <f t="shared" si="202"/>
        <v>12960</v>
      </c>
      <c r="SDW1" s="29">
        <f t="shared" si="202"/>
        <v>12961</v>
      </c>
      <c r="SDX1" s="29">
        <f t="shared" si="202"/>
        <v>12962</v>
      </c>
      <c r="SDY1" s="29">
        <f t="shared" si="202"/>
        <v>12963</v>
      </c>
      <c r="SDZ1" s="29">
        <f t="shared" si="202"/>
        <v>12964</v>
      </c>
      <c r="SEA1" s="29">
        <f t="shared" si="202"/>
        <v>12965</v>
      </c>
      <c r="SEB1" s="29">
        <f t="shared" si="202"/>
        <v>12966</v>
      </c>
      <c r="SEC1" s="29">
        <f t="shared" si="202"/>
        <v>12967</v>
      </c>
      <c r="SED1" s="29">
        <f t="shared" si="202"/>
        <v>12968</v>
      </c>
      <c r="SEE1" s="29">
        <f t="shared" si="202"/>
        <v>12969</v>
      </c>
      <c r="SEF1" s="29">
        <f t="shared" si="202"/>
        <v>12970</v>
      </c>
      <c r="SEG1" s="29">
        <f t="shared" si="202"/>
        <v>12971</v>
      </c>
      <c r="SEH1" s="29">
        <f t="shared" si="202"/>
        <v>12972</v>
      </c>
      <c r="SEI1" s="29">
        <f t="shared" si="202"/>
        <v>12973</v>
      </c>
      <c r="SEJ1" s="29">
        <f t="shared" si="202"/>
        <v>12974</v>
      </c>
      <c r="SEK1" s="29">
        <f t="shared" si="202"/>
        <v>12975</v>
      </c>
      <c r="SEL1" s="29">
        <f t="shared" si="202"/>
        <v>12976</v>
      </c>
      <c r="SEM1" s="29">
        <f t="shared" si="202"/>
        <v>12977</v>
      </c>
      <c r="SEN1" s="29">
        <f t="shared" si="202"/>
        <v>12978</v>
      </c>
      <c r="SEO1" s="29">
        <f t="shared" si="202"/>
        <v>12979</v>
      </c>
      <c r="SEP1" s="29">
        <f t="shared" si="202"/>
        <v>12980</v>
      </c>
      <c r="SEQ1" s="29">
        <f t="shared" si="202"/>
        <v>12981</v>
      </c>
      <c r="SER1" s="29">
        <f t="shared" si="202"/>
        <v>12982</v>
      </c>
      <c r="SES1" s="29">
        <f t="shared" si="202"/>
        <v>12983</v>
      </c>
      <c r="SET1" s="29">
        <f t="shared" si="202"/>
        <v>12984</v>
      </c>
      <c r="SEU1" s="29">
        <f t="shared" si="202"/>
        <v>12985</v>
      </c>
      <c r="SEV1" s="29">
        <f t="shared" si="202"/>
        <v>12986</v>
      </c>
      <c r="SEW1" s="29">
        <f t="shared" si="202"/>
        <v>12987</v>
      </c>
      <c r="SEX1" s="29">
        <f t="shared" si="202"/>
        <v>12988</v>
      </c>
      <c r="SEY1" s="29">
        <f t="shared" si="202"/>
        <v>12989</v>
      </c>
      <c r="SEZ1" s="29">
        <f t="shared" si="202"/>
        <v>12990</v>
      </c>
      <c r="SFA1" s="29">
        <f t="shared" si="202"/>
        <v>12991</v>
      </c>
      <c r="SFB1" s="29">
        <f t="shared" si="202"/>
        <v>12992</v>
      </c>
      <c r="SFC1" s="29">
        <f t="shared" si="202"/>
        <v>12993</v>
      </c>
      <c r="SFD1" s="29">
        <f t="shared" si="202"/>
        <v>12994</v>
      </c>
      <c r="SFE1" s="29">
        <f t="shared" si="202"/>
        <v>12995</v>
      </c>
      <c r="SFF1" s="29">
        <f t="shared" ref="SFF1:SHQ1" si="203">SFE1+1</f>
        <v>12996</v>
      </c>
      <c r="SFG1" s="29">
        <f t="shared" si="203"/>
        <v>12997</v>
      </c>
      <c r="SFH1" s="29">
        <f t="shared" si="203"/>
        <v>12998</v>
      </c>
      <c r="SFI1" s="29">
        <f t="shared" si="203"/>
        <v>12999</v>
      </c>
      <c r="SFJ1" s="29">
        <f t="shared" si="203"/>
        <v>13000</v>
      </c>
      <c r="SFK1" s="29">
        <f t="shared" si="203"/>
        <v>13001</v>
      </c>
      <c r="SFL1" s="29">
        <f t="shared" si="203"/>
        <v>13002</v>
      </c>
      <c r="SFM1" s="29">
        <f t="shared" si="203"/>
        <v>13003</v>
      </c>
      <c r="SFN1" s="29">
        <f t="shared" si="203"/>
        <v>13004</v>
      </c>
      <c r="SFO1" s="29">
        <f t="shared" si="203"/>
        <v>13005</v>
      </c>
      <c r="SFP1" s="29">
        <f t="shared" si="203"/>
        <v>13006</v>
      </c>
      <c r="SFQ1" s="29">
        <f t="shared" si="203"/>
        <v>13007</v>
      </c>
      <c r="SFR1" s="29">
        <f t="shared" si="203"/>
        <v>13008</v>
      </c>
      <c r="SFS1" s="29">
        <f t="shared" si="203"/>
        <v>13009</v>
      </c>
      <c r="SFT1" s="29">
        <f t="shared" si="203"/>
        <v>13010</v>
      </c>
      <c r="SFU1" s="29">
        <f t="shared" si="203"/>
        <v>13011</v>
      </c>
      <c r="SFV1" s="29">
        <f t="shared" si="203"/>
        <v>13012</v>
      </c>
      <c r="SFW1" s="29">
        <f t="shared" si="203"/>
        <v>13013</v>
      </c>
      <c r="SFX1" s="29">
        <f t="shared" si="203"/>
        <v>13014</v>
      </c>
      <c r="SFY1" s="29">
        <f t="shared" si="203"/>
        <v>13015</v>
      </c>
      <c r="SFZ1" s="29">
        <f t="shared" si="203"/>
        <v>13016</v>
      </c>
      <c r="SGA1" s="29">
        <f t="shared" si="203"/>
        <v>13017</v>
      </c>
      <c r="SGB1" s="29">
        <f t="shared" si="203"/>
        <v>13018</v>
      </c>
      <c r="SGC1" s="29">
        <f t="shared" si="203"/>
        <v>13019</v>
      </c>
      <c r="SGD1" s="29">
        <f t="shared" si="203"/>
        <v>13020</v>
      </c>
      <c r="SGE1" s="29">
        <f t="shared" si="203"/>
        <v>13021</v>
      </c>
      <c r="SGF1" s="29">
        <f t="shared" si="203"/>
        <v>13022</v>
      </c>
      <c r="SGG1" s="29">
        <f t="shared" si="203"/>
        <v>13023</v>
      </c>
      <c r="SGH1" s="29">
        <f t="shared" si="203"/>
        <v>13024</v>
      </c>
      <c r="SGI1" s="29">
        <f t="shared" si="203"/>
        <v>13025</v>
      </c>
      <c r="SGJ1" s="29">
        <f t="shared" si="203"/>
        <v>13026</v>
      </c>
      <c r="SGK1" s="29">
        <f t="shared" si="203"/>
        <v>13027</v>
      </c>
      <c r="SGL1" s="29">
        <f t="shared" si="203"/>
        <v>13028</v>
      </c>
      <c r="SGM1" s="29">
        <f t="shared" si="203"/>
        <v>13029</v>
      </c>
      <c r="SGN1" s="29">
        <f t="shared" si="203"/>
        <v>13030</v>
      </c>
      <c r="SGO1" s="29">
        <f t="shared" si="203"/>
        <v>13031</v>
      </c>
      <c r="SGP1" s="29">
        <f t="shared" si="203"/>
        <v>13032</v>
      </c>
      <c r="SGQ1" s="29">
        <f t="shared" si="203"/>
        <v>13033</v>
      </c>
      <c r="SGR1" s="29">
        <f t="shared" si="203"/>
        <v>13034</v>
      </c>
      <c r="SGS1" s="29">
        <f t="shared" si="203"/>
        <v>13035</v>
      </c>
      <c r="SGT1" s="29">
        <f t="shared" si="203"/>
        <v>13036</v>
      </c>
      <c r="SGU1" s="29">
        <f t="shared" si="203"/>
        <v>13037</v>
      </c>
      <c r="SGV1" s="29">
        <f t="shared" si="203"/>
        <v>13038</v>
      </c>
      <c r="SGW1" s="29">
        <f t="shared" si="203"/>
        <v>13039</v>
      </c>
      <c r="SGX1" s="29">
        <f t="shared" si="203"/>
        <v>13040</v>
      </c>
      <c r="SGY1" s="29">
        <f t="shared" si="203"/>
        <v>13041</v>
      </c>
      <c r="SGZ1" s="29">
        <f t="shared" si="203"/>
        <v>13042</v>
      </c>
      <c r="SHA1" s="29">
        <f t="shared" si="203"/>
        <v>13043</v>
      </c>
      <c r="SHB1" s="29">
        <f t="shared" si="203"/>
        <v>13044</v>
      </c>
      <c r="SHC1" s="29">
        <f t="shared" si="203"/>
        <v>13045</v>
      </c>
      <c r="SHD1" s="29">
        <f t="shared" si="203"/>
        <v>13046</v>
      </c>
      <c r="SHE1" s="29">
        <f t="shared" si="203"/>
        <v>13047</v>
      </c>
      <c r="SHF1" s="29">
        <f t="shared" si="203"/>
        <v>13048</v>
      </c>
      <c r="SHG1" s="29">
        <f t="shared" si="203"/>
        <v>13049</v>
      </c>
      <c r="SHH1" s="29">
        <f t="shared" si="203"/>
        <v>13050</v>
      </c>
      <c r="SHI1" s="29">
        <f t="shared" si="203"/>
        <v>13051</v>
      </c>
      <c r="SHJ1" s="29">
        <f t="shared" si="203"/>
        <v>13052</v>
      </c>
      <c r="SHK1" s="29">
        <f t="shared" si="203"/>
        <v>13053</v>
      </c>
      <c r="SHL1" s="29">
        <f t="shared" si="203"/>
        <v>13054</v>
      </c>
      <c r="SHM1" s="29">
        <f t="shared" si="203"/>
        <v>13055</v>
      </c>
      <c r="SHN1" s="29">
        <f t="shared" si="203"/>
        <v>13056</v>
      </c>
      <c r="SHO1" s="29">
        <f t="shared" si="203"/>
        <v>13057</v>
      </c>
      <c r="SHP1" s="29">
        <f t="shared" si="203"/>
        <v>13058</v>
      </c>
      <c r="SHQ1" s="29">
        <f t="shared" si="203"/>
        <v>13059</v>
      </c>
      <c r="SHR1" s="29">
        <f t="shared" ref="SHR1:SKC1" si="204">SHQ1+1</f>
        <v>13060</v>
      </c>
      <c r="SHS1" s="29">
        <f t="shared" si="204"/>
        <v>13061</v>
      </c>
      <c r="SHT1" s="29">
        <f t="shared" si="204"/>
        <v>13062</v>
      </c>
      <c r="SHU1" s="29">
        <f t="shared" si="204"/>
        <v>13063</v>
      </c>
      <c r="SHV1" s="29">
        <f t="shared" si="204"/>
        <v>13064</v>
      </c>
      <c r="SHW1" s="29">
        <f t="shared" si="204"/>
        <v>13065</v>
      </c>
      <c r="SHX1" s="29">
        <f t="shared" si="204"/>
        <v>13066</v>
      </c>
      <c r="SHY1" s="29">
        <f t="shared" si="204"/>
        <v>13067</v>
      </c>
      <c r="SHZ1" s="29">
        <f t="shared" si="204"/>
        <v>13068</v>
      </c>
      <c r="SIA1" s="29">
        <f t="shared" si="204"/>
        <v>13069</v>
      </c>
      <c r="SIB1" s="29">
        <f t="shared" si="204"/>
        <v>13070</v>
      </c>
      <c r="SIC1" s="29">
        <f t="shared" si="204"/>
        <v>13071</v>
      </c>
      <c r="SID1" s="29">
        <f t="shared" si="204"/>
        <v>13072</v>
      </c>
      <c r="SIE1" s="29">
        <f t="shared" si="204"/>
        <v>13073</v>
      </c>
      <c r="SIF1" s="29">
        <f t="shared" si="204"/>
        <v>13074</v>
      </c>
      <c r="SIG1" s="29">
        <f t="shared" si="204"/>
        <v>13075</v>
      </c>
      <c r="SIH1" s="29">
        <f t="shared" si="204"/>
        <v>13076</v>
      </c>
      <c r="SII1" s="29">
        <f t="shared" si="204"/>
        <v>13077</v>
      </c>
      <c r="SIJ1" s="29">
        <f t="shared" si="204"/>
        <v>13078</v>
      </c>
      <c r="SIK1" s="29">
        <f t="shared" si="204"/>
        <v>13079</v>
      </c>
      <c r="SIL1" s="29">
        <f t="shared" si="204"/>
        <v>13080</v>
      </c>
      <c r="SIM1" s="29">
        <f t="shared" si="204"/>
        <v>13081</v>
      </c>
      <c r="SIN1" s="29">
        <f t="shared" si="204"/>
        <v>13082</v>
      </c>
      <c r="SIO1" s="29">
        <f t="shared" si="204"/>
        <v>13083</v>
      </c>
      <c r="SIP1" s="29">
        <f t="shared" si="204"/>
        <v>13084</v>
      </c>
      <c r="SIQ1" s="29">
        <f t="shared" si="204"/>
        <v>13085</v>
      </c>
      <c r="SIR1" s="29">
        <f t="shared" si="204"/>
        <v>13086</v>
      </c>
      <c r="SIS1" s="29">
        <f t="shared" si="204"/>
        <v>13087</v>
      </c>
      <c r="SIT1" s="29">
        <f t="shared" si="204"/>
        <v>13088</v>
      </c>
      <c r="SIU1" s="29">
        <f t="shared" si="204"/>
        <v>13089</v>
      </c>
      <c r="SIV1" s="29">
        <f t="shared" si="204"/>
        <v>13090</v>
      </c>
      <c r="SIW1" s="29">
        <f t="shared" si="204"/>
        <v>13091</v>
      </c>
      <c r="SIX1" s="29">
        <f t="shared" si="204"/>
        <v>13092</v>
      </c>
      <c r="SIY1" s="29">
        <f t="shared" si="204"/>
        <v>13093</v>
      </c>
      <c r="SIZ1" s="29">
        <f t="shared" si="204"/>
        <v>13094</v>
      </c>
      <c r="SJA1" s="29">
        <f t="shared" si="204"/>
        <v>13095</v>
      </c>
      <c r="SJB1" s="29">
        <f t="shared" si="204"/>
        <v>13096</v>
      </c>
      <c r="SJC1" s="29">
        <f t="shared" si="204"/>
        <v>13097</v>
      </c>
      <c r="SJD1" s="29">
        <f t="shared" si="204"/>
        <v>13098</v>
      </c>
      <c r="SJE1" s="29">
        <f t="shared" si="204"/>
        <v>13099</v>
      </c>
      <c r="SJF1" s="29">
        <f t="shared" si="204"/>
        <v>13100</v>
      </c>
      <c r="SJG1" s="29">
        <f t="shared" si="204"/>
        <v>13101</v>
      </c>
      <c r="SJH1" s="29">
        <f t="shared" si="204"/>
        <v>13102</v>
      </c>
      <c r="SJI1" s="29">
        <f t="shared" si="204"/>
        <v>13103</v>
      </c>
      <c r="SJJ1" s="29">
        <f t="shared" si="204"/>
        <v>13104</v>
      </c>
      <c r="SJK1" s="29">
        <f t="shared" si="204"/>
        <v>13105</v>
      </c>
      <c r="SJL1" s="29">
        <f t="shared" si="204"/>
        <v>13106</v>
      </c>
      <c r="SJM1" s="29">
        <f t="shared" si="204"/>
        <v>13107</v>
      </c>
      <c r="SJN1" s="29">
        <f t="shared" si="204"/>
        <v>13108</v>
      </c>
      <c r="SJO1" s="29">
        <f t="shared" si="204"/>
        <v>13109</v>
      </c>
      <c r="SJP1" s="29">
        <f t="shared" si="204"/>
        <v>13110</v>
      </c>
      <c r="SJQ1" s="29">
        <f t="shared" si="204"/>
        <v>13111</v>
      </c>
      <c r="SJR1" s="29">
        <f t="shared" si="204"/>
        <v>13112</v>
      </c>
      <c r="SJS1" s="29">
        <f t="shared" si="204"/>
        <v>13113</v>
      </c>
      <c r="SJT1" s="29">
        <f t="shared" si="204"/>
        <v>13114</v>
      </c>
      <c r="SJU1" s="29">
        <f t="shared" si="204"/>
        <v>13115</v>
      </c>
      <c r="SJV1" s="29">
        <f t="shared" si="204"/>
        <v>13116</v>
      </c>
      <c r="SJW1" s="29">
        <f t="shared" si="204"/>
        <v>13117</v>
      </c>
      <c r="SJX1" s="29">
        <f t="shared" si="204"/>
        <v>13118</v>
      </c>
      <c r="SJY1" s="29">
        <f t="shared" si="204"/>
        <v>13119</v>
      </c>
      <c r="SJZ1" s="29">
        <f t="shared" si="204"/>
        <v>13120</v>
      </c>
      <c r="SKA1" s="29">
        <f t="shared" si="204"/>
        <v>13121</v>
      </c>
      <c r="SKB1" s="29">
        <f t="shared" si="204"/>
        <v>13122</v>
      </c>
      <c r="SKC1" s="29">
        <f t="shared" si="204"/>
        <v>13123</v>
      </c>
      <c r="SKD1" s="29">
        <f t="shared" ref="SKD1:SMO1" si="205">SKC1+1</f>
        <v>13124</v>
      </c>
      <c r="SKE1" s="29">
        <f t="shared" si="205"/>
        <v>13125</v>
      </c>
      <c r="SKF1" s="29">
        <f t="shared" si="205"/>
        <v>13126</v>
      </c>
      <c r="SKG1" s="29">
        <f t="shared" si="205"/>
        <v>13127</v>
      </c>
      <c r="SKH1" s="29">
        <f t="shared" si="205"/>
        <v>13128</v>
      </c>
      <c r="SKI1" s="29">
        <f t="shared" si="205"/>
        <v>13129</v>
      </c>
      <c r="SKJ1" s="29">
        <f t="shared" si="205"/>
        <v>13130</v>
      </c>
      <c r="SKK1" s="29">
        <f t="shared" si="205"/>
        <v>13131</v>
      </c>
      <c r="SKL1" s="29">
        <f t="shared" si="205"/>
        <v>13132</v>
      </c>
      <c r="SKM1" s="29">
        <f t="shared" si="205"/>
        <v>13133</v>
      </c>
      <c r="SKN1" s="29">
        <f t="shared" si="205"/>
        <v>13134</v>
      </c>
      <c r="SKO1" s="29">
        <f t="shared" si="205"/>
        <v>13135</v>
      </c>
      <c r="SKP1" s="29">
        <f t="shared" si="205"/>
        <v>13136</v>
      </c>
      <c r="SKQ1" s="29">
        <f t="shared" si="205"/>
        <v>13137</v>
      </c>
      <c r="SKR1" s="29">
        <f t="shared" si="205"/>
        <v>13138</v>
      </c>
      <c r="SKS1" s="29">
        <f t="shared" si="205"/>
        <v>13139</v>
      </c>
      <c r="SKT1" s="29">
        <f t="shared" si="205"/>
        <v>13140</v>
      </c>
      <c r="SKU1" s="29">
        <f t="shared" si="205"/>
        <v>13141</v>
      </c>
      <c r="SKV1" s="29">
        <f t="shared" si="205"/>
        <v>13142</v>
      </c>
      <c r="SKW1" s="29">
        <f t="shared" si="205"/>
        <v>13143</v>
      </c>
      <c r="SKX1" s="29">
        <f t="shared" si="205"/>
        <v>13144</v>
      </c>
      <c r="SKY1" s="29">
        <f t="shared" si="205"/>
        <v>13145</v>
      </c>
      <c r="SKZ1" s="29">
        <f t="shared" si="205"/>
        <v>13146</v>
      </c>
      <c r="SLA1" s="29">
        <f t="shared" si="205"/>
        <v>13147</v>
      </c>
      <c r="SLB1" s="29">
        <f t="shared" si="205"/>
        <v>13148</v>
      </c>
      <c r="SLC1" s="29">
        <f t="shared" si="205"/>
        <v>13149</v>
      </c>
      <c r="SLD1" s="29">
        <f t="shared" si="205"/>
        <v>13150</v>
      </c>
      <c r="SLE1" s="29">
        <f t="shared" si="205"/>
        <v>13151</v>
      </c>
      <c r="SLF1" s="29">
        <f t="shared" si="205"/>
        <v>13152</v>
      </c>
      <c r="SLG1" s="29">
        <f t="shared" si="205"/>
        <v>13153</v>
      </c>
      <c r="SLH1" s="29">
        <f t="shared" si="205"/>
        <v>13154</v>
      </c>
      <c r="SLI1" s="29">
        <f t="shared" si="205"/>
        <v>13155</v>
      </c>
      <c r="SLJ1" s="29">
        <f t="shared" si="205"/>
        <v>13156</v>
      </c>
      <c r="SLK1" s="29">
        <f t="shared" si="205"/>
        <v>13157</v>
      </c>
      <c r="SLL1" s="29">
        <f t="shared" si="205"/>
        <v>13158</v>
      </c>
      <c r="SLM1" s="29">
        <f t="shared" si="205"/>
        <v>13159</v>
      </c>
      <c r="SLN1" s="29">
        <f t="shared" si="205"/>
        <v>13160</v>
      </c>
      <c r="SLO1" s="29">
        <f t="shared" si="205"/>
        <v>13161</v>
      </c>
      <c r="SLP1" s="29">
        <f t="shared" si="205"/>
        <v>13162</v>
      </c>
      <c r="SLQ1" s="29">
        <f t="shared" si="205"/>
        <v>13163</v>
      </c>
      <c r="SLR1" s="29">
        <f t="shared" si="205"/>
        <v>13164</v>
      </c>
      <c r="SLS1" s="29">
        <f t="shared" si="205"/>
        <v>13165</v>
      </c>
      <c r="SLT1" s="29">
        <f t="shared" si="205"/>
        <v>13166</v>
      </c>
      <c r="SLU1" s="29">
        <f t="shared" si="205"/>
        <v>13167</v>
      </c>
      <c r="SLV1" s="29">
        <f t="shared" si="205"/>
        <v>13168</v>
      </c>
      <c r="SLW1" s="29">
        <f t="shared" si="205"/>
        <v>13169</v>
      </c>
      <c r="SLX1" s="29">
        <f t="shared" si="205"/>
        <v>13170</v>
      </c>
      <c r="SLY1" s="29">
        <f t="shared" si="205"/>
        <v>13171</v>
      </c>
      <c r="SLZ1" s="29">
        <f t="shared" si="205"/>
        <v>13172</v>
      </c>
      <c r="SMA1" s="29">
        <f t="shared" si="205"/>
        <v>13173</v>
      </c>
      <c r="SMB1" s="29">
        <f t="shared" si="205"/>
        <v>13174</v>
      </c>
      <c r="SMC1" s="29">
        <f t="shared" si="205"/>
        <v>13175</v>
      </c>
      <c r="SMD1" s="29">
        <f t="shared" si="205"/>
        <v>13176</v>
      </c>
      <c r="SME1" s="29">
        <f t="shared" si="205"/>
        <v>13177</v>
      </c>
      <c r="SMF1" s="29">
        <f t="shared" si="205"/>
        <v>13178</v>
      </c>
      <c r="SMG1" s="29">
        <f t="shared" si="205"/>
        <v>13179</v>
      </c>
      <c r="SMH1" s="29">
        <f t="shared" si="205"/>
        <v>13180</v>
      </c>
      <c r="SMI1" s="29">
        <f t="shared" si="205"/>
        <v>13181</v>
      </c>
      <c r="SMJ1" s="29">
        <f t="shared" si="205"/>
        <v>13182</v>
      </c>
      <c r="SMK1" s="29">
        <f t="shared" si="205"/>
        <v>13183</v>
      </c>
      <c r="SML1" s="29">
        <f t="shared" si="205"/>
        <v>13184</v>
      </c>
      <c r="SMM1" s="29">
        <f t="shared" si="205"/>
        <v>13185</v>
      </c>
      <c r="SMN1" s="29">
        <f t="shared" si="205"/>
        <v>13186</v>
      </c>
      <c r="SMO1" s="29">
        <f t="shared" si="205"/>
        <v>13187</v>
      </c>
      <c r="SMP1" s="29">
        <f t="shared" ref="SMP1:SPA1" si="206">SMO1+1</f>
        <v>13188</v>
      </c>
      <c r="SMQ1" s="29">
        <f t="shared" si="206"/>
        <v>13189</v>
      </c>
      <c r="SMR1" s="29">
        <f t="shared" si="206"/>
        <v>13190</v>
      </c>
      <c r="SMS1" s="29">
        <f t="shared" si="206"/>
        <v>13191</v>
      </c>
      <c r="SMT1" s="29">
        <f t="shared" si="206"/>
        <v>13192</v>
      </c>
      <c r="SMU1" s="29">
        <f t="shared" si="206"/>
        <v>13193</v>
      </c>
      <c r="SMV1" s="29">
        <f t="shared" si="206"/>
        <v>13194</v>
      </c>
      <c r="SMW1" s="29">
        <f t="shared" si="206"/>
        <v>13195</v>
      </c>
      <c r="SMX1" s="29">
        <f t="shared" si="206"/>
        <v>13196</v>
      </c>
      <c r="SMY1" s="29">
        <f t="shared" si="206"/>
        <v>13197</v>
      </c>
      <c r="SMZ1" s="29">
        <f t="shared" si="206"/>
        <v>13198</v>
      </c>
      <c r="SNA1" s="29">
        <f t="shared" si="206"/>
        <v>13199</v>
      </c>
      <c r="SNB1" s="29">
        <f t="shared" si="206"/>
        <v>13200</v>
      </c>
      <c r="SNC1" s="29">
        <f t="shared" si="206"/>
        <v>13201</v>
      </c>
      <c r="SND1" s="29">
        <f t="shared" si="206"/>
        <v>13202</v>
      </c>
      <c r="SNE1" s="29">
        <f t="shared" si="206"/>
        <v>13203</v>
      </c>
      <c r="SNF1" s="29">
        <f t="shared" si="206"/>
        <v>13204</v>
      </c>
      <c r="SNG1" s="29">
        <f t="shared" si="206"/>
        <v>13205</v>
      </c>
      <c r="SNH1" s="29">
        <f t="shared" si="206"/>
        <v>13206</v>
      </c>
      <c r="SNI1" s="29">
        <f t="shared" si="206"/>
        <v>13207</v>
      </c>
      <c r="SNJ1" s="29">
        <f t="shared" si="206"/>
        <v>13208</v>
      </c>
      <c r="SNK1" s="29">
        <f t="shared" si="206"/>
        <v>13209</v>
      </c>
      <c r="SNL1" s="29">
        <f t="shared" si="206"/>
        <v>13210</v>
      </c>
      <c r="SNM1" s="29">
        <f t="shared" si="206"/>
        <v>13211</v>
      </c>
      <c r="SNN1" s="29">
        <f t="shared" si="206"/>
        <v>13212</v>
      </c>
      <c r="SNO1" s="29">
        <f t="shared" si="206"/>
        <v>13213</v>
      </c>
      <c r="SNP1" s="29">
        <f t="shared" si="206"/>
        <v>13214</v>
      </c>
      <c r="SNQ1" s="29">
        <f t="shared" si="206"/>
        <v>13215</v>
      </c>
      <c r="SNR1" s="29">
        <f t="shared" si="206"/>
        <v>13216</v>
      </c>
      <c r="SNS1" s="29">
        <f t="shared" si="206"/>
        <v>13217</v>
      </c>
      <c r="SNT1" s="29">
        <f t="shared" si="206"/>
        <v>13218</v>
      </c>
      <c r="SNU1" s="29">
        <f t="shared" si="206"/>
        <v>13219</v>
      </c>
      <c r="SNV1" s="29">
        <f t="shared" si="206"/>
        <v>13220</v>
      </c>
      <c r="SNW1" s="29">
        <f t="shared" si="206"/>
        <v>13221</v>
      </c>
      <c r="SNX1" s="29">
        <f t="shared" si="206"/>
        <v>13222</v>
      </c>
      <c r="SNY1" s="29">
        <f t="shared" si="206"/>
        <v>13223</v>
      </c>
      <c r="SNZ1" s="29">
        <f t="shared" si="206"/>
        <v>13224</v>
      </c>
      <c r="SOA1" s="29">
        <f t="shared" si="206"/>
        <v>13225</v>
      </c>
      <c r="SOB1" s="29">
        <f t="shared" si="206"/>
        <v>13226</v>
      </c>
      <c r="SOC1" s="29">
        <f t="shared" si="206"/>
        <v>13227</v>
      </c>
      <c r="SOD1" s="29">
        <f t="shared" si="206"/>
        <v>13228</v>
      </c>
      <c r="SOE1" s="29">
        <f t="shared" si="206"/>
        <v>13229</v>
      </c>
      <c r="SOF1" s="29">
        <f t="shared" si="206"/>
        <v>13230</v>
      </c>
      <c r="SOG1" s="29">
        <f t="shared" si="206"/>
        <v>13231</v>
      </c>
      <c r="SOH1" s="29">
        <f t="shared" si="206"/>
        <v>13232</v>
      </c>
      <c r="SOI1" s="29">
        <f t="shared" si="206"/>
        <v>13233</v>
      </c>
      <c r="SOJ1" s="29">
        <f t="shared" si="206"/>
        <v>13234</v>
      </c>
      <c r="SOK1" s="29">
        <f t="shared" si="206"/>
        <v>13235</v>
      </c>
      <c r="SOL1" s="29">
        <f t="shared" si="206"/>
        <v>13236</v>
      </c>
      <c r="SOM1" s="29">
        <f t="shared" si="206"/>
        <v>13237</v>
      </c>
      <c r="SON1" s="29">
        <f t="shared" si="206"/>
        <v>13238</v>
      </c>
      <c r="SOO1" s="29">
        <f t="shared" si="206"/>
        <v>13239</v>
      </c>
      <c r="SOP1" s="29">
        <f t="shared" si="206"/>
        <v>13240</v>
      </c>
      <c r="SOQ1" s="29">
        <f t="shared" si="206"/>
        <v>13241</v>
      </c>
      <c r="SOR1" s="29">
        <f t="shared" si="206"/>
        <v>13242</v>
      </c>
      <c r="SOS1" s="29">
        <f t="shared" si="206"/>
        <v>13243</v>
      </c>
      <c r="SOT1" s="29">
        <f t="shared" si="206"/>
        <v>13244</v>
      </c>
      <c r="SOU1" s="29">
        <f t="shared" si="206"/>
        <v>13245</v>
      </c>
      <c r="SOV1" s="29">
        <f t="shared" si="206"/>
        <v>13246</v>
      </c>
      <c r="SOW1" s="29">
        <f t="shared" si="206"/>
        <v>13247</v>
      </c>
      <c r="SOX1" s="29">
        <f t="shared" si="206"/>
        <v>13248</v>
      </c>
      <c r="SOY1" s="29">
        <f t="shared" si="206"/>
        <v>13249</v>
      </c>
      <c r="SOZ1" s="29">
        <f t="shared" si="206"/>
        <v>13250</v>
      </c>
      <c r="SPA1" s="29">
        <f t="shared" si="206"/>
        <v>13251</v>
      </c>
      <c r="SPB1" s="29">
        <f t="shared" ref="SPB1:SRM1" si="207">SPA1+1</f>
        <v>13252</v>
      </c>
      <c r="SPC1" s="29">
        <f t="shared" si="207"/>
        <v>13253</v>
      </c>
      <c r="SPD1" s="29">
        <f t="shared" si="207"/>
        <v>13254</v>
      </c>
      <c r="SPE1" s="29">
        <f t="shared" si="207"/>
        <v>13255</v>
      </c>
      <c r="SPF1" s="29">
        <f t="shared" si="207"/>
        <v>13256</v>
      </c>
      <c r="SPG1" s="29">
        <f t="shared" si="207"/>
        <v>13257</v>
      </c>
      <c r="SPH1" s="29">
        <f t="shared" si="207"/>
        <v>13258</v>
      </c>
      <c r="SPI1" s="29">
        <f t="shared" si="207"/>
        <v>13259</v>
      </c>
      <c r="SPJ1" s="29">
        <f t="shared" si="207"/>
        <v>13260</v>
      </c>
      <c r="SPK1" s="29">
        <f t="shared" si="207"/>
        <v>13261</v>
      </c>
      <c r="SPL1" s="29">
        <f t="shared" si="207"/>
        <v>13262</v>
      </c>
      <c r="SPM1" s="29">
        <f t="shared" si="207"/>
        <v>13263</v>
      </c>
      <c r="SPN1" s="29">
        <f t="shared" si="207"/>
        <v>13264</v>
      </c>
      <c r="SPO1" s="29">
        <f t="shared" si="207"/>
        <v>13265</v>
      </c>
      <c r="SPP1" s="29">
        <f t="shared" si="207"/>
        <v>13266</v>
      </c>
      <c r="SPQ1" s="29">
        <f t="shared" si="207"/>
        <v>13267</v>
      </c>
      <c r="SPR1" s="29">
        <f t="shared" si="207"/>
        <v>13268</v>
      </c>
      <c r="SPS1" s="29">
        <f t="shared" si="207"/>
        <v>13269</v>
      </c>
      <c r="SPT1" s="29">
        <f t="shared" si="207"/>
        <v>13270</v>
      </c>
      <c r="SPU1" s="29">
        <f t="shared" si="207"/>
        <v>13271</v>
      </c>
      <c r="SPV1" s="29">
        <f t="shared" si="207"/>
        <v>13272</v>
      </c>
      <c r="SPW1" s="29">
        <f t="shared" si="207"/>
        <v>13273</v>
      </c>
      <c r="SPX1" s="29">
        <f t="shared" si="207"/>
        <v>13274</v>
      </c>
      <c r="SPY1" s="29">
        <f t="shared" si="207"/>
        <v>13275</v>
      </c>
      <c r="SPZ1" s="29">
        <f t="shared" si="207"/>
        <v>13276</v>
      </c>
      <c r="SQA1" s="29">
        <f t="shared" si="207"/>
        <v>13277</v>
      </c>
      <c r="SQB1" s="29">
        <f t="shared" si="207"/>
        <v>13278</v>
      </c>
      <c r="SQC1" s="29">
        <f t="shared" si="207"/>
        <v>13279</v>
      </c>
      <c r="SQD1" s="29">
        <f t="shared" si="207"/>
        <v>13280</v>
      </c>
      <c r="SQE1" s="29">
        <f t="shared" si="207"/>
        <v>13281</v>
      </c>
      <c r="SQF1" s="29">
        <f t="shared" si="207"/>
        <v>13282</v>
      </c>
      <c r="SQG1" s="29">
        <f t="shared" si="207"/>
        <v>13283</v>
      </c>
      <c r="SQH1" s="29">
        <f t="shared" si="207"/>
        <v>13284</v>
      </c>
      <c r="SQI1" s="29">
        <f t="shared" si="207"/>
        <v>13285</v>
      </c>
      <c r="SQJ1" s="29">
        <f t="shared" si="207"/>
        <v>13286</v>
      </c>
      <c r="SQK1" s="29">
        <f t="shared" si="207"/>
        <v>13287</v>
      </c>
      <c r="SQL1" s="29">
        <f t="shared" si="207"/>
        <v>13288</v>
      </c>
      <c r="SQM1" s="29">
        <f t="shared" si="207"/>
        <v>13289</v>
      </c>
      <c r="SQN1" s="29">
        <f t="shared" si="207"/>
        <v>13290</v>
      </c>
      <c r="SQO1" s="29">
        <f t="shared" si="207"/>
        <v>13291</v>
      </c>
      <c r="SQP1" s="29">
        <f t="shared" si="207"/>
        <v>13292</v>
      </c>
      <c r="SQQ1" s="29">
        <f t="shared" si="207"/>
        <v>13293</v>
      </c>
      <c r="SQR1" s="29">
        <f t="shared" si="207"/>
        <v>13294</v>
      </c>
      <c r="SQS1" s="29">
        <f t="shared" si="207"/>
        <v>13295</v>
      </c>
      <c r="SQT1" s="29">
        <f t="shared" si="207"/>
        <v>13296</v>
      </c>
      <c r="SQU1" s="29">
        <f t="shared" si="207"/>
        <v>13297</v>
      </c>
      <c r="SQV1" s="29">
        <f t="shared" si="207"/>
        <v>13298</v>
      </c>
      <c r="SQW1" s="29">
        <f t="shared" si="207"/>
        <v>13299</v>
      </c>
      <c r="SQX1" s="29">
        <f t="shared" si="207"/>
        <v>13300</v>
      </c>
      <c r="SQY1" s="29">
        <f t="shared" si="207"/>
        <v>13301</v>
      </c>
      <c r="SQZ1" s="29">
        <f t="shared" si="207"/>
        <v>13302</v>
      </c>
      <c r="SRA1" s="29">
        <f t="shared" si="207"/>
        <v>13303</v>
      </c>
      <c r="SRB1" s="29">
        <f t="shared" si="207"/>
        <v>13304</v>
      </c>
      <c r="SRC1" s="29">
        <f t="shared" si="207"/>
        <v>13305</v>
      </c>
      <c r="SRD1" s="29">
        <f t="shared" si="207"/>
        <v>13306</v>
      </c>
      <c r="SRE1" s="29">
        <f t="shared" si="207"/>
        <v>13307</v>
      </c>
      <c r="SRF1" s="29">
        <f t="shared" si="207"/>
        <v>13308</v>
      </c>
      <c r="SRG1" s="29">
        <f t="shared" si="207"/>
        <v>13309</v>
      </c>
      <c r="SRH1" s="29">
        <f t="shared" si="207"/>
        <v>13310</v>
      </c>
      <c r="SRI1" s="29">
        <f t="shared" si="207"/>
        <v>13311</v>
      </c>
      <c r="SRJ1" s="29">
        <f t="shared" si="207"/>
        <v>13312</v>
      </c>
      <c r="SRK1" s="29">
        <f t="shared" si="207"/>
        <v>13313</v>
      </c>
      <c r="SRL1" s="29">
        <f t="shared" si="207"/>
        <v>13314</v>
      </c>
      <c r="SRM1" s="29">
        <f t="shared" si="207"/>
        <v>13315</v>
      </c>
      <c r="SRN1" s="29">
        <f t="shared" ref="SRN1:STY1" si="208">SRM1+1</f>
        <v>13316</v>
      </c>
      <c r="SRO1" s="29">
        <f t="shared" si="208"/>
        <v>13317</v>
      </c>
      <c r="SRP1" s="29">
        <f t="shared" si="208"/>
        <v>13318</v>
      </c>
      <c r="SRQ1" s="29">
        <f t="shared" si="208"/>
        <v>13319</v>
      </c>
      <c r="SRR1" s="29">
        <f t="shared" si="208"/>
        <v>13320</v>
      </c>
      <c r="SRS1" s="29">
        <f t="shared" si="208"/>
        <v>13321</v>
      </c>
      <c r="SRT1" s="29">
        <f t="shared" si="208"/>
        <v>13322</v>
      </c>
      <c r="SRU1" s="29">
        <f t="shared" si="208"/>
        <v>13323</v>
      </c>
      <c r="SRV1" s="29">
        <f t="shared" si="208"/>
        <v>13324</v>
      </c>
      <c r="SRW1" s="29">
        <f t="shared" si="208"/>
        <v>13325</v>
      </c>
      <c r="SRX1" s="29">
        <f t="shared" si="208"/>
        <v>13326</v>
      </c>
      <c r="SRY1" s="29">
        <f t="shared" si="208"/>
        <v>13327</v>
      </c>
      <c r="SRZ1" s="29">
        <f t="shared" si="208"/>
        <v>13328</v>
      </c>
      <c r="SSA1" s="29">
        <f t="shared" si="208"/>
        <v>13329</v>
      </c>
      <c r="SSB1" s="29">
        <f t="shared" si="208"/>
        <v>13330</v>
      </c>
      <c r="SSC1" s="29">
        <f t="shared" si="208"/>
        <v>13331</v>
      </c>
      <c r="SSD1" s="29">
        <f t="shared" si="208"/>
        <v>13332</v>
      </c>
      <c r="SSE1" s="29">
        <f t="shared" si="208"/>
        <v>13333</v>
      </c>
      <c r="SSF1" s="29">
        <f t="shared" si="208"/>
        <v>13334</v>
      </c>
      <c r="SSG1" s="29">
        <f t="shared" si="208"/>
        <v>13335</v>
      </c>
      <c r="SSH1" s="29">
        <f t="shared" si="208"/>
        <v>13336</v>
      </c>
      <c r="SSI1" s="29">
        <f t="shared" si="208"/>
        <v>13337</v>
      </c>
      <c r="SSJ1" s="29">
        <f t="shared" si="208"/>
        <v>13338</v>
      </c>
      <c r="SSK1" s="29">
        <f t="shared" si="208"/>
        <v>13339</v>
      </c>
      <c r="SSL1" s="29">
        <f t="shared" si="208"/>
        <v>13340</v>
      </c>
      <c r="SSM1" s="29">
        <f t="shared" si="208"/>
        <v>13341</v>
      </c>
      <c r="SSN1" s="29">
        <f t="shared" si="208"/>
        <v>13342</v>
      </c>
      <c r="SSO1" s="29">
        <f t="shared" si="208"/>
        <v>13343</v>
      </c>
      <c r="SSP1" s="29">
        <f t="shared" si="208"/>
        <v>13344</v>
      </c>
      <c r="SSQ1" s="29">
        <f t="shared" si="208"/>
        <v>13345</v>
      </c>
      <c r="SSR1" s="29">
        <f t="shared" si="208"/>
        <v>13346</v>
      </c>
      <c r="SSS1" s="29">
        <f t="shared" si="208"/>
        <v>13347</v>
      </c>
      <c r="SST1" s="29">
        <f t="shared" si="208"/>
        <v>13348</v>
      </c>
      <c r="SSU1" s="29">
        <f t="shared" si="208"/>
        <v>13349</v>
      </c>
      <c r="SSV1" s="29">
        <f t="shared" si="208"/>
        <v>13350</v>
      </c>
      <c r="SSW1" s="29">
        <f t="shared" si="208"/>
        <v>13351</v>
      </c>
      <c r="SSX1" s="29">
        <f t="shared" si="208"/>
        <v>13352</v>
      </c>
      <c r="SSY1" s="29">
        <f t="shared" si="208"/>
        <v>13353</v>
      </c>
      <c r="SSZ1" s="29">
        <f t="shared" si="208"/>
        <v>13354</v>
      </c>
      <c r="STA1" s="29">
        <f t="shared" si="208"/>
        <v>13355</v>
      </c>
      <c r="STB1" s="29">
        <f t="shared" si="208"/>
        <v>13356</v>
      </c>
      <c r="STC1" s="29">
        <f t="shared" si="208"/>
        <v>13357</v>
      </c>
      <c r="STD1" s="29">
        <f t="shared" si="208"/>
        <v>13358</v>
      </c>
      <c r="STE1" s="29">
        <f t="shared" si="208"/>
        <v>13359</v>
      </c>
      <c r="STF1" s="29">
        <f t="shared" si="208"/>
        <v>13360</v>
      </c>
      <c r="STG1" s="29">
        <f t="shared" si="208"/>
        <v>13361</v>
      </c>
      <c r="STH1" s="29">
        <f t="shared" si="208"/>
        <v>13362</v>
      </c>
      <c r="STI1" s="29">
        <f t="shared" si="208"/>
        <v>13363</v>
      </c>
      <c r="STJ1" s="29">
        <f t="shared" si="208"/>
        <v>13364</v>
      </c>
      <c r="STK1" s="29">
        <f t="shared" si="208"/>
        <v>13365</v>
      </c>
      <c r="STL1" s="29">
        <f t="shared" si="208"/>
        <v>13366</v>
      </c>
      <c r="STM1" s="29">
        <f t="shared" si="208"/>
        <v>13367</v>
      </c>
      <c r="STN1" s="29">
        <f t="shared" si="208"/>
        <v>13368</v>
      </c>
      <c r="STO1" s="29">
        <f t="shared" si="208"/>
        <v>13369</v>
      </c>
      <c r="STP1" s="29">
        <f t="shared" si="208"/>
        <v>13370</v>
      </c>
      <c r="STQ1" s="29">
        <f t="shared" si="208"/>
        <v>13371</v>
      </c>
      <c r="STR1" s="29">
        <f t="shared" si="208"/>
        <v>13372</v>
      </c>
      <c r="STS1" s="29">
        <f t="shared" si="208"/>
        <v>13373</v>
      </c>
      <c r="STT1" s="29">
        <f t="shared" si="208"/>
        <v>13374</v>
      </c>
      <c r="STU1" s="29">
        <f t="shared" si="208"/>
        <v>13375</v>
      </c>
      <c r="STV1" s="29">
        <f t="shared" si="208"/>
        <v>13376</v>
      </c>
      <c r="STW1" s="29">
        <f t="shared" si="208"/>
        <v>13377</v>
      </c>
      <c r="STX1" s="29">
        <f t="shared" si="208"/>
        <v>13378</v>
      </c>
      <c r="STY1" s="29">
        <f t="shared" si="208"/>
        <v>13379</v>
      </c>
      <c r="STZ1" s="29">
        <f t="shared" ref="STZ1:SWK1" si="209">STY1+1</f>
        <v>13380</v>
      </c>
      <c r="SUA1" s="29">
        <f t="shared" si="209"/>
        <v>13381</v>
      </c>
      <c r="SUB1" s="29">
        <f t="shared" si="209"/>
        <v>13382</v>
      </c>
      <c r="SUC1" s="29">
        <f t="shared" si="209"/>
        <v>13383</v>
      </c>
      <c r="SUD1" s="29">
        <f t="shared" si="209"/>
        <v>13384</v>
      </c>
      <c r="SUE1" s="29">
        <f t="shared" si="209"/>
        <v>13385</v>
      </c>
      <c r="SUF1" s="29">
        <f t="shared" si="209"/>
        <v>13386</v>
      </c>
      <c r="SUG1" s="29">
        <f t="shared" si="209"/>
        <v>13387</v>
      </c>
      <c r="SUH1" s="29">
        <f t="shared" si="209"/>
        <v>13388</v>
      </c>
      <c r="SUI1" s="29">
        <f t="shared" si="209"/>
        <v>13389</v>
      </c>
      <c r="SUJ1" s="29">
        <f t="shared" si="209"/>
        <v>13390</v>
      </c>
      <c r="SUK1" s="29">
        <f t="shared" si="209"/>
        <v>13391</v>
      </c>
      <c r="SUL1" s="29">
        <f t="shared" si="209"/>
        <v>13392</v>
      </c>
      <c r="SUM1" s="29">
        <f t="shared" si="209"/>
        <v>13393</v>
      </c>
      <c r="SUN1" s="29">
        <f t="shared" si="209"/>
        <v>13394</v>
      </c>
      <c r="SUO1" s="29">
        <f t="shared" si="209"/>
        <v>13395</v>
      </c>
      <c r="SUP1" s="29">
        <f t="shared" si="209"/>
        <v>13396</v>
      </c>
      <c r="SUQ1" s="29">
        <f t="shared" si="209"/>
        <v>13397</v>
      </c>
      <c r="SUR1" s="29">
        <f t="shared" si="209"/>
        <v>13398</v>
      </c>
      <c r="SUS1" s="29">
        <f t="shared" si="209"/>
        <v>13399</v>
      </c>
      <c r="SUT1" s="29">
        <f t="shared" si="209"/>
        <v>13400</v>
      </c>
      <c r="SUU1" s="29">
        <f t="shared" si="209"/>
        <v>13401</v>
      </c>
      <c r="SUV1" s="29">
        <f t="shared" si="209"/>
        <v>13402</v>
      </c>
      <c r="SUW1" s="29">
        <f t="shared" si="209"/>
        <v>13403</v>
      </c>
      <c r="SUX1" s="29">
        <f t="shared" si="209"/>
        <v>13404</v>
      </c>
      <c r="SUY1" s="29">
        <f t="shared" si="209"/>
        <v>13405</v>
      </c>
      <c r="SUZ1" s="29">
        <f t="shared" si="209"/>
        <v>13406</v>
      </c>
      <c r="SVA1" s="29">
        <f t="shared" si="209"/>
        <v>13407</v>
      </c>
      <c r="SVB1" s="29">
        <f t="shared" si="209"/>
        <v>13408</v>
      </c>
      <c r="SVC1" s="29">
        <f t="shared" si="209"/>
        <v>13409</v>
      </c>
      <c r="SVD1" s="29">
        <f t="shared" si="209"/>
        <v>13410</v>
      </c>
      <c r="SVE1" s="29">
        <f t="shared" si="209"/>
        <v>13411</v>
      </c>
      <c r="SVF1" s="29">
        <f t="shared" si="209"/>
        <v>13412</v>
      </c>
      <c r="SVG1" s="29">
        <f t="shared" si="209"/>
        <v>13413</v>
      </c>
      <c r="SVH1" s="29">
        <f t="shared" si="209"/>
        <v>13414</v>
      </c>
      <c r="SVI1" s="29">
        <f t="shared" si="209"/>
        <v>13415</v>
      </c>
      <c r="SVJ1" s="29">
        <f t="shared" si="209"/>
        <v>13416</v>
      </c>
      <c r="SVK1" s="29">
        <f t="shared" si="209"/>
        <v>13417</v>
      </c>
      <c r="SVL1" s="29">
        <f t="shared" si="209"/>
        <v>13418</v>
      </c>
      <c r="SVM1" s="29">
        <f t="shared" si="209"/>
        <v>13419</v>
      </c>
      <c r="SVN1" s="29">
        <f t="shared" si="209"/>
        <v>13420</v>
      </c>
      <c r="SVO1" s="29">
        <f t="shared" si="209"/>
        <v>13421</v>
      </c>
      <c r="SVP1" s="29">
        <f t="shared" si="209"/>
        <v>13422</v>
      </c>
      <c r="SVQ1" s="29">
        <f t="shared" si="209"/>
        <v>13423</v>
      </c>
      <c r="SVR1" s="29">
        <f t="shared" si="209"/>
        <v>13424</v>
      </c>
      <c r="SVS1" s="29">
        <f t="shared" si="209"/>
        <v>13425</v>
      </c>
      <c r="SVT1" s="29">
        <f t="shared" si="209"/>
        <v>13426</v>
      </c>
      <c r="SVU1" s="29">
        <f t="shared" si="209"/>
        <v>13427</v>
      </c>
      <c r="SVV1" s="29">
        <f t="shared" si="209"/>
        <v>13428</v>
      </c>
      <c r="SVW1" s="29">
        <f t="shared" si="209"/>
        <v>13429</v>
      </c>
      <c r="SVX1" s="29">
        <f t="shared" si="209"/>
        <v>13430</v>
      </c>
      <c r="SVY1" s="29">
        <f t="shared" si="209"/>
        <v>13431</v>
      </c>
      <c r="SVZ1" s="29">
        <f t="shared" si="209"/>
        <v>13432</v>
      </c>
      <c r="SWA1" s="29">
        <f t="shared" si="209"/>
        <v>13433</v>
      </c>
      <c r="SWB1" s="29">
        <f t="shared" si="209"/>
        <v>13434</v>
      </c>
      <c r="SWC1" s="29">
        <f t="shared" si="209"/>
        <v>13435</v>
      </c>
      <c r="SWD1" s="29">
        <f t="shared" si="209"/>
        <v>13436</v>
      </c>
      <c r="SWE1" s="29">
        <f t="shared" si="209"/>
        <v>13437</v>
      </c>
      <c r="SWF1" s="29">
        <f t="shared" si="209"/>
        <v>13438</v>
      </c>
      <c r="SWG1" s="29">
        <f t="shared" si="209"/>
        <v>13439</v>
      </c>
      <c r="SWH1" s="29">
        <f t="shared" si="209"/>
        <v>13440</v>
      </c>
      <c r="SWI1" s="29">
        <f t="shared" si="209"/>
        <v>13441</v>
      </c>
      <c r="SWJ1" s="29">
        <f t="shared" si="209"/>
        <v>13442</v>
      </c>
      <c r="SWK1" s="29">
        <f t="shared" si="209"/>
        <v>13443</v>
      </c>
      <c r="SWL1" s="29">
        <f t="shared" ref="SWL1:SYW1" si="210">SWK1+1</f>
        <v>13444</v>
      </c>
      <c r="SWM1" s="29">
        <f t="shared" si="210"/>
        <v>13445</v>
      </c>
      <c r="SWN1" s="29">
        <f t="shared" si="210"/>
        <v>13446</v>
      </c>
      <c r="SWO1" s="29">
        <f t="shared" si="210"/>
        <v>13447</v>
      </c>
      <c r="SWP1" s="29">
        <f t="shared" si="210"/>
        <v>13448</v>
      </c>
      <c r="SWQ1" s="29">
        <f t="shared" si="210"/>
        <v>13449</v>
      </c>
      <c r="SWR1" s="29">
        <f t="shared" si="210"/>
        <v>13450</v>
      </c>
      <c r="SWS1" s="29">
        <f t="shared" si="210"/>
        <v>13451</v>
      </c>
      <c r="SWT1" s="29">
        <f t="shared" si="210"/>
        <v>13452</v>
      </c>
      <c r="SWU1" s="29">
        <f t="shared" si="210"/>
        <v>13453</v>
      </c>
      <c r="SWV1" s="29">
        <f t="shared" si="210"/>
        <v>13454</v>
      </c>
      <c r="SWW1" s="29">
        <f t="shared" si="210"/>
        <v>13455</v>
      </c>
      <c r="SWX1" s="29">
        <f t="shared" si="210"/>
        <v>13456</v>
      </c>
      <c r="SWY1" s="29">
        <f t="shared" si="210"/>
        <v>13457</v>
      </c>
      <c r="SWZ1" s="29">
        <f t="shared" si="210"/>
        <v>13458</v>
      </c>
      <c r="SXA1" s="29">
        <f t="shared" si="210"/>
        <v>13459</v>
      </c>
      <c r="SXB1" s="29">
        <f t="shared" si="210"/>
        <v>13460</v>
      </c>
      <c r="SXC1" s="29">
        <f t="shared" si="210"/>
        <v>13461</v>
      </c>
      <c r="SXD1" s="29">
        <f t="shared" si="210"/>
        <v>13462</v>
      </c>
      <c r="SXE1" s="29">
        <f t="shared" si="210"/>
        <v>13463</v>
      </c>
      <c r="SXF1" s="29">
        <f t="shared" si="210"/>
        <v>13464</v>
      </c>
      <c r="SXG1" s="29">
        <f t="shared" si="210"/>
        <v>13465</v>
      </c>
      <c r="SXH1" s="29">
        <f t="shared" si="210"/>
        <v>13466</v>
      </c>
      <c r="SXI1" s="29">
        <f t="shared" si="210"/>
        <v>13467</v>
      </c>
      <c r="SXJ1" s="29">
        <f t="shared" si="210"/>
        <v>13468</v>
      </c>
      <c r="SXK1" s="29">
        <f t="shared" si="210"/>
        <v>13469</v>
      </c>
      <c r="SXL1" s="29">
        <f t="shared" si="210"/>
        <v>13470</v>
      </c>
      <c r="SXM1" s="29">
        <f t="shared" si="210"/>
        <v>13471</v>
      </c>
      <c r="SXN1" s="29">
        <f t="shared" si="210"/>
        <v>13472</v>
      </c>
      <c r="SXO1" s="29">
        <f t="shared" si="210"/>
        <v>13473</v>
      </c>
      <c r="SXP1" s="29">
        <f t="shared" si="210"/>
        <v>13474</v>
      </c>
      <c r="SXQ1" s="29">
        <f t="shared" si="210"/>
        <v>13475</v>
      </c>
      <c r="SXR1" s="29">
        <f t="shared" si="210"/>
        <v>13476</v>
      </c>
      <c r="SXS1" s="29">
        <f t="shared" si="210"/>
        <v>13477</v>
      </c>
      <c r="SXT1" s="29">
        <f t="shared" si="210"/>
        <v>13478</v>
      </c>
      <c r="SXU1" s="29">
        <f t="shared" si="210"/>
        <v>13479</v>
      </c>
      <c r="SXV1" s="29">
        <f t="shared" si="210"/>
        <v>13480</v>
      </c>
      <c r="SXW1" s="29">
        <f t="shared" si="210"/>
        <v>13481</v>
      </c>
      <c r="SXX1" s="29">
        <f t="shared" si="210"/>
        <v>13482</v>
      </c>
      <c r="SXY1" s="29">
        <f t="shared" si="210"/>
        <v>13483</v>
      </c>
      <c r="SXZ1" s="29">
        <f t="shared" si="210"/>
        <v>13484</v>
      </c>
      <c r="SYA1" s="29">
        <f t="shared" si="210"/>
        <v>13485</v>
      </c>
      <c r="SYB1" s="29">
        <f t="shared" si="210"/>
        <v>13486</v>
      </c>
      <c r="SYC1" s="29">
        <f t="shared" si="210"/>
        <v>13487</v>
      </c>
      <c r="SYD1" s="29">
        <f t="shared" si="210"/>
        <v>13488</v>
      </c>
      <c r="SYE1" s="29">
        <f t="shared" si="210"/>
        <v>13489</v>
      </c>
      <c r="SYF1" s="29">
        <f t="shared" si="210"/>
        <v>13490</v>
      </c>
      <c r="SYG1" s="29">
        <f t="shared" si="210"/>
        <v>13491</v>
      </c>
      <c r="SYH1" s="29">
        <f t="shared" si="210"/>
        <v>13492</v>
      </c>
      <c r="SYI1" s="29">
        <f t="shared" si="210"/>
        <v>13493</v>
      </c>
      <c r="SYJ1" s="29">
        <f t="shared" si="210"/>
        <v>13494</v>
      </c>
      <c r="SYK1" s="29">
        <f t="shared" si="210"/>
        <v>13495</v>
      </c>
      <c r="SYL1" s="29">
        <f t="shared" si="210"/>
        <v>13496</v>
      </c>
      <c r="SYM1" s="29">
        <f t="shared" si="210"/>
        <v>13497</v>
      </c>
      <c r="SYN1" s="29">
        <f t="shared" si="210"/>
        <v>13498</v>
      </c>
      <c r="SYO1" s="29">
        <f t="shared" si="210"/>
        <v>13499</v>
      </c>
      <c r="SYP1" s="29">
        <f t="shared" si="210"/>
        <v>13500</v>
      </c>
      <c r="SYQ1" s="29">
        <f t="shared" si="210"/>
        <v>13501</v>
      </c>
      <c r="SYR1" s="29">
        <f t="shared" si="210"/>
        <v>13502</v>
      </c>
      <c r="SYS1" s="29">
        <f t="shared" si="210"/>
        <v>13503</v>
      </c>
      <c r="SYT1" s="29">
        <f t="shared" si="210"/>
        <v>13504</v>
      </c>
      <c r="SYU1" s="29">
        <f t="shared" si="210"/>
        <v>13505</v>
      </c>
      <c r="SYV1" s="29">
        <f t="shared" si="210"/>
        <v>13506</v>
      </c>
      <c r="SYW1" s="29">
        <f t="shared" si="210"/>
        <v>13507</v>
      </c>
      <c r="SYX1" s="29">
        <f t="shared" ref="SYX1:TBI1" si="211">SYW1+1</f>
        <v>13508</v>
      </c>
      <c r="SYY1" s="29">
        <f t="shared" si="211"/>
        <v>13509</v>
      </c>
      <c r="SYZ1" s="29">
        <f t="shared" si="211"/>
        <v>13510</v>
      </c>
      <c r="SZA1" s="29">
        <f t="shared" si="211"/>
        <v>13511</v>
      </c>
      <c r="SZB1" s="29">
        <f t="shared" si="211"/>
        <v>13512</v>
      </c>
      <c r="SZC1" s="29">
        <f t="shared" si="211"/>
        <v>13513</v>
      </c>
      <c r="SZD1" s="29">
        <f t="shared" si="211"/>
        <v>13514</v>
      </c>
      <c r="SZE1" s="29">
        <f t="shared" si="211"/>
        <v>13515</v>
      </c>
      <c r="SZF1" s="29">
        <f t="shared" si="211"/>
        <v>13516</v>
      </c>
      <c r="SZG1" s="29">
        <f t="shared" si="211"/>
        <v>13517</v>
      </c>
      <c r="SZH1" s="29">
        <f t="shared" si="211"/>
        <v>13518</v>
      </c>
      <c r="SZI1" s="29">
        <f t="shared" si="211"/>
        <v>13519</v>
      </c>
      <c r="SZJ1" s="29">
        <f t="shared" si="211"/>
        <v>13520</v>
      </c>
      <c r="SZK1" s="29">
        <f t="shared" si="211"/>
        <v>13521</v>
      </c>
      <c r="SZL1" s="29">
        <f t="shared" si="211"/>
        <v>13522</v>
      </c>
      <c r="SZM1" s="29">
        <f t="shared" si="211"/>
        <v>13523</v>
      </c>
      <c r="SZN1" s="29">
        <f t="shared" si="211"/>
        <v>13524</v>
      </c>
      <c r="SZO1" s="29">
        <f t="shared" si="211"/>
        <v>13525</v>
      </c>
      <c r="SZP1" s="29">
        <f t="shared" si="211"/>
        <v>13526</v>
      </c>
      <c r="SZQ1" s="29">
        <f t="shared" si="211"/>
        <v>13527</v>
      </c>
      <c r="SZR1" s="29">
        <f t="shared" si="211"/>
        <v>13528</v>
      </c>
      <c r="SZS1" s="29">
        <f t="shared" si="211"/>
        <v>13529</v>
      </c>
      <c r="SZT1" s="29">
        <f t="shared" si="211"/>
        <v>13530</v>
      </c>
      <c r="SZU1" s="29">
        <f t="shared" si="211"/>
        <v>13531</v>
      </c>
      <c r="SZV1" s="29">
        <f t="shared" si="211"/>
        <v>13532</v>
      </c>
      <c r="SZW1" s="29">
        <f t="shared" si="211"/>
        <v>13533</v>
      </c>
      <c r="SZX1" s="29">
        <f t="shared" si="211"/>
        <v>13534</v>
      </c>
      <c r="SZY1" s="29">
        <f t="shared" si="211"/>
        <v>13535</v>
      </c>
      <c r="SZZ1" s="29">
        <f t="shared" si="211"/>
        <v>13536</v>
      </c>
      <c r="TAA1" s="29">
        <f t="shared" si="211"/>
        <v>13537</v>
      </c>
      <c r="TAB1" s="29">
        <f t="shared" si="211"/>
        <v>13538</v>
      </c>
      <c r="TAC1" s="29">
        <f t="shared" si="211"/>
        <v>13539</v>
      </c>
      <c r="TAD1" s="29">
        <f t="shared" si="211"/>
        <v>13540</v>
      </c>
      <c r="TAE1" s="29">
        <f t="shared" si="211"/>
        <v>13541</v>
      </c>
      <c r="TAF1" s="29">
        <f t="shared" si="211"/>
        <v>13542</v>
      </c>
      <c r="TAG1" s="29">
        <f t="shared" si="211"/>
        <v>13543</v>
      </c>
      <c r="TAH1" s="29">
        <f t="shared" si="211"/>
        <v>13544</v>
      </c>
      <c r="TAI1" s="29">
        <f t="shared" si="211"/>
        <v>13545</v>
      </c>
      <c r="TAJ1" s="29">
        <f t="shared" si="211"/>
        <v>13546</v>
      </c>
      <c r="TAK1" s="29">
        <f t="shared" si="211"/>
        <v>13547</v>
      </c>
      <c r="TAL1" s="29">
        <f t="shared" si="211"/>
        <v>13548</v>
      </c>
      <c r="TAM1" s="29">
        <f t="shared" si="211"/>
        <v>13549</v>
      </c>
      <c r="TAN1" s="29">
        <f t="shared" si="211"/>
        <v>13550</v>
      </c>
      <c r="TAO1" s="29">
        <f t="shared" si="211"/>
        <v>13551</v>
      </c>
      <c r="TAP1" s="29">
        <f t="shared" si="211"/>
        <v>13552</v>
      </c>
      <c r="TAQ1" s="29">
        <f t="shared" si="211"/>
        <v>13553</v>
      </c>
      <c r="TAR1" s="29">
        <f t="shared" si="211"/>
        <v>13554</v>
      </c>
      <c r="TAS1" s="29">
        <f t="shared" si="211"/>
        <v>13555</v>
      </c>
      <c r="TAT1" s="29">
        <f t="shared" si="211"/>
        <v>13556</v>
      </c>
      <c r="TAU1" s="29">
        <f t="shared" si="211"/>
        <v>13557</v>
      </c>
      <c r="TAV1" s="29">
        <f t="shared" si="211"/>
        <v>13558</v>
      </c>
      <c r="TAW1" s="29">
        <f t="shared" si="211"/>
        <v>13559</v>
      </c>
      <c r="TAX1" s="29">
        <f t="shared" si="211"/>
        <v>13560</v>
      </c>
      <c r="TAY1" s="29">
        <f t="shared" si="211"/>
        <v>13561</v>
      </c>
      <c r="TAZ1" s="29">
        <f t="shared" si="211"/>
        <v>13562</v>
      </c>
      <c r="TBA1" s="29">
        <f t="shared" si="211"/>
        <v>13563</v>
      </c>
      <c r="TBB1" s="29">
        <f t="shared" si="211"/>
        <v>13564</v>
      </c>
      <c r="TBC1" s="29">
        <f t="shared" si="211"/>
        <v>13565</v>
      </c>
      <c r="TBD1" s="29">
        <f t="shared" si="211"/>
        <v>13566</v>
      </c>
      <c r="TBE1" s="29">
        <f t="shared" si="211"/>
        <v>13567</v>
      </c>
      <c r="TBF1" s="29">
        <f t="shared" si="211"/>
        <v>13568</v>
      </c>
      <c r="TBG1" s="29">
        <f t="shared" si="211"/>
        <v>13569</v>
      </c>
      <c r="TBH1" s="29">
        <f t="shared" si="211"/>
        <v>13570</v>
      </c>
      <c r="TBI1" s="29">
        <f t="shared" si="211"/>
        <v>13571</v>
      </c>
      <c r="TBJ1" s="29">
        <f t="shared" ref="TBJ1:TDU1" si="212">TBI1+1</f>
        <v>13572</v>
      </c>
      <c r="TBK1" s="29">
        <f t="shared" si="212"/>
        <v>13573</v>
      </c>
      <c r="TBL1" s="29">
        <f t="shared" si="212"/>
        <v>13574</v>
      </c>
      <c r="TBM1" s="29">
        <f t="shared" si="212"/>
        <v>13575</v>
      </c>
      <c r="TBN1" s="29">
        <f t="shared" si="212"/>
        <v>13576</v>
      </c>
      <c r="TBO1" s="29">
        <f t="shared" si="212"/>
        <v>13577</v>
      </c>
      <c r="TBP1" s="29">
        <f t="shared" si="212"/>
        <v>13578</v>
      </c>
      <c r="TBQ1" s="29">
        <f t="shared" si="212"/>
        <v>13579</v>
      </c>
      <c r="TBR1" s="29">
        <f t="shared" si="212"/>
        <v>13580</v>
      </c>
      <c r="TBS1" s="29">
        <f t="shared" si="212"/>
        <v>13581</v>
      </c>
      <c r="TBT1" s="29">
        <f t="shared" si="212"/>
        <v>13582</v>
      </c>
      <c r="TBU1" s="29">
        <f t="shared" si="212"/>
        <v>13583</v>
      </c>
      <c r="TBV1" s="29">
        <f t="shared" si="212"/>
        <v>13584</v>
      </c>
      <c r="TBW1" s="29">
        <f t="shared" si="212"/>
        <v>13585</v>
      </c>
      <c r="TBX1" s="29">
        <f t="shared" si="212"/>
        <v>13586</v>
      </c>
      <c r="TBY1" s="29">
        <f t="shared" si="212"/>
        <v>13587</v>
      </c>
      <c r="TBZ1" s="29">
        <f t="shared" si="212"/>
        <v>13588</v>
      </c>
      <c r="TCA1" s="29">
        <f t="shared" si="212"/>
        <v>13589</v>
      </c>
      <c r="TCB1" s="29">
        <f t="shared" si="212"/>
        <v>13590</v>
      </c>
      <c r="TCC1" s="29">
        <f t="shared" si="212"/>
        <v>13591</v>
      </c>
      <c r="TCD1" s="29">
        <f t="shared" si="212"/>
        <v>13592</v>
      </c>
      <c r="TCE1" s="29">
        <f t="shared" si="212"/>
        <v>13593</v>
      </c>
      <c r="TCF1" s="29">
        <f t="shared" si="212"/>
        <v>13594</v>
      </c>
      <c r="TCG1" s="29">
        <f t="shared" si="212"/>
        <v>13595</v>
      </c>
      <c r="TCH1" s="29">
        <f t="shared" si="212"/>
        <v>13596</v>
      </c>
      <c r="TCI1" s="29">
        <f t="shared" si="212"/>
        <v>13597</v>
      </c>
      <c r="TCJ1" s="29">
        <f t="shared" si="212"/>
        <v>13598</v>
      </c>
      <c r="TCK1" s="29">
        <f t="shared" si="212"/>
        <v>13599</v>
      </c>
      <c r="TCL1" s="29">
        <f t="shared" si="212"/>
        <v>13600</v>
      </c>
      <c r="TCM1" s="29">
        <f t="shared" si="212"/>
        <v>13601</v>
      </c>
      <c r="TCN1" s="29">
        <f t="shared" si="212"/>
        <v>13602</v>
      </c>
      <c r="TCO1" s="29">
        <f t="shared" si="212"/>
        <v>13603</v>
      </c>
      <c r="TCP1" s="29">
        <f t="shared" si="212"/>
        <v>13604</v>
      </c>
      <c r="TCQ1" s="29">
        <f t="shared" si="212"/>
        <v>13605</v>
      </c>
      <c r="TCR1" s="29">
        <f t="shared" si="212"/>
        <v>13606</v>
      </c>
      <c r="TCS1" s="29">
        <f t="shared" si="212"/>
        <v>13607</v>
      </c>
      <c r="TCT1" s="29">
        <f t="shared" si="212"/>
        <v>13608</v>
      </c>
      <c r="TCU1" s="29">
        <f t="shared" si="212"/>
        <v>13609</v>
      </c>
      <c r="TCV1" s="29">
        <f t="shared" si="212"/>
        <v>13610</v>
      </c>
      <c r="TCW1" s="29">
        <f t="shared" si="212"/>
        <v>13611</v>
      </c>
      <c r="TCX1" s="29">
        <f t="shared" si="212"/>
        <v>13612</v>
      </c>
      <c r="TCY1" s="29">
        <f t="shared" si="212"/>
        <v>13613</v>
      </c>
      <c r="TCZ1" s="29">
        <f t="shared" si="212"/>
        <v>13614</v>
      </c>
      <c r="TDA1" s="29">
        <f t="shared" si="212"/>
        <v>13615</v>
      </c>
      <c r="TDB1" s="29">
        <f t="shared" si="212"/>
        <v>13616</v>
      </c>
      <c r="TDC1" s="29">
        <f t="shared" si="212"/>
        <v>13617</v>
      </c>
      <c r="TDD1" s="29">
        <f t="shared" si="212"/>
        <v>13618</v>
      </c>
      <c r="TDE1" s="29">
        <f t="shared" si="212"/>
        <v>13619</v>
      </c>
      <c r="TDF1" s="29">
        <f t="shared" si="212"/>
        <v>13620</v>
      </c>
      <c r="TDG1" s="29">
        <f t="shared" si="212"/>
        <v>13621</v>
      </c>
      <c r="TDH1" s="29">
        <f t="shared" si="212"/>
        <v>13622</v>
      </c>
      <c r="TDI1" s="29">
        <f t="shared" si="212"/>
        <v>13623</v>
      </c>
      <c r="TDJ1" s="29">
        <f t="shared" si="212"/>
        <v>13624</v>
      </c>
      <c r="TDK1" s="29">
        <f t="shared" si="212"/>
        <v>13625</v>
      </c>
      <c r="TDL1" s="29">
        <f t="shared" si="212"/>
        <v>13626</v>
      </c>
      <c r="TDM1" s="29">
        <f t="shared" si="212"/>
        <v>13627</v>
      </c>
      <c r="TDN1" s="29">
        <f t="shared" si="212"/>
        <v>13628</v>
      </c>
      <c r="TDO1" s="29">
        <f t="shared" si="212"/>
        <v>13629</v>
      </c>
      <c r="TDP1" s="29">
        <f t="shared" si="212"/>
        <v>13630</v>
      </c>
      <c r="TDQ1" s="29">
        <f t="shared" si="212"/>
        <v>13631</v>
      </c>
      <c r="TDR1" s="29">
        <f t="shared" si="212"/>
        <v>13632</v>
      </c>
      <c r="TDS1" s="29">
        <f t="shared" si="212"/>
        <v>13633</v>
      </c>
      <c r="TDT1" s="29">
        <f t="shared" si="212"/>
        <v>13634</v>
      </c>
      <c r="TDU1" s="29">
        <f t="shared" si="212"/>
        <v>13635</v>
      </c>
      <c r="TDV1" s="29">
        <f t="shared" ref="TDV1:TGG1" si="213">TDU1+1</f>
        <v>13636</v>
      </c>
      <c r="TDW1" s="29">
        <f t="shared" si="213"/>
        <v>13637</v>
      </c>
      <c r="TDX1" s="29">
        <f t="shared" si="213"/>
        <v>13638</v>
      </c>
      <c r="TDY1" s="29">
        <f t="shared" si="213"/>
        <v>13639</v>
      </c>
      <c r="TDZ1" s="29">
        <f t="shared" si="213"/>
        <v>13640</v>
      </c>
      <c r="TEA1" s="29">
        <f t="shared" si="213"/>
        <v>13641</v>
      </c>
      <c r="TEB1" s="29">
        <f t="shared" si="213"/>
        <v>13642</v>
      </c>
      <c r="TEC1" s="29">
        <f t="shared" si="213"/>
        <v>13643</v>
      </c>
      <c r="TED1" s="29">
        <f t="shared" si="213"/>
        <v>13644</v>
      </c>
      <c r="TEE1" s="29">
        <f t="shared" si="213"/>
        <v>13645</v>
      </c>
      <c r="TEF1" s="29">
        <f t="shared" si="213"/>
        <v>13646</v>
      </c>
      <c r="TEG1" s="29">
        <f t="shared" si="213"/>
        <v>13647</v>
      </c>
      <c r="TEH1" s="29">
        <f t="shared" si="213"/>
        <v>13648</v>
      </c>
      <c r="TEI1" s="29">
        <f t="shared" si="213"/>
        <v>13649</v>
      </c>
      <c r="TEJ1" s="29">
        <f t="shared" si="213"/>
        <v>13650</v>
      </c>
      <c r="TEK1" s="29">
        <f t="shared" si="213"/>
        <v>13651</v>
      </c>
      <c r="TEL1" s="29">
        <f t="shared" si="213"/>
        <v>13652</v>
      </c>
      <c r="TEM1" s="29">
        <f t="shared" si="213"/>
        <v>13653</v>
      </c>
      <c r="TEN1" s="29">
        <f t="shared" si="213"/>
        <v>13654</v>
      </c>
      <c r="TEO1" s="29">
        <f t="shared" si="213"/>
        <v>13655</v>
      </c>
      <c r="TEP1" s="29">
        <f t="shared" si="213"/>
        <v>13656</v>
      </c>
      <c r="TEQ1" s="29">
        <f t="shared" si="213"/>
        <v>13657</v>
      </c>
      <c r="TER1" s="29">
        <f t="shared" si="213"/>
        <v>13658</v>
      </c>
      <c r="TES1" s="29">
        <f t="shared" si="213"/>
        <v>13659</v>
      </c>
      <c r="TET1" s="29">
        <f t="shared" si="213"/>
        <v>13660</v>
      </c>
      <c r="TEU1" s="29">
        <f t="shared" si="213"/>
        <v>13661</v>
      </c>
      <c r="TEV1" s="29">
        <f t="shared" si="213"/>
        <v>13662</v>
      </c>
      <c r="TEW1" s="29">
        <f t="shared" si="213"/>
        <v>13663</v>
      </c>
      <c r="TEX1" s="29">
        <f t="shared" si="213"/>
        <v>13664</v>
      </c>
      <c r="TEY1" s="29">
        <f t="shared" si="213"/>
        <v>13665</v>
      </c>
      <c r="TEZ1" s="29">
        <f t="shared" si="213"/>
        <v>13666</v>
      </c>
      <c r="TFA1" s="29">
        <f t="shared" si="213"/>
        <v>13667</v>
      </c>
      <c r="TFB1" s="29">
        <f t="shared" si="213"/>
        <v>13668</v>
      </c>
      <c r="TFC1" s="29">
        <f t="shared" si="213"/>
        <v>13669</v>
      </c>
      <c r="TFD1" s="29">
        <f t="shared" si="213"/>
        <v>13670</v>
      </c>
      <c r="TFE1" s="29">
        <f t="shared" si="213"/>
        <v>13671</v>
      </c>
      <c r="TFF1" s="29">
        <f t="shared" si="213"/>
        <v>13672</v>
      </c>
      <c r="TFG1" s="29">
        <f t="shared" si="213"/>
        <v>13673</v>
      </c>
      <c r="TFH1" s="29">
        <f t="shared" si="213"/>
        <v>13674</v>
      </c>
      <c r="TFI1" s="29">
        <f t="shared" si="213"/>
        <v>13675</v>
      </c>
      <c r="TFJ1" s="29">
        <f t="shared" si="213"/>
        <v>13676</v>
      </c>
      <c r="TFK1" s="29">
        <f t="shared" si="213"/>
        <v>13677</v>
      </c>
      <c r="TFL1" s="29">
        <f t="shared" si="213"/>
        <v>13678</v>
      </c>
      <c r="TFM1" s="29">
        <f t="shared" si="213"/>
        <v>13679</v>
      </c>
      <c r="TFN1" s="29">
        <f t="shared" si="213"/>
        <v>13680</v>
      </c>
      <c r="TFO1" s="29">
        <f t="shared" si="213"/>
        <v>13681</v>
      </c>
      <c r="TFP1" s="29">
        <f t="shared" si="213"/>
        <v>13682</v>
      </c>
      <c r="TFQ1" s="29">
        <f t="shared" si="213"/>
        <v>13683</v>
      </c>
      <c r="TFR1" s="29">
        <f t="shared" si="213"/>
        <v>13684</v>
      </c>
      <c r="TFS1" s="29">
        <f t="shared" si="213"/>
        <v>13685</v>
      </c>
      <c r="TFT1" s="29">
        <f t="shared" si="213"/>
        <v>13686</v>
      </c>
      <c r="TFU1" s="29">
        <f t="shared" si="213"/>
        <v>13687</v>
      </c>
      <c r="TFV1" s="29">
        <f t="shared" si="213"/>
        <v>13688</v>
      </c>
      <c r="TFW1" s="29">
        <f t="shared" si="213"/>
        <v>13689</v>
      </c>
      <c r="TFX1" s="29">
        <f t="shared" si="213"/>
        <v>13690</v>
      </c>
      <c r="TFY1" s="29">
        <f t="shared" si="213"/>
        <v>13691</v>
      </c>
      <c r="TFZ1" s="29">
        <f t="shared" si="213"/>
        <v>13692</v>
      </c>
      <c r="TGA1" s="29">
        <f t="shared" si="213"/>
        <v>13693</v>
      </c>
      <c r="TGB1" s="29">
        <f t="shared" si="213"/>
        <v>13694</v>
      </c>
      <c r="TGC1" s="29">
        <f t="shared" si="213"/>
        <v>13695</v>
      </c>
      <c r="TGD1" s="29">
        <f t="shared" si="213"/>
        <v>13696</v>
      </c>
      <c r="TGE1" s="29">
        <f t="shared" si="213"/>
        <v>13697</v>
      </c>
      <c r="TGF1" s="29">
        <f t="shared" si="213"/>
        <v>13698</v>
      </c>
      <c r="TGG1" s="29">
        <f t="shared" si="213"/>
        <v>13699</v>
      </c>
      <c r="TGH1" s="29">
        <f t="shared" ref="TGH1:TIS1" si="214">TGG1+1</f>
        <v>13700</v>
      </c>
      <c r="TGI1" s="29">
        <f t="shared" si="214"/>
        <v>13701</v>
      </c>
      <c r="TGJ1" s="29">
        <f t="shared" si="214"/>
        <v>13702</v>
      </c>
      <c r="TGK1" s="29">
        <f t="shared" si="214"/>
        <v>13703</v>
      </c>
      <c r="TGL1" s="29">
        <f t="shared" si="214"/>
        <v>13704</v>
      </c>
      <c r="TGM1" s="29">
        <f t="shared" si="214"/>
        <v>13705</v>
      </c>
      <c r="TGN1" s="29">
        <f t="shared" si="214"/>
        <v>13706</v>
      </c>
      <c r="TGO1" s="29">
        <f t="shared" si="214"/>
        <v>13707</v>
      </c>
      <c r="TGP1" s="29">
        <f t="shared" si="214"/>
        <v>13708</v>
      </c>
      <c r="TGQ1" s="29">
        <f t="shared" si="214"/>
        <v>13709</v>
      </c>
      <c r="TGR1" s="29">
        <f t="shared" si="214"/>
        <v>13710</v>
      </c>
      <c r="TGS1" s="29">
        <f t="shared" si="214"/>
        <v>13711</v>
      </c>
      <c r="TGT1" s="29">
        <f t="shared" si="214"/>
        <v>13712</v>
      </c>
      <c r="TGU1" s="29">
        <f t="shared" si="214"/>
        <v>13713</v>
      </c>
      <c r="TGV1" s="29">
        <f t="shared" si="214"/>
        <v>13714</v>
      </c>
      <c r="TGW1" s="29">
        <f t="shared" si="214"/>
        <v>13715</v>
      </c>
      <c r="TGX1" s="29">
        <f t="shared" si="214"/>
        <v>13716</v>
      </c>
      <c r="TGY1" s="29">
        <f t="shared" si="214"/>
        <v>13717</v>
      </c>
      <c r="TGZ1" s="29">
        <f t="shared" si="214"/>
        <v>13718</v>
      </c>
      <c r="THA1" s="29">
        <f t="shared" si="214"/>
        <v>13719</v>
      </c>
      <c r="THB1" s="29">
        <f t="shared" si="214"/>
        <v>13720</v>
      </c>
      <c r="THC1" s="29">
        <f t="shared" si="214"/>
        <v>13721</v>
      </c>
      <c r="THD1" s="29">
        <f t="shared" si="214"/>
        <v>13722</v>
      </c>
      <c r="THE1" s="29">
        <f t="shared" si="214"/>
        <v>13723</v>
      </c>
      <c r="THF1" s="29">
        <f t="shared" si="214"/>
        <v>13724</v>
      </c>
      <c r="THG1" s="29">
        <f t="shared" si="214"/>
        <v>13725</v>
      </c>
      <c r="THH1" s="29">
        <f t="shared" si="214"/>
        <v>13726</v>
      </c>
      <c r="THI1" s="29">
        <f t="shared" si="214"/>
        <v>13727</v>
      </c>
      <c r="THJ1" s="29">
        <f t="shared" si="214"/>
        <v>13728</v>
      </c>
      <c r="THK1" s="29">
        <f t="shared" si="214"/>
        <v>13729</v>
      </c>
      <c r="THL1" s="29">
        <f t="shared" si="214"/>
        <v>13730</v>
      </c>
      <c r="THM1" s="29">
        <f t="shared" si="214"/>
        <v>13731</v>
      </c>
      <c r="THN1" s="29">
        <f t="shared" si="214"/>
        <v>13732</v>
      </c>
      <c r="THO1" s="29">
        <f t="shared" si="214"/>
        <v>13733</v>
      </c>
      <c r="THP1" s="29">
        <f t="shared" si="214"/>
        <v>13734</v>
      </c>
      <c r="THQ1" s="29">
        <f t="shared" si="214"/>
        <v>13735</v>
      </c>
      <c r="THR1" s="29">
        <f t="shared" si="214"/>
        <v>13736</v>
      </c>
      <c r="THS1" s="29">
        <f t="shared" si="214"/>
        <v>13737</v>
      </c>
      <c r="THT1" s="29">
        <f t="shared" si="214"/>
        <v>13738</v>
      </c>
      <c r="THU1" s="29">
        <f t="shared" si="214"/>
        <v>13739</v>
      </c>
      <c r="THV1" s="29">
        <f t="shared" si="214"/>
        <v>13740</v>
      </c>
      <c r="THW1" s="29">
        <f t="shared" si="214"/>
        <v>13741</v>
      </c>
      <c r="THX1" s="29">
        <f t="shared" si="214"/>
        <v>13742</v>
      </c>
      <c r="THY1" s="29">
        <f t="shared" si="214"/>
        <v>13743</v>
      </c>
      <c r="THZ1" s="29">
        <f t="shared" si="214"/>
        <v>13744</v>
      </c>
      <c r="TIA1" s="29">
        <f t="shared" si="214"/>
        <v>13745</v>
      </c>
      <c r="TIB1" s="29">
        <f t="shared" si="214"/>
        <v>13746</v>
      </c>
      <c r="TIC1" s="29">
        <f t="shared" si="214"/>
        <v>13747</v>
      </c>
      <c r="TID1" s="29">
        <f t="shared" si="214"/>
        <v>13748</v>
      </c>
      <c r="TIE1" s="29">
        <f t="shared" si="214"/>
        <v>13749</v>
      </c>
      <c r="TIF1" s="29">
        <f t="shared" si="214"/>
        <v>13750</v>
      </c>
      <c r="TIG1" s="29">
        <f t="shared" si="214"/>
        <v>13751</v>
      </c>
      <c r="TIH1" s="29">
        <f t="shared" si="214"/>
        <v>13752</v>
      </c>
      <c r="TII1" s="29">
        <f t="shared" si="214"/>
        <v>13753</v>
      </c>
      <c r="TIJ1" s="29">
        <f t="shared" si="214"/>
        <v>13754</v>
      </c>
      <c r="TIK1" s="29">
        <f t="shared" si="214"/>
        <v>13755</v>
      </c>
      <c r="TIL1" s="29">
        <f t="shared" si="214"/>
        <v>13756</v>
      </c>
      <c r="TIM1" s="29">
        <f t="shared" si="214"/>
        <v>13757</v>
      </c>
      <c r="TIN1" s="29">
        <f t="shared" si="214"/>
        <v>13758</v>
      </c>
      <c r="TIO1" s="29">
        <f t="shared" si="214"/>
        <v>13759</v>
      </c>
      <c r="TIP1" s="29">
        <f t="shared" si="214"/>
        <v>13760</v>
      </c>
      <c r="TIQ1" s="29">
        <f t="shared" si="214"/>
        <v>13761</v>
      </c>
      <c r="TIR1" s="29">
        <f t="shared" si="214"/>
        <v>13762</v>
      </c>
      <c r="TIS1" s="29">
        <f t="shared" si="214"/>
        <v>13763</v>
      </c>
      <c r="TIT1" s="29">
        <f t="shared" ref="TIT1:TLE1" si="215">TIS1+1</f>
        <v>13764</v>
      </c>
      <c r="TIU1" s="29">
        <f t="shared" si="215"/>
        <v>13765</v>
      </c>
      <c r="TIV1" s="29">
        <f t="shared" si="215"/>
        <v>13766</v>
      </c>
      <c r="TIW1" s="29">
        <f t="shared" si="215"/>
        <v>13767</v>
      </c>
      <c r="TIX1" s="29">
        <f t="shared" si="215"/>
        <v>13768</v>
      </c>
      <c r="TIY1" s="29">
        <f t="shared" si="215"/>
        <v>13769</v>
      </c>
      <c r="TIZ1" s="29">
        <f t="shared" si="215"/>
        <v>13770</v>
      </c>
      <c r="TJA1" s="29">
        <f t="shared" si="215"/>
        <v>13771</v>
      </c>
      <c r="TJB1" s="29">
        <f t="shared" si="215"/>
        <v>13772</v>
      </c>
      <c r="TJC1" s="29">
        <f t="shared" si="215"/>
        <v>13773</v>
      </c>
      <c r="TJD1" s="29">
        <f t="shared" si="215"/>
        <v>13774</v>
      </c>
      <c r="TJE1" s="29">
        <f t="shared" si="215"/>
        <v>13775</v>
      </c>
      <c r="TJF1" s="29">
        <f t="shared" si="215"/>
        <v>13776</v>
      </c>
      <c r="TJG1" s="29">
        <f t="shared" si="215"/>
        <v>13777</v>
      </c>
      <c r="TJH1" s="29">
        <f t="shared" si="215"/>
        <v>13778</v>
      </c>
      <c r="TJI1" s="29">
        <f t="shared" si="215"/>
        <v>13779</v>
      </c>
      <c r="TJJ1" s="29">
        <f t="shared" si="215"/>
        <v>13780</v>
      </c>
      <c r="TJK1" s="29">
        <f t="shared" si="215"/>
        <v>13781</v>
      </c>
      <c r="TJL1" s="29">
        <f t="shared" si="215"/>
        <v>13782</v>
      </c>
      <c r="TJM1" s="29">
        <f t="shared" si="215"/>
        <v>13783</v>
      </c>
      <c r="TJN1" s="29">
        <f t="shared" si="215"/>
        <v>13784</v>
      </c>
      <c r="TJO1" s="29">
        <f t="shared" si="215"/>
        <v>13785</v>
      </c>
      <c r="TJP1" s="29">
        <f t="shared" si="215"/>
        <v>13786</v>
      </c>
      <c r="TJQ1" s="29">
        <f t="shared" si="215"/>
        <v>13787</v>
      </c>
      <c r="TJR1" s="29">
        <f t="shared" si="215"/>
        <v>13788</v>
      </c>
      <c r="TJS1" s="29">
        <f t="shared" si="215"/>
        <v>13789</v>
      </c>
      <c r="TJT1" s="29">
        <f t="shared" si="215"/>
        <v>13790</v>
      </c>
      <c r="TJU1" s="29">
        <f t="shared" si="215"/>
        <v>13791</v>
      </c>
      <c r="TJV1" s="29">
        <f t="shared" si="215"/>
        <v>13792</v>
      </c>
      <c r="TJW1" s="29">
        <f t="shared" si="215"/>
        <v>13793</v>
      </c>
      <c r="TJX1" s="29">
        <f t="shared" si="215"/>
        <v>13794</v>
      </c>
      <c r="TJY1" s="29">
        <f t="shared" si="215"/>
        <v>13795</v>
      </c>
      <c r="TJZ1" s="29">
        <f t="shared" si="215"/>
        <v>13796</v>
      </c>
      <c r="TKA1" s="29">
        <f t="shared" si="215"/>
        <v>13797</v>
      </c>
      <c r="TKB1" s="29">
        <f t="shared" si="215"/>
        <v>13798</v>
      </c>
      <c r="TKC1" s="29">
        <f t="shared" si="215"/>
        <v>13799</v>
      </c>
      <c r="TKD1" s="29">
        <f t="shared" si="215"/>
        <v>13800</v>
      </c>
      <c r="TKE1" s="29">
        <f t="shared" si="215"/>
        <v>13801</v>
      </c>
      <c r="TKF1" s="29">
        <f t="shared" si="215"/>
        <v>13802</v>
      </c>
      <c r="TKG1" s="29">
        <f t="shared" si="215"/>
        <v>13803</v>
      </c>
      <c r="TKH1" s="29">
        <f t="shared" si="215"/>
        <v>13804</v>
      </c>
      <c r="TKI1" s="29">
        <f t="shared" si="215"/>
        <v>13805</v>
      </c>
      <c r="TKJ1" s="29">
        <f t="shared" si="215"/>
        <v>13806</v>
      </c>
      <c r="TKK1" s="29">
        <f t="shared" si="215"/>
        <v>13807</v>
      </c>
      <c r="TKL1" s="29">
        <f t="shared" si="215"/>
        <v>13808</v>
      </c>
      <c r="TKM1" s="29">
        <f t="shared" si="215"/>
        <v>13809</v>
      </c>
      <c r="TKN1" s="29">
        <f t="shared" si="215"/>
        <v>13810</v>
      </c>
      <c r="TKO1" s="29">
        <f t="shared" si="215"/>
        <v>13811</v>
      </c>
      <c r="TKP1" s="29">
        <f t="shared" si="215"/>
        <v>13812</v>
      </c>
      <c r="TKQ1" s="29">
        <f t="shared" si="215"/>
        <v>13813</v>
      </c>
      <c r="TKR1" s="29">
        <f t="shared" si="215"/>
        <v>13814</v>
      </c>
      <c r="TKS1" s="29">
        <f t="shared" si="215"/>
        <v>13815</v>
      </c>
      <c r="TKT1" s="29">
        <f t="shared" si="215"/>
        <v>13816</v>
      </c>
      <c r="TKU1" s="29">
        <f t="shared" si="215"/>
        <v>13817</v>
      </c>
      <c r="TKV1" s="29">
        <f t="shared" si="215"/>
        <v>13818</v>
      </c>
      <c r="TKW1" s="29">
        <f t="shared" si="215"/>
        <v>13819</v>
      </c>
      <c r="TKX1" s="29">
        <f t="shared" si="215"/>
        <v>13820</v>
      </c>
      <c r="TKY1" s="29">
        <f t="shared" si="215"/>
        <v>13821</v>
      </c>
      <c r="TKZ1" s="29">
        <f t="shared" si="215"/>
        <v>13822</v>
      </c>
      <c r="TLA1" s="29">
        <f t="shared" si="215"/>
        <v>13823</v>
      </c>
      <c r="TLB1" s="29">
        <f t="shared" si="215"/>
        <v>13824</v>
      </c>
      <c r="TLC1" s="29">
        <f t="shared" si="215"/>
        <v>13825</v>
      </c>
      <c r="TLD1" s="29">
        <f t="shared" si="215"/>
        <v>13826</v>
      </c>
      <c r="TLE1" s="29">
        <f t="shared" si="215"/>
        <v>13827</v>
      </c>
      <c r="TLF1" s="29">
        <f t="shared" ref="TLF1:TNQ1" si="216">TLE1+1</f>
        <v>13828</v>
      </c>
      <c r="TLG1" s="29">
        <f t="shared" si="216"/>
        <v>13829</v>
      </c>
      <c r="TLH1" s="29">
        <f t="shared" si="216"/>
        <v>13830</v>
      </c>
      <c r="TLI1" s="29">
        <f t="shared" si="216"/>
        <v>13831</v>
      </c>
      <c r="TLJ1" s="29">
        <f t="shared" si="216"/>
        <v>13832</v>
      </c>
      <c r="TLK1" s="29">
        <f t="shared" si="216"/>
        <v>13833</v>
      </c>
      <c r="TLL1" s="29">
        <f t="shared" si="216"/>
        <v>13834</v>
      </c>
      <c r="TLM1" s="29">
        <f t="shared" si="216"/>
        <v>13835</v>
      </c>
      <c r="TLN1" s="29">
        <f t="shared" si="216"/>
        <v>13836</v>
      </c>
      <c r="TLO1" s="29">
        <f t="shared" si="216"/>
        <v>13837</v>
      </c>
      <c r="TLP1" s="29">
        <f t="shared" si="216"/>
        <v>13838</v>
      </c>
      <c r="TLQ1" s="29">
        <f t="shared" si="216"/>
        <v>13839</v>
      </c>
      <c r="TLR1" s="29">
        <f t="shared" si="216"/>
        <v>13840</v>
      </c>
      <c r="TLS1" s="29">
        <f t="shared" si="216"/>
        <v>13841</v>
      </c>
      <c r="TLT1" s="29">
        <f t="shared" si="216"/>
        <v>13842</v>
      </c>
      <c r="TLU1" s="29">
        <f t="shared" si="216"/>
        <v>13843</v>
      </c>
      <c r="TLV1" s="29">
        <f t="shared" si="216"/>
        <v>13844</v>
      </c>
      <c r="TLW1" s="29">
        <f t="shared" si="216"/>
        <v>13845</v>
      </c>
      <c r="TLX1" s="29">
        <f t="shared" si="216"/>
        <v>13846</v>
      </c>
      <c r="TLY1" s="29">
        <f t="shared" si="216"/>
        <v>13847</v>
      </c>
      <c r="TLZ1" s="29">
        <f t="shared" si="216"/>
        <v>13848</v>
      </c>
      <c r="TMA1" s="29">
        <f t="shared" si="216"/>
        <v>13849</v>
      </c>
      <c r="TMB1" s="29">
        <f t="shared" si="216"/>
        <v>13850</v>
      </c>
      <c r="TMC1" s="29">
        <f t="shared" si="216"/>
        <v>13851</v>
      </c>
      <c r="TMD1" s="29">
        <f t="shared" si="216"/>
        <v>13852</v>
      </c>
      <c r="TME1" s="29">
        <f t="shared" si="216"/>
        <v>13853</v>
      </c>
      <c r="TMF1" s="29">
        <f t="shared" si="216"/>
        <v>13854</v>
      </c>
      <c r="TMG1" s="29">
        <f t="shared" si="216"/>
        <v>13855</v>
      </c>
      <c r="TMH1" s="29">
        <f t="shared" si="216"/>
        <v>13856</v>
      </c>
      <c r="TMI1" s="29">
        <f t="shared" si="216"/>
        <v>13857</v>
      </c>
      <c r="TMJ1" s="29">
        <f t="shared" si="216"/>
        <v>13858</v>
      </c>
      <c r="TMK1" s="29">
        <f t="shared" si="216"/>
        <v>13859</v>
      </c>
      <c r="TML1" s="29">
        <f t="shared" si="216"/>
        <v>13860</v>
      </c>
      <c r="TMM1" s="29">
        <f t="shared" si="216"/>
        <v>13861</v>
      </c>
      <c r="TMN1" s="29">
        <f t="shared" si="216"/>
        <v>13862</v>
      </c>
      <c r="TMO1" s="29">
        <f t="shared" si="216"/>
        <v>13863</v>
      </c>
      <c r="TMP1" s="29">
        <f t="shared" si="216"/>
        <v>13864</v>
      </c>
      <c r="TMQ1" s="29">
        <f t="shared" si="216"/>
        <v>13865</v>
      </c>
      <c r="TMR1" s="29">
        <f t="shared" si="216"/>
        <v>13866</v>
      </c>
      <c r="TMS1" s="29">
        <f t="shared" si="216"/>
        <v>13867</v>
      </c>
      <c r="TMT1" s="29">
        <f t="shared" si="216"/>
        <v>13868</v>
      </c>
      <c r="TMU1" s="29">
        <f t="shared" si="216"/>
        <v>13869</v>
      </c>
      <c r="TMV1" s="29">
        <f t="shared" si="216"/>
        <v>13870</v>
      </c>
      <c r="TMW1" s="29">
        <f t="shared" si="216"/>
        <v>13871</v>
      </c>
      <c r="TMX1" s="29">
        <f t="shared" si="216"/>
        <v>13872</v>
      </c>
      <c r="TMY1" s="29">
        <f t="shared" si="216"/>
        <v>13873</v>
      </c>
      <c r="TMZ1" s="29">
        <f t="shared" si="216"/>
        <v>13874</v>
      </c>
      <c r="TNA1" s="29">
        <f t="shared" si="216"/>
        <v>13875</v>
      </c>
      <c r="TNB1" s="29">
        <f t="shared" si="216"/>
        <v>13876</v>
      </c>
      <c r="TNC1" s="29">
        <f t="shared" si="216"/>
        <v>13877</v>
      </c>
      <c r="TND1" s="29">
        <f t="shared" si="216"/>
        <v>13878</v>
      </c>
      <c r="TNE1" s="29">
        <f t="shared" si="216"/>
        <v>13879</v>
      </c>
      <c r="TNF1" s="29">
        <f t="shared" si="216"/>
        <v>13880</v>
      </c>
      <c r="TNG1" s="29">
        <f t="shared" si="216"/>
        <v>13881</v>
      </c>
      <c r="TNH1" s="29">
        <f t="shared" si="216"/>
        <v>13882</v>
      </c>
      <c r="TNI1" s="29">
        <f t="shared" si="216"/>
        <v>13883</v>
      </c>
      <c r="TNJ1" s="29">
        <f t="shared" si="216"/>
        <v>13884</v>
      </c>
      <c r="TNK1" s="29">
        <f t="shared" si="216"/>
        <v>13885</v>
      </c>
      <c r="TNL1" s="29">
        <f t="shared" si="216"/>
        <v>13886</v>
      </c>
      <c r="TNM1" s="29">
        <f t="shared" si="216"/>
        <v>13887</v>
      </c>
      <c r="TNN1" s="29">
        <f t="shared" si="216"/>
        <v>13888</v>
      </c>
      <c r="TNO1" s="29">
        <f t="shared" si="216"/>
        <v>13889</v>
      </c>
      <c r="TNP1" s="29">
        <f t="shared" si="216"/>
        <v>13890</v>
      </c>
      <c r="TNQ1" s="29">
        <f t="shared" si="216"/>
        <v>13891</v>
      </c>
      <c r="TNR1" s="29">
        <f t="shared" ref="TNR1:TQC1" si="217">TNQ1+1</f>
        <v>13892</v>
      </c>
      <c r="TNS1" s="29">
        <f t="shared" si="217"/>
        <v>13893</v>
      </c>
      <c r="TNT1" s="29">
        <f t="shared" si="217"/>
        <v>13894</v>
      </c>
      <c r="TNU1" s="29">
        <f t="shared" si="217"/>
        <v>13895</v>
      </c>
      <c r="TNV1" s="29">
        <f t="shared" si="217"/>
        <v>13896</v>
      </c>
      <c r="TNW1" s="29">
        <f t="shared" si="217"/>
        <v>13897</v>
      </c>
      <c r="TNX1" s="29">
        <f t="shared" si="217"/>
        <v>13898</v>
      </c>
      <c r="TNY1" s="29">
        <f t="shared" si="217"/>
        <v>13899</v>
      </c>
      <c r="TNZ1" s="29">
        <f t="shared" si="217"/>
        <v>13900</v>
      </c>
      <c r="TOA1" s="29">
        <f t="shared" si="217"/>
        <v>13901</v>
      </c>
      <c r="TOB1" s="29">
        <f t="shared" si="217"/>
        <v>13902</v>
      </c>
      <c r="TOC1" s="29">
        <f t="shared" si="217"/>
        <v>13903</v>
      </c>
      <c r="TOD1" s="29">
        <f t="shared" si="217"/>
        <v>13904</v>
      </c>
      <c r="TOE1" s="29">
        <f t="shared" si="217"/>
        <v>13905</v>
      </c>
      <c r="TOF1" s="29">
        <f t="shared" si="217"/>
        <v>13906</v>
      </c>
      <c r="TOG1" s="29">
        <f t="shared" si="217"/>
        <v>13907</v>
      </c>
      <c r="TOH1" s="29">
        <f t="shared" si="217"/>
        <v>13908</v>
      </c>
      <c r="TOI1" s="29">
        <f t="shared" si="217"/>
        <v>13909</v>
      </c>
      <c r="TOJ1" s="29">
        <f t="shared" si="217"/>
        <v>13910</v>
      </c>
      <c r="TOK1" s="29">
        <f t="shared" si="217"/>
        <v>13911</v>
      </c>
      <c r="TOL1" s="29">
        <f t="shared" si="217"/>
        <v>13912</v>
      </c>
      <c r="TOM1" s="29">
        <f t="shared" si="217"/>
        <v>13913</v>
      </c>
      <c r="TON1" s="29">
        <f t="shared" si="217"/>
        <v>13914</v>
      </c>
      <c r="TOO1" s="29">
        <f t="shared" si="217"/>
        <v>13915</v>
      </c>
      <c r="TOP1" s="29">
        <f t="shared" si="217"/>
        <v>13916</v>
      </c>
      <c r="TOQ1" s="29">
        <f t="shared" si="217"/>
        <v>13917</v>
      </c>
      <c r="TOR1" s="29">
        <f t="shared" si="217"/>
        <v>13918</v>
      </c>
      <c r="TOS1" s="29">
        <f t="shared" si="217"/>
        <v>13919</v>
      </c>
      <c r="TOT1" s="29">
        <f t="shared" si="217"/>
        <v>13920</v>
      </c>
      <c r="TOU1" s="29">
        <f t="shared" si="217"/>
        <v>13921</v>
      </c>
      <c r="TOV1" s="29">
        <f t="shared" si="217"/>
        <v>13922</v>
      </c>
      <c r="TOW1" s="29">
        <f t="shared" si="217"/>
        <v>13923</v>
      </c>
      <c r="TOX1" s="29">
        <f t="shared" si="217"/>
        <v>13924</v>
      </c>
      <c r="TOY1" s="29">
        <f t="shared" si="217"/>
        <v>13925</v>
      </c>
      <c r="TOZ1" s="29">
        <f t="shared" si="217"/>
        <v>13926</v>
      </c>
      <c r="TPA1" s="29">
        <f t="shared" si="217"/>
        <v>13927</v>
      </c>
      <c r="TPB1" s="29">
        <f t="shared" si="217"/>
        <v>13928</v>
      </c>
      <c r="TPC1" s="29">
        <f t="shared" si="217"/>
        <v>13929</v>
      </c>
      <c r="TPD1" s="29">
        <f t="shared" si="217"/>
        <v>13930</v>
      </c>
      <c r="TPE1" s="29">
        <f t="shared" si="217"/>
        <v>13931</v>
      </c>
      <c r="TPF1" s="29">
        <f t="shared" si="217"/>
        <v>13932</v>
      </c>
      <c r="TPG1" s="29">
        <f t="shared" si="217"/>
        <v>13933</v>
      </c>
      <c r="TPH1" s="29">
        <f t="shared" si="217"/>
        <v>13934</v>
      </c>
      <c r="TPI1" s="29">
        <f t="shared" si="217"/>
        <v>13935</v>
      </c>
      <c r="TPJ1" s="29">
        <f t="shared" si="217"/>
        <v>13936</v>
      </c>
      <c r="TPK1" s="29">
        <f t="shared" si="217"/>
        <v>13937</v>
      </c>
      <c r="TPL1" s="29">
        <f t="shared" si="217"/>
        <v>13938</v>
      </c>
      <c r="TPM1" s="29">
        <f t="shared" si="217"/>
        <v>13939</v>
      </c>
      <c r="TPN1" s="29">
        <f t="shared" si="217"/>
        <v>13940</v>
      </c>
      <c r="TPO1" s="29">
        <f t="shared" si="217"/>
        <v>13941</v>
      </c>
      <c r="TPP1" s="29">
        <f t="shared" si="217"/>
        <v>13942</v>
      </c>
      <c r="TPQ1" s="29">
        <f t="shared" si="217"/>
        <v>13943</v>
      </c>
      <c r="TPR1" s="29">
        <f t="shared" si="217"/>
        <v>13944</v>
      </c>
      <c r="TPS1" s="29">
        <f t="shared" si="217"/>
        <v>13945</v>
      </c>
      <c r="TPT1" s="29">
        <f t="shared" si="217"/>
        <v>13946</v>
      </c>
      <c r="TPU1" s="29">
        <f t="shared" si="217"/>
        <v>13947</v>
      </c>
      <c r="TPV1" s="29">
        <f t="shared" si="217"/>
        <v>13948</v>
      </c>
      <c r="TPW1" s="29">
        <f t="shared" si="217"/>
        <v>13949</v>
      </c>
      <c r="TPX1" s="29">
        <f t="shared" si="217"/>
        <v>13950</v>
      </c>
      <c r="TPY1" s="29">
        <f t="shared" si="217"/>
        <v>13951</v>
      </c>
      <c r="TPZ1" s="29">
        <f t="shared" si="217"/>
        <v>13952</v>
      </c>
      <c r="TQA1" s="29">
        <f t="shared" si="217"/>
        <v>13953</v>
      </c>
      <c r="TQB1" s="29">
        <f t="shared" si="217"/>
        <v>13954</v>
      </c>
      <c r="TQC1" s="29">
        <f t="shared" si="217"/>
        <v>13955</v>
      </c>
      <c r="TQD1" s="29">
        <f t="shared" ref="TQD1:TSO1" si="218">TQC1+1</f>
        <v>13956</v>
      </c>
      <c r="TQE1" s="29">
        <f t="shared" si="218"/>
        <v>13957</v>
      </c>
      <c r="TQF1" s="29">
        <f t="shared" si="218"/>
        <v>13958</v>
      </c>
      <c r="TQG1" s="29">
        <f t="shared" si="218"/>
        <v>13959</v>
      </c>
      <c r="TQH1" s="29">
        <f t="shared" si="218"/>
        <v>13960</v>
      </c>
      <c r="TQI1" s="29">
        <f t="shared" si="218"/>
        <v>13961</v>
      </c>
      <c r="TQJ1" s="29">
        <f t="shared" si="218"/>
        <v>13962</v>
      </c>
      <c r="TQK1" s="29">
        <f t="shared" si="218"/>
        <v>13963</v>
      </c>
      <c r="TQL1" s="29">
        <f t="shared" si="218"/>
        <v>13964</v>
      </c>
      <c r="TQM1" s="29">
        <f t="shared" si="218"/>
        <v>13965</v>
      </c>
      <c r="TQN1" s="29">
        <f t="shared" si="218"/>
        <v>13966</v>
      </c>
      <c r="TQO1" s="29">
        <f t="shared" si="218"/>
        <v>13967</v>
      </c>
      <c r="TQP1" s="29">
        <f t="shared" si="218"/>
        <v>13968</v>
      </c>
      <c r="TQQ1" s="29">
        <f t="shared" si="218"/>
        <v>13969</v>
      </c>
      <c r="TQR1" s="29">
        <f t="shared" si="218"/>
        <v>13970</v>
      </c>
      <c r="TQS1" s="29">
        <f t="shared" si="218"/>
        <v>13971</v>
      </c>
      <c r="TQT1" s="29">
        <f t="shared" si="218"/>
        <v>13972</v>
      </c>
      <c r="TQU1" s="29">
        <f t="shared" si="218"/>
        <v>13973</v>
      </c>
      <c r="TQV1" s="29">
        <f t="shared" si="218"/>
        <v>13974</v>
      </c>
      <c r="TQW1" s="29">
        <f t="shared" si="218"/>
        <v>13975</v>
      </c>
      <c r="TQX1" s="29">
        <f t="shared" si="218"/>
        <v>13976</v>
      </c>
      <c r="TQY1" s="29">
        <f t="shared" si="218"/>
        <v>13977</v>
      </c>
      <c r="TQZ1" s="29">
        <f t="shared" si="218"/>
        <v>13978</v>
      </c>
      <c r="TRA1" s="29">
        <f t="shared" si="218"/>
        <v>13979</v>
      </c>
      <c r="TRB1" s="29">
        <f t="shared" si="218"/>
        <v>13980</v>
      </c>
      <c r="TRC1" s="29">
        <f t="shared" si="218"/>
        <v>13981</v>
      </c>
      <c r="TRD1" s="29">
        <f t="shared" si="218"/>
        <v>13982</v>
      </c>
      <c r="TRE1" s="29">
        <f t="shared" si="218"/>
        <v>13983</v>
      </c>
      <c r="TRF1" s="29">
        <f t="shared" si="218"/>
        <v>13984</v>
      </c>
      <c r="TRG1" s="29">
        <f t="shared" si="218"/>
        <v>13985</v>
      </c>
      <c r="TRH1" s="29">
        <f t="shared" si="218"/>
        <v>13986</v>
      </c>
      <c r="TRI1" s="29">
        <f t="shared" si="218"/>
        <v>13987</v>
      </c>
      <c r="TRJ1" s="29">
        <f t="shared" si="218"/>
        <v>13988</v>
      </c>
      <c r="TRK1" s="29">
        <f t="shared" si="218"/>
        <v>13989</v>
      </c>
      <c r="TRL1" s="29">
        <f t="shared" si="218"/>
        <v>13990</v>
      </c>
      <c r="TRM1" s="29">
        <f t="shared" si="218"/>
        <v>13991</v>
      </c>
      <c r="TRN1" s="29">
        <f t="shared" si="218"/>
        <v>13992</v>
      </c>
      <c r="TRO1" s="29">
        <f t="shared" si="218"/>
        <v>13993</v>
      </c>
      <c r="TRP1" s="29">
        <f t="shared" si="218"/>
        <v>13994</v>
      </c>
      <c r="TRQ1" s="29">
        <f t="shared" si="218"/>
        <v>13995</v>
      </c>
      <c r="TRR1" s="29">
        <f t="shared" si="218"/>
        <v>13996</v>
      </c>
      <c r="TRS1" s="29">
        <f t="shared" si="218"/>
        <v>13997</v>
      </c>
      <c r="TRT1" s="29">
        <f t="shared" si="218"/>
        <v>13998</v>
      </c>
      <c r="TRU1" s="29">
        <f t="shared" si="218"/>
        <v>13999</v>
      </c>
      <c r="TRV1" s="29">
        <f t="shared" si="218"/>
        <v>14000</v>
      </c>
      <c r="TRW1" s="29">
        <f t="shared" si="218"/>
        <v>14001</v>
      </c>
      <c r="TRX1" s="29">
        <f t="shared" si="218"/>
        <v>14002</v>
      </c>
      <c r="TRY1" s="29">
        <f t="shared" si="218"/>
        <v>14003</v>
      </c>
      <c r="TRZ1" s="29">
        <f t="shared" si="218"/>
        <v>14004</v>
      </c>
      <c r="TSA1" s="29">
        <f t="shared" si="218"/>
        <v>14005</v>
      </c>
      <c r="TSB1" s="29">
        <f t="shared" si="218"/>
        <v>14006</v>
      </c>
      <c r="TSC1" s="29">
        <f t="shared" si="218"/>
        <v>14007</v>
      </c>
      <c r="TSD1" s="29">
        <f t="shared" si="218"/>
        <v>14008</v>
      </c>
      <c r="TSE1" s="29">
        <f t="shared" si="218"/>
        <v>14009</v>
      </c>
      <c r="TSF1" s="29">
        <f t="shared" si="218"/>
        <v>14010</v>
      </c>
      <c r="TSG1" s="29">
        <f t="shared" si="218"/>
        <v>14011</v>
      </c>
      <c r="TSH1" s="29">
        <f t="shared" si="218"/>
        <v>14012</v>
      </c>
      <c r="TSI1" s="29">
        <f t="shared" si="218"/>
        <v>14013</v>
      </c>
      <c r="TSJ1" s="29">
        <f t="shared" si="218"/>
        <v>14014</v>
      </c>
      <c r="TSK1" s="29">
        <f t="shared" si="218"/>
        <v>14015</v>
      </c>
      <c r="TSL1" s="29">
        <f t="shared" si="218"/>
        <v>14016</v>
      </c>
      <c r="TSM1" s="29">
        <f t="shared" si="218"/>
        <v>14017</v>
      </c>
      <c r="TSN1" s="29">
        <f t="shared" si="218"/>
        <v>14018</v>
      </c>
      <c r="TSO1" s="29">
        <f t="shared" si="218"/>
        <v>14019</v>
      </c>
      <c r="TSP1" s="29">
        <f t="shared" ref="TSP1:TVA1" si="219">TSO1+1</f>
        <v>14020</v>
      </c>
      <c r="TSQ1" s="29">
        <f t="shared" si="219"/>
        <v>14021</v>
      </c>
      <c r="TSR1" s="29">
        <f t="shared" si="219"/>
        <v>14022</v>
      </c>
      <c r="TSS1" s="29">
        <f t="shared" si="219"/>
        <v>14023</v>
      </c>
      <c r="TST1" s="29">
        <f t="shared" si="219"/>
        <v>14024</v>
      </c>
      <c r="TSU1" s="29">
        <f t="shared" si="219"/>
        <v>14025</v>
      </c>
      <c r="TSV1" s="29">
        <f t="shared" si="219"/>
        <v>14026</v>
      </c>
      <c r="TSW1" s="29">
        <f t="shared" si="219"/>
        <v>14027</v>
      </c>
      <c r="TSX1" s="29">
        <f t="shared" si="219"/>
        <v>14028</v>
      </c>
      <c r="TSY1" s="29">
        <f t="shared" si="219"/>
        <v>14029</v>
      </c>
      <c r="TSZ1" s="29">
        <f t="shared" si="219"/>
        <v>14030</v>
      </c>
      <c r="TTA1" s="29">
        <f t="shared" si="219"/>
        <v>14031</v>
      </c>
      <c r="TTB1" s="29">
        <f t="shared" si="219"/>
        <v>14032</v>
      </c>
      <c r="TTC1" s="29">
        <f t="shared" si="219"/>
        <v>14033</v>
      </c>
      <c r="TTD1" s="29">
        <f t="shared" si="219"/>
        <v>14034</v>
      </c>
      <c r="TTE1" s="29">
        <f t="shared" si="219"/>
        <v>14035</v>
      </c>
      <c r="TTF1" s="29">
        <f t="shared" si="219"/>
        <v>14036</v>
      </c>
      <c r="TTG1" s="29">
        <f t="shared" si="219"/>
        <v>14037</v>
      </c>
      <c r="TTH1" s="29">
        <f t="shared" si="219"/>
        <v>14038</v>
      </c>
      <c r="TTI1" s="29">
        <f t="shared" si="219"/>
        <v>14039</v>
      </c>
      <c r="TTJ1" s="29">
        <f t="shared" si="219"/>
        <v>14040</v>
      </c>
      <c r="TTK1" s="29">
        <f t="shared" si="219"/>
        <v>14041</v>
      </c>
      <c r="TTL1" s="29">
        <f t="shared" si="219"/>
        <v>14042</v>
      </c>
      <c r="TTM1" s="29">
        <f t="shared" si="219"/>
        <v>14043</v>
      </c>
      <c r="TTN1" s="29">
        <f t="shared" si="219"/>
        <v>14044</v>
      </c>
      <c r="TTO1" s="29">
        <f t="shared" si="219"/>
        <v>14045</v>
      </c>
      <c r="TTP1" s="29">
        <f t="shared" si="219"/>
        <v>14046</v>
      </c>
      <c r="TTQ1" s="29">
        <f t="shared" si="219"/>
        <v>14047</v>
      </c>
      <c r="TTR1" s="29">
        <f t="shared" si="219"/>
        <v>14048</v>
      </c>
      <c r="TTS1" s="29">
        <f t="shared" si="219"/>
        <v>14049</v>
      </c>
      <c r="TTT1" s="29">
        <f t="shared" si="219"/>
        <v>14050</v>
      </c>
      <c r="TTU1" s="29">
        <f t="shared" si="219"/>
        <v>14051</v>
      </c>
      <c r="TTV1" s="29">
        <f t="shared" si="219"/>
        <v>14052</v>
      </c>
      <c r="TTW1" s="29">
        <f t="shared" si="219"/>
        <v>14053</v>
      </c>
      <c r="TTX1" s="29">
        <f t="shared" si="219"/>
        <v>14054</v>
      </c>
      <c r="TTY1" s="29">
        <f t="shared" si="219"/>
        <v>14055</v>
      </c>
      <c r="TTZ1" s="29">
        <f t="shared" si="219"/>
        <v>14056</v>
      </c>
      <c r="TUA1" s="29">
        <f t="shared" si="219"/>
        <v>14057</v>
      </c>
      <c r="TUB1" s="29">
        <f t="shared" si="219"/>
        <v>14058</v>
      </c>
      <c r="TUC1" s="29">
        <f t="shared" si="219"/>
        <v>14059</v>
      </c>
      <c r="TUD1" s="29">
        <f t="shared" si="219"/>
        <v>14060</v>
      </c>
      <c r="TUE1" s="29">
        <f t="shared" si="219"/>
        <v>14061</v>
      </c>
      <c r="TUF1" s="29">
        <f t="shared" si="219"/>
        <v>14062</v>
      </c>
      <c r="TUG1" s="29">
        <f t="shared" si="219"/>
        <v>14063</v>
      </c>
      <c r="TUH1" s="29">
        <f t="shared" si="219"/>
        <v>14064</v>
      </c>
      <c r="TUI1" s="29">
        <f t="shared" si="219"/>
        <v>14065</v>
      </c>
      <c r="TUJ1" s="29">
        <f t="shared" si="219"/>
        <v>14066</v>
      </c>
      <c r="TUK1" s="29">
        <f t="shared" si="219"/>
        <v>14067</v>
      </c>
      <c r="TUL1" s="29">
        <f t="shared" si="219"/>
        <v>14068</v>
      </c>
      <c r="TUM1" s="29">
        <f t="shared" si="219"/>
        <v>14069</v>
      </c>
      <c r="TUN1" s="29">
        <f t="shared" si="219"/>
        <v>14070</v>
      </c>
      <c r="TUO1" s="29">
        <f t="shared" si="219"/>
        <v>14071</v>
      </c>
      <c r="TUP1" s="29">
        <f t="shared" si="219"/>
        <v>14072</v>
      </c>
      <c r="TUQ1" s="29">
        <f t="shared" si="219"/>
        <v>14073</v>
      </c>
      <c r="TUR1" s="29">
        <f t="shared" si="219"/>
        <v>14074</v>
      </c>
      <c r="TUS1" s="29">
        <f t="shared" si="219"/>
        <v>14075</v>
      </c>
      <c r="TUT1" s="29">
        <f t="shared" si="219"/>
        <v>14076</v>
      </c>
      <c r="TUU1" s="29">
        <f t="shared" si="219"/>
        <v>14077</v>
      </c>
      <c r="TUV1" s="29">
        <f t="shared" si="219"/>
        <v>14078</v>
      </c>
      <c r="TUW1" s="29">
        <f t="shared" si="219"/>
        <v>14079</v>
      </c>
      <c r="TUX1" s="29">
        <f t="shared" si="219"/>
        <v>14080</v>
      </c>
      <c r="TUY1" s="29">
        <f t="shared" si="219"/>
        <v>14081</v>
      </c>
      <c r="TUZ1" s="29">
        <f t="shared" si="219"/>
        <v>14082</v>
      </c>
      <c r="TVA1" s="29">
        <f t="shared" si="219"/>
        <v>14083</v>
      </c>
      <c r="TVB1" s="29">
        <f t="shared" ref="TVB1:TXM1" si="220">TVA1+1</f>
        <v>14084</v>
      </c>
      <c r="TVC1" s="29">
        <f t="shared" si="220"/>
        <v>14085</v>
      </c>
      <c r="TVD1" s="29">
        <f t="shared" si="220"/>
        <v>14086</v>
      </c>
      <c r="TVE1" s="29">
        <f t="shared" si="220"/>
        <v>14087</v>
      </c>
      <c r="TVF1" s="29">
        <f t="shared" si="220"/>
        <v>14088</v>
      </c>
      <c r="TVG1" s="29">
        <f t="shared" si="220"/>
        <v>14089</v>
      </c>
      <c r="TVH1" s="29">
        <f t="shared" si="220"/>
        <v>14090</v>
      </c>
      <c r="TVI1" s="29">
        <f t="shared" si="220"/>
        <v>14091</v>
      </c>
      <c r="TVJ1" s="29">
        <f t="shared" si="220"/>
        <v>14092</v>
      </c>
      <c r="TVK1" s="29">
        <f t="shared" si="220"/>
        <v>14093</v>
      </c>
      <c r="TVL1" s="29">
        <f t="shared" si="220"/>
        <v>14094</v>
      </c>
      <c r="TVM1" s="29">
        <f t="shared" si="220"/>
        <v>14095</v>
      </c>
      <c r="TVN1" s="29">
        <f t="shared" si="220"/>
        <v>14096</v>
      </c>
      <c r="TVO1" s="29">
        <f t="shared" si="220"/>
        <v>14097</v>
      </c>
      <c r="TVP1" s="29">
        <f t="shared" si="220"/>
        <v>14098</v>
      </c>
      <c r="TVQ1" s="29">
        <f t="shared" si="220"/>
        <v>14099</v>
      </c>
      <c r="TVR1" s="29">
        <f t="shared" si="220"/>
        <v>14100</v>
      </c>
      <c r="TVS1" s="29">
        <f t="shared" si="220"/>
        <v>14101</v>
      </c>
      <c r="TVT1" s="29">
        <f t="shared" si="220"/>
        <v>14102</v>
      </c>
      <c r="TVU1" s="29">
        <f t="shared" si="220"/>
        <v>14103</v>
      </c>
      <c r="TVV1" s="29">
        <f t="shared" si="220"/>
        <v>14104</v>
      </c>
      <c r="TVW1" s="29">
        <f t="shared" si="220"/>
        <v>14105</v>
      </c>
      <c r="TVX1" s="29">
        <f t="shared" si="220"/>
        <v>14106</v>
      </c>
      <c r="TVY1" s="29">
        <f t="shared" si="220"/>
        <v>14107</v>
      </c>
      <c r="TVZ1" s="29">
        <f t="shared" si="220"/>
        <v>14108</v>
      </c>
      <c r="TWA1" s="29">
        <f t="shared" si="220"/>
        <v>14109</v>
      </c>
      <c r="TWB1" s="29">
        <f t="shared" si="220"/>
        <v>14110</v>
      </c>
      <c r="TWC1" s="29">
        <f t="shared" si="220"/>
        <v>14111</v>
      </c>
      <c r="TWD1" s="29">
        <f t="shared" si="220"/>
        <v>14112</v>
      </c>
      <c r="TWE1" s="29">
        <f t="shared" si="220"/>
        <v>14113</v>
      </c>
      <c r="TWF1" s="29">
        <f t="shared" si="220"/>
        <v>14114</v>
      </c>
      <c r="TWG1" s="29">
        <f t="shared" si="220"/>
        <v>14115</v>
      </c>
      <c r="TWH1" s="29">
        <f t="shared" si="220"/>
        <v>14116</v>
      </c>
      <c r="TWI1" s="29">
        <f t="shared" si="220"/>
        <v>14117</v>
      </c>
      <c r="TWJ1" s="29">
        <f t="shared" si="220"/>
        <v>14118</v>
      </c>
      <c r="TWK1" s="29">
        <f t="shared" si="220"/>
        <v>14119</v>
      </c>
      <c r="TWL1" s="29">
        <f t="shared" si="220"/>
        <v>14120</v>
      </c>
      <c r="TWM1" s="29">
        <f t="shared" si="220"/>
        <v>14121</v>
      </c>
      <c r="TWN1" s="29">
        <f t="shared" si="220"/>
        <v>14122</v>
      </c>
      <c r="TWO1" s="29">
        <f t="shared" si="220"/>
        <v>14123</v>
      </c>
      <c r="TWP1" s="29">
        <f t="shared" si="220"/>
        <v>14124</v>
      </c>
      <c r="TWQ1" s="29">
        <f t="shared" si="220"/>
        <v>14125</v>
      </c>
      <c r="TWR1" s="29">
        <f t="shared" si="220"/>
        <v>14126</v>
      </c>
      <c r="TWS1" s="29">
        <f t="shared" si="220"/>
        <v>14127</v>
      </c>
      <c r="TWT1" s="29">
        <f t="shared" si="220"/>
        <v>14128</v>
      </c>
      <c r="TWU1" s="29">
        <f t="shared" si="220"/>
        <v>14129</v>
      </c>
      <c r="TWV1" s="29">
        <f t="shared" si="220"/>
        <v>14130</v>
      </c>
      <c r="TWW1" s="29">
        <f t="shared" si="220"/>
        <v>14131</v>
      </c>
      <c r="TWX1" s="29">
        <f t="shared" si="220"/>
        <v>14132</v>
      </c>
      <c r="TWY1" s="29">
        <f t="shared" si="220"/>
        <v>14133</v>
      </c>
      <c r="TWZ1" s="29">
        <f t="shared" si="220"/>
        <v>14134</v>
      </c>
      <c r="TXA1" s="29">
        <f t="shared" si="220"/>
        <v>14135</v>
      </c>
      <c r="TXB1" s="29">
        <f t="shared" si="220"/>
        <v>14136</v>
      </c>
      <c r="TXC1" s="29">
        <f t="shared" si="220"/>
        <v>14137</v>
      </c>
      <c r="TXD1" s="29">
        <f t="shared" si="220"/>
        <v>14138</v>
      </c>
      <c r="TXE1" s="29">
        <f t="shared" si="220"/>
        <v>14139</v>
      </c>
      <c r="TXF1" s="29">
        <f t="shared" si="220"/>
        <v>14140</v>
      </c>
      <c r="TXG1" s="29">
        <f t="shared" si="220"/>
        <v>14141</v>
      </c>
      <c r="TXH1" s="29">
        <f t="shared" si="220"/>
        <v>14142</v>
      </c>
      <c r="TXI1" s="29">
        <f t="shared" si="220"/>
        <v>14143</v>
      </c>
      <c r="TXJ1" s="29">
        <f t="shared" si="220"/>
        <v>14144</v>
      </c>
      <c r="TXK1" s="29">
        <f t="shared" si="220"/>
        <v>14145</v>
      </c>
      <c r="TXL1" s="29">
        <f t="shared" si="220"/>
        <v>14146</v>
      </c>
      <c r="TXM1" s="29">
        <f t="shared" si="220"/>
        <v>14147</v>
      </c>
      <c r="TXN1" s="29">
        <f t="shared" ref="TXN1:TZY1" si="221">TXM1+1</f>
        <v>14148</v>
      </c>
      <c r="TXO1" s="29">
        <f t="shared" si="221"/>
        <v>14149</v>
      </c>
      <c r="TXP1" s="29">
        <f t="shared" si="221"/>
        <v>14150</v>
      </c>
      <c r="TXQ1" s="29">
        <f t="shared" si="221"/>
        <v>14151</v>
      </c>
      <c r="TXR1" s="29">
        <f t="shared" si="221"/>
        <v>14152</v>
      </c>
      <c r="TXS1" s="29">
        <f t="shared" si="221"/>
        <v>14153</v>
      </c>
      <c r="TXT1" s="29">
        <f t="shared" si="221"/>
        <v>14154</v>
      </c>
      <c r="TXU1" s="29">
        <f t="shared" si="221"/>
        <v>14155</v>
      </c>
      <c r="TXV1" s="29">
        <f t="shared" si="221"/>
        <v>14156</v>
      </c>
      <c r="TXW1" s="29">
        <f t="shared" si="221"/>
        <v>14157</v>
      </c>
      <c r="TXX1" s="29">
        <f t="shared" si="221"/>
        <v>14158</v>
      </c>
      <c r="TXY1" s="29">
        <f t="shared" si="221"/>
        <v>14159</v>
      </c>
      <c r="TXZ1" s="29">
        <f t="shared" si="221"/>
        <v>14160</v>
      </c>
      <c r="TYA1" s="29">
        <f t="shared" si="221"/>
        <v>14161</v>
      </c>
      <c r="TYB1" s="29">
        <f t="shared" si="221"/>
        <v>14162</v>
      </c>
      <c r="TYC1" s="29">
        <f t="shared" si="221"/>
        <v>14163</v>
      </c>
      <c r="TYD1" s="29">
        <f t="shared" si="221"/>
        <v>14164</v>
      </c>
      <c r="TYE1" s="29">
        <f t="shared" si="221"/>
        <v>14165</v>
      </c>
      <c r="TYF1" s="29">
        <f t="shared" si="221"/>
        <v>14166</v>
      </c>
      <c r="TYG1" s="29">
        <f t="shared" si="221"/>
        <v>14167</v>
      </c>
      <c r="TYH1" s="29">
        <f t="shared" si="221"/>
        <v>14168</v>
      </c>
      <c r="TYI1" s="29">
        <f t="shared" si="221"/>
        <v>14169</v>
      </c>
      <c r="TYJ1" s="29">
        <f t="shared" si="221"/>
        <v>14170</v>
      </c>
      <c r="TYK1" s="29">
        <f t="shared" si="221"/>
        <v>14171</v>
      </c>
      <c r="TYL1" s="29">
        <f t="shared" si="221"/>
        <v>14172</v>
      </c>
      <c r="TYM1" s="29">
        <f t="shared" si="221"/>
        <v>14173</v>
      </c>
      <c r="TYN1" s="29">
        <f t="shared" si="221"/>
        <v>14174</v>
      </c>
      <c r="TYO1" s="29">
        <f t="shared" si="221"/>
        <v>14175</v>
      </c>
      <c r="TYP1" s="29">
        <f t="shared" si="221"/>
        <v>14176</v>
      </c>
      <c r="TYQ1" s="29">
        <f t="shared" si="221"/>
        <v>14177</v>
      </c>
      <c r="TYR1" s="29">
        <f t="shared" si="221"/>
        <v>14178</v>
      </c>
      <c r="TYS1" s="29">
        <f t="shared" si="221"/>
        <v>14179</v>
      </c>
      <c r="TYT1" s="29">
        <f t="shared" si="221"/>
        <v>14180</v>
      </c>
      <c r="TYU1" s="29">
        <f t="shared" si="221"/>
        <v>14181</v>
      </c>
      <c r="TYV1" s="29">
        <f t="shared" si="221"/>
        <v>14182</v>
      </c>
      <c r="TYW1" s="29">
        <f t="shared" si="221"/>
        <v>14183</v>
      </c>
      <c r="TYX1" s="29">
        <f t="shared" si="221"/>
        <v>14184</v>
      </c>
      <c r="TYY1" s="29">
        <f t="shared" si="221"/>
        <v>14185</v>
      </c>
      <c r="TYZ1" s="29">
        <f t="shared" si="221"/>
        <v>14186</v>
      </c>
      <c r="TZA1" s="29">
        <f t="shared" si="221"/>
        <v>14187</v>
      </c>
      <c r="TZB1" s="29">
        <f t="shared" si="221"/>
        <v>14188</v>
      </c>
      <c r="TZC1" s="29">
        <f t="shared" si="221"/>
        <v>14189</v>
      </c>
      <c r="TZD1" s="29">
        <f t="shared" si="221"/>
        <v>14190</v>
      </c>
      <c r="TZE1" s="29">
        <f t="shared" si="221"/>
        <v>14191</v>
      </c>
      <c r="TZF1" s="29">
        <f t="shared" si="221"/>
        <v>14192</v>
      </c>
      <c r="TZG1" s="29">
        <f t="shared" si="221"/>
        <v>14193</v>
      </c>
      <c r="TZH1" s="29">
        <f t="shared" si="221"/>
        <v>14194</v>
      </c>
      <c r="TZI1" s="29">
        <f t="shared" si="221"/>
        <v>14195</v>
      </c>
      <c r="TZJ1" s="29">
        <f t="shared" si="221"/>
        <v>14196</v>
      </c>
      <c r="TZK1" s="29">
        <f t="shared" si="221"/>
        <v>14197</v>
      </c>
      <c r="TZL1" s="29">
        <f t="shared" si="221"/>
        <v>14198</v>
      </c>
      <c r="TZM1" s="29">
        <f t="shared" si="221"/>
        <v>14199</v>
      </c>
      <c r="TZN1" s="29">
        <f t="shared" si="221"/>
        <v>14200</v>
      </c>
      <c r="TZO1" s="29">
        <f t="shared" si="221"/>
        <v>14201</v>
      </c>
      <c r="TZP1" s="29">
        <f t="shared" si="221"/>
        <v>14202</v>
      </c>
      <c r="TZQ1" s="29">
        <f t="shared" si="221"/>
        <v>14203</v>
      </c>
      <c r="TZR1" s="29">
        <f t="shared" si="221"/>
        <v>14204</v>
      </c>
      <c r="TZS1" s="29">
        <f t="shared" si="221"/>
        <v>14205</v>
      </c>
      <c r="TZT1" s="29">
        <f t="shared" si="221"/>
        <v>14206</v>
      </c>
      <c r="TZU1" s="29">
        <f t="shared" si="221"/>
        <v>14207</v>
      </c>
      <c r="TZV1" s="29">
        <f t="shared" si="221"/>
        <v>14208</v>
      </c>
      <c r="TZW1" s="29">
        <f t="shared" si="221"/>
        <v>14209</v>
      </c>
      <c r="TZX1" s="29">
        <f t="shared" si="221"/>
        <v>14210</v>
      </c>
      <c r="TZY1" s="29">
        <f t="shared" si="221"/>
        <v>14211</v>
      </c>
      <c r="TZZ1" s="29">
        <f t="shared" ref="TZZ1:UCK1" si="222">TZY1+1</f>
        <v>14212</v>
      </c>
      <c r="UAA1" s="29">
        <f t="shared" si="222"/>
        <v>14213</v>
      </c>
      <c r="UAB1" s="29">
        <f t="shared" si="222"/>
        <v>14214</v>
      </c>
      <c r="UAC1" s="29">
        <f t="shared" si="222"/>
        <v>14215</v>
      </c>
      <c r="UAD1" s="29">
        <f t="shared" si="222"/>
        <v>14216</v>
      </c>
      <c r="UAE1" s="29">
        <f t="shared" si="222"/>
        <v>14217</v>
      </c>
      <c r="UAF1" s="29">
        <f t="shared" si="222"/>
        <v>14218</v>
      </c>
      <c r="UAG1" s="29">
        <f t="shared" si="222"/>
        <v>14219</v>
      </c>
      <c r="UAH1" s="29">
        <f t="shared" si="222"/>
        <v>14220</v>
      </c>
      <c r="UAI1" s="29">
        <f t="shared" si="222"/>
        <v>14221</v>
      </c>
      <c r="UAJ1" s="29">
        <f t="shared" si="222"/>
        <v>14222</v>
      </c>
      <c r="UAK1" s="29">
        <f t="shared" si="222"/>
        <v>14223</v>
      </c>
      <c r="UAL1" s="29">
        <f t="shared" si="222"/>
        <v>14224</v>
      </c>
      <c r="UAM1" s="29">
        <f t="shared" si="222"/>
        <v>14225</v>
      </c>
      <c r="UAN1" s="29">
        <f t="shared" si="222"/>
        <v>14226</v>
      </c>
      <c r="UAO1" s="29">
        <f t="shared" si="222"/>
        <v>14227</v>
      </c>
      <c r="UAP1" s="29">
        <f t="shared" si="222"/>
        <v>14228</v>
      </c>
      <c r="UAQ1" s="29">
        <f t="shared" si="222"/>
        <v>14229</v>
      </c>
      <c r="UAR1" s="29">
        <f t="shared" si="222"/>
        <v>14230</v>
      </c>
      <c r="UAS1" s="29">
        <f t="shared" si="222"/>
        <v>14231</v>
      </c>
      <c r="UAT1" s="29">
        <f t="shared" si="222"/>
        <v>14232</v>
      </c>
      <c r="UAU1" s="29">
        <f t="shared" si="222"/>
        <v>14233</v>
      </c>
      <c r="UAV1" s="29">
        <f t="shared" si="222"/>
        <v>14234</v>
      </c>
      <c r="UAW1" s="29">
        <f t="shared" si="222"/>
        <v>14235</v>
      </c>
      <c r="UAX1" s="29">
        <f t="shared" si="222"/>
        <v>14236</v>
      </c>
      <c r="UAY1" s="29">
        <f t="shared" si="222"/>
        <v>14237</v>
      </c>
      <c r="UAZ1" s="29">
        <f t="shared" si="222"/>
        <v>14238</v>
      </c>
      <c r="UBA1" s="29">
        <f t="shared" si="222"/>
        <v>14239</v>
      </c>
      <c r="UBB1" s="29">
        <f t="shared" si="222"/>
        <v>14240</v>
      </c>
      <c r="UBC1" s="29">
        <f t="shared" si="222"/>
        <v>14241</v>
      </c>
      <c r="UBD1" s="29">
        <f t="shared" si="222"/>
        <v>14242</v>
      </c>
      <c r="UBE1" s="29">
        <f t="shared" si="222"/>
        <v>14243</v>
      </c>
      <c r="UBF1" s="29">
        <f t="shared" si="222"/>
        <v>14244</v>
      </c>
      <c r="UBG1" s="29">
        <f t="shared" si="222"/>
        <v>14245</v>
      </c>
      <c r="UBH1" s="29">
        <f t="shared" si="222"/>
        <v>14246</v>
      </c>
      <c r="UBI1" s="29">
        <f t="shared" si="222"/>
        <v>14247</v>
      </c>
      <c r="UBJ1" s="29">
        <f t="shared" si="222"/>
        <v>14248</v>
      </c>
      <c r="UBK1" s="29">
        <f t="shared" si="222"/>
        <v>14249</v>
      </c>
      <c r="UBL1" s="29">
        <f t="shared" si="222"/>
        <v>14250</v>
      </c>
      <c r="UBM1" s="29">
        <f t="shared" si="222"/>
        <v>14251</v>
      </c>
      <c r="UBN1" s="29">
        <f t="shared" si="222"/>
        <v>14252</v>
      </c>
      <c r="UBO1" s="29">
        <f t="shared" si="222"/>
        <v>14253</v>
      </c>
      <c r="UBP1" s="29">
        <f t="shared" si="222"/>
        <v>14254</v>
      </c>
      <c r="UBQ1" s="29">
        <f t="shared" si="222"/>
        <v>14255</v>
      </c>
      <c r="UBR1" s="29">
        <f t="shared" si="222"/>
        <v>14256</v>
      </c>
      <c r="UBS1" s="29">
        <f t="shared" si="222"/>
        <v>14257</v>
      </c>
      <c r="UBT1" s="29">
        <f t="shared" si="222"/>
        <v>14258</v>
      </c>
      <c r="UBU1" s="29">
        <f t="shared" si="222"/>
        <v>14259</v>
      </c>
      <c r="UBV1" s="29">
        <f t="shared" si="222"/>
        <v>14260</v>
      </c>
      <c r="UBW1" s="29">
        <f t="shared" si="222"/>
        <v>14261</v>
      </c>
      <c r="UBX1" s="29">
        <f t="shared" si="222"/>
        <v>14262</v>
      </c>
      <c r="UBY1" s="29">
        <f t="shared" si="222"/>
        <v>14263</v>
      </c>
      <c r="UBZ1" s="29">
        <f t="shared" si="222"/>
        <v>14264</v>
      </c>
      <c r="UCA1" s="29">
        <f t="shared" si="222"/>
        <v>14265</v>
      </c>
      <c r="UCB1" s="29">
        <f t="shared" si="222"/>
        <v>14266</v>
      </c>
      <c r="UCC1" s="29">
        <f t="shared" si="222"/>
        <v>14267</v>
      </c>
      <c r="UCD1" s="29">
        <f t="shared" si="222"/>
        <v>14268</v>
      </c>
      <c r="UCE1" s="29">
        <f t="shared" si="222"/>
        <v>14269</v>
      </c>
      <c r="UCF1" s="29">
        <f t="shared" si="222"/>
        <v>14270</v>
      </c>
      <c r="UCG1" s="29">
        <f t="shared" si="222"/>
        <v>14271</v>
      </c>
      <c r="UCH1" s="29">
        <f t="shared" si="222"/>
        <v>14272</v>
      </c>
      <c r="UCI1" s="29">
        <f t="shared" si="222"/>
        <v>14273</v>
      </c>
      <c r="UCJ1" s="29">
        <f t="shared" si="222"/>
        <v>14274</v>
      </c>
      <c r="UCK1" s="29">
        <f t="shared" si="222"/>
        <v>14275</v>
      </c>
      <c r="UCL1" s="29">
        <f t="shared" ref="UCL1:UEW1" si="223">UCK1+1</f>
        <v>14276</v>
      </c>
      <c r="UCM1" s="29">
        <f t="shared" si="223"/>
        <v>14277</v>
      </c>
      <c r="UCN1" s="29">
        <f t="shared" si="223"/>
        <v>14278</v>
      </c>
      <c r="UCO1" s="29">
        <f t="shared" si="223"/>
        <v>14279</v>
      </c>
      <c r="UCP1" s="29">
        <f t="shared" si="223"/>
        <v>14280</v>
      </c>
      <c r="UCQ1" s="29">
        <f t="shared" si="223"/>
        <v>14281</v>
      </c>
      <c r="UCR1" s="29">
        <f t="shared" si="223"/>
        <v>14282</v>
      </c>
      <c r="UCS1" s="29">
        <f t="shared" si="223"/>
        <v>14283</v>
      </c>
      <c r="UCT1" s="29">
        <f t="shared" si="223"/>
        <v>14284</v>
      </c>
      <c r="UCU1" s="29">
        <f t="shared" si="223"/>
        <v>14285</v>
      </c>
      <c r="UCV1" s="29">
        <f t="shared" si="223"/>
        <v>14286</v>
      </c>
      <c r="UCW1" s="29">
        <f t="shared" si="223"/>
        <v>14287</v>
      </c>
      <c r="UCX1" s="29">
        <f t="shared" si="223"/>
        <v>14288</v>
      </c>
      <c r="UCY1" s="29">
        <f t="shared" si="223"/>
        <v>14289</v>
      </c>
      <c r="UCZ1" s="29">
        <f t="shared" si="223"/>
        <v>14290</v>
      </c>
      <c r="UDA1" s="29">
        <f t="shared" si="223"/>
        <v>14291</v>
      </c>
      <c r="UDB1" s="29">
        <f t="shared" si="223"/>
        <v>14292</v>
      </c>
      <c r="UDC1" s="29">
        <f t="shared" si="223"/>
        <v>14293</v>
      </c>
      <c r="UDD1" s="29">
        <f t="shared" si="223"/>
        <v>14294</v>
      </c>
      <c r="UDE1" s="29">
        <f t="shared" si="223"/>
        <v>14295</v>
      </c>
      <c r="UDF1" s="29">
        <f t="shared" si="223"/>
        <v>14296</v>
      </c>
      <c r="UDG1" s="29">
        <f t="shared" si="223"/>
        <v>14297</v>
      </c>
      <c r="UDH1" s="29">
        <f t="shared" si="223"/>
        <v>14298</v>
      </c>
      <c r="UDI1" s="29">
        <f t="shared" si="223"/>
        <v>14299</v>
      </c>
      <c r="UDJ1" s="29">
        <f t="shared" si="223"/>
        <v>14300</v>
      </c>
      <c r="UDK1" s="29">
        <f t="shared" si="223"/>
        <v>14301</v>
      </c>
      <c r="UDL1" s="29">
        <f t="shared" si="223"/>
        <v>14302</v>
      </c>
      <c r="UDM1" s="29">
        <f t="shared" si="223"/>
        <v>14303</v>
      </c>
      <c r="UDN1" s="29">
        <f t="shared" si="223"/>
        <v>14304</v>
      </c>
      <c r="UDO1" s="29">
        <f t="shared" si="223"/>
        <v>14305</v>
      </c>
      <c r="UDP1" s="29">
        <f t="shared" si="223"/>
        <v>14306</v>
      </c>
      <c r="UDQ1" s="29">
        <f t="shared" si="223"/>
        <v>14307</v>
      </c>
      <c r="UDR1" s="29">
        <f t="shared" si="223"/>
        <v>14308</v>
      </c>
      <c r="UDS1" s="29">
        <f t="shared" si="223"/>
        <v>14309</v>
      </c>
      <c r="UDT1" s="29">
        <f t="shared" si="223"/>
        <v>14310</v>
      </c>
      <c r="UDU1" s="29">
        <f t="shared" si="223"/>
        <v>14311</v>
      </c>
      <c r="UDV1" s="29">
        <f t="shared" si="223"/>
        <v>14312</v>
      </c>
      <c r="UDW1" s="29">
        <f t="shared" si="223"/>
        <v>14313</v>
      </c>
      <c r="UDX1" s="29">
        <f t="shared" si="223"/>
        <v>14314</v>
      </c>
      <c r="UDY1" s="29">
        <f t="shared" si="223"/>
        <v>14315</v>
      </c>
      <c r="UDZ1" s="29">
        <f t="shared" si="223"/>
        <v>14316</v>
      </c>
      <c r="UEA1" s="29">
        <f t="shared" si="223"/>
        <v>14317</v>
      </c>
      <c r="UEB1" s="29">
        <f t="shared" si="223"/>
        <v>14318</v>
      </c>
      <c r="UEC1" s="29">
        <f t="shared" si="223"/>
        <v>14319</v>
      </c>
      <c r="UED1" s="29">
        <f t="shared" si="223"/>
        <v>14320</v>
      </c>
      <c r="UEE1" s="29">
        <f t="shared" si="223"/>
        <v>14321</v>
      </c>
      <c r="UEF1" s="29">
        <f t="shared" si="223"/>
        <v>14322</v>
      </c>
      <c r="UEG1" s="29">
        <f t="shared" si="223"/>
        <v>14323</v>
      </c>
      <c r="UEH1" s="29">
        <f t="shared" si="223"/>
        <v>14324</v>
      </c>
      <c r="UEI1" s="29">
        <f t="shared" si="223"/>
        <v>14325</v>
      </c>
      <c r="UEJ1" s="29">
        <f t="shared" si="223"/>
        <v>14326</v>
      </c>
      <c r="UEK1" s="29">
        <f t="shared" si="223"/>
        <v>14327</v>
      </c>
      <c r="UEL1" s="29">
        <f t="shared" si="223"/>
        <v>14328</v>
      </c>
      <c r="UEM1" s="29">
        <f t="shared" si="223"/>
        <v>14329</v>
      </c>
      <c r="UEN1" s="29">
        <f t="shared" si="223"/>
        <v>14330</v>
      </c>
      <c r="UEO1" s="29">
        <f t="shared" si="223"/>
        <v>14331</v>
      </c>
      <c r="UEP1" s="29">
        <f t="shared" si="223"/>
        <v>14332</v>
      </c>
      <c r="UEQ1" s="29">
        <f t="shared" si="223"/>
        <v>14333</v>
      </c>
      <c r="UER1" s="29">
        <f t="shared" si="223"/>
        <v>14334</v>
      </c>
      <c r="UES1" s="29">
        <f t="shared" si="223"/>
        <v>14335</v>
      </c>
      <c r="UET1" s="29">
        <f t="shared" si="223"/>
        <v>14336</v>
      </c>
      <c r="UEU1" s="29">
        <f t="shared" si="223"/>
        <v>14337</v>
      </c>
      <c r="UEV1" s="29">
        <f t="shared" si="223"/>
        <v>14338</v>
      </c>
      <c r="UEW1" s="29">
        <f t="shared" si="223"/>
        <v>14339</v>
      </c>
      <c r="UEX1" s="29">
        <f t="shared" ref="UEX1:UHI1" si="224">UEW1+1</f>
        <v>14340</v>
      </c>
      <c r="UEY1" s="29">
        <f t="shared" si="224"/>
        <v>14341</v>
      </c>
      <c r="UEZ1" s="29">
        <f t="shared" si="224"/>
        <v>14342</v>
      </c>
      <c r="UFA1" s="29">
        <f t="shared" si="224"/>
        <v>14343</v>
      </c>
      <c r="UFB1" s="29">
        <f t="shared" si="224"/>
        <v>14344</v>
      </c>
      <c r="UFC1" s="29">
        <f t="shared" si="224"/>
        <v>14345</v>
      </c>
      <c r="UFD1" s="29">
        <f t="shared" si="224"/>
        <v>14346</v>
      </c>
      <c r="UFE1" s="29">
        <f t="shared" si="224"/>
        <v>14347</v>
      </c>
      <c r="UFF1" s="29">
        <f t="shared" si="224"/>
        <v>14348</v>
      </c>
      <c r="UFG1" s="29">
        <f t="shared" si="224"/>
        <v>14349</v>
      </c>
      <c r="UFH1" s="29">
        <f t="shared" si="224"/>
        <v>14350</v>
      </c>
      <c r="UFI1" s="29">
        <f t="shared" si="224"/>
        <v>14351</v>
      </c>
      <c r="UFJ1" s="29">
        <f t="shared" si="224"/>
        <v>14352</v>
      </c>
      <c r="UFK1" s="29">
        <f t="shared" si="224"/>
        <v>14353</v>
      </c>
      <c r="UFL1" s="29">
        <f t="shared" si="224"/>
        <v>14354</v>
      </c>
      <c r="UFM1" s="29">
        <f t="shared" si="224"/>
        <v>14355</v>
      </c>
      <c r="UFN1" s="29">
        <f t="shared" si="224"/>
        <v>14356</v>
      </c>
      <c r="UFO1" s="29">
        <f t="shared" si="224"/>
        <v>14357</v>
      </c>
      <c r="UFP1" s="29">
        <f t="shared" si="224"/>
        <v>14358</v>
      </c>
      <c r="UFQ1" s="29">
        <f t="shared" si="224"/>
        <v>14359</v>
      </c>
      <c r="UFR1" s="29">
        <f t="shared" si="224"/>
        <v>14360</v>
      </c>
      <c r="UFS1" s="29">
        <f t="shared" si="224"/>
        <v>14361</v>
      </c>
      <c r="UFT1" s="29">
        <f t="shared" si="224"/>
        <v>14362</v>
      </c>
      <c r="UFU1" s="29">
        <f t="shared" si="224"/>
        <v>14363</v>
      </c>
      <c r="UFV1" s="29">
        <f t="shared" si="224"/>
        <v>14364</v>
      </c>
      <c r="UFW1" s="29">
        <f t="shared" si="224"/>
        <v>14365</v>
      </c>
      <c r="UFX1" s="29">
        <f t="shared" si="224"/>
        <v>14366</v>
      </c>
      <c r="UFY1" s="29">
        <f t="shared" si="224"/>
        <v>14367</v>
      </c>
      <c r="UFZ1" s="29">
        <f t="shared" si="224"/>
        <v>14368</v>
      </c>
      <c r="UGA1" s="29">
        <f t="shared" si="224"/>
        <v>14369</v>
      </c>
      <c r="UGB1" s="29">
        <f t="shared" si="224"/>
        <v>14370</v>
      </c>
      <c r="UGC1" s="29">
        <f t="shared" si="224"/>
        <v>14371</v>
      </c>
      <c r="UGD1" s="29">
        <f t="shared" si="224"/>
        <v>14372</v>
      </c>
      <c r="UGE1" s="29">
        <f t="shared" si="224"/>
        <v>14373</v>
      </c>
      <c r="UGF1" s="29">
        <f t="shared" si="224"/>
        <v>14374</v>
      </c>
      <c r="UGG1" s="29">
        <f t="shared" si="224"/>
        <v>14375</v>
      </c>
      <c r="UGH1" s="29">
        <f t="shared" si="224"/>
        <v>14376</v>
      </c>
      <c r="UGI1" s="29">
        <f t="shared" si="224"/>
        <v>14377</v>
      </c>
      <c r="UGJ1" s="29">
        <f t="shared" si="224"/>
        <v>14378</v>
      </c>
      <c r="UGK1" s="29">
        <f t="shared" si="224"/>
        <v>14379</v>
      </c>
      <c r="UGL1" s="29">
        <f t="shared" si="224"/>
        <v>14380</v>
      </c>
      <c r="UGM1" s="29">
        <f t="shared" si="224"/>
        <v>14381</v>
      </c>
      <c r="UGN1" s="29">
        <f t="shared" si="224"/>
        <v>14382</v>
      </c>
      <c r="UGO1" s="29">
        <f t="shared" si="224"/>
        <v>14383</v>
      </c>
      <c r="UGP1" s="29">
        <f t="shared" si="224"/>
        <v>14384</v>
      </c>
      <c r="UGQ1" s="29">
        <f t="shared" si="224"/>
        <v>14385</v>
      </c>
      <c r="UGR1" s="29">
        <f t="shared" si="224"/>
        <v>14386</v>
      </c>
      <c r="UGS1" s="29">
        <f t="shared" si="224"/>
        <v>14387</v>
      </c>
      <c r="UGT1" s="29">
        <f t="shared" si="224"/>
        <v>14388</v>
      </c>
      <c r="UGU1" s="29">
        <f t="shared" si="224"/>
        <v>14389</v>
      </c>
      <c r="UGV1" s="29">
        <f t="shared" si="224"/>
        <v>14390</v>
      </c>
      <c r="UGW1" s="29">
        <f t="shared" si="224"/>
        <v>14391</v>
      </c>
      <c r="UGX1" s="29">
        <f t="shared" si="224"/>
        <v>14392</v>
      </c>
      <c r="UGY1" s="29">
        <f t="shared" si="224"/>
        <v>14393</v>
      </c>
      <c r="UGZ1" s="29">
        <f t="shared" si="224"/>
        <v>14394</v>
      </c>
      <c r="UHA1" s="29">
        <f t="shared" si="224"/>
        <v>14395</v>
      </c>
      <c r="UHB1" s="29">
        <f t="shared" si="224"/>
        <v>14396</v>
      </c>
      <c r="UHC1" s="29">
        <f t="shared" si="224"/>
        <v>14397</v>
      </c>
      <c r="UHD1" s="29">
        <f t="shared" si="224"/>
        <v>14398</v>
      </c>
      <c r="UHE1" s="29">
        <f t="shared" si="224"/>
        <v>14399</v>
      </c>
      <c r="UHF1" s="29">
        <f t="shared" si="224"/>
        <v>14400</v>
      </c>
      <c r="UHG1" s="29">
        <f t="shared" si="224"/>
        <v>14401</v>
      </c>
      <c r="UHH1" s="29">
        <f t="shared" si="224"/>
        <v>14402</v>
      </c>
      <c r="UHI1" s="29">
        <f t="shared" si="224"/>
        <v>14403</v>
      </c>
      <c r="UHJ1" s="29">
        <f t="shared" ref="UHJ1:UJU1" si="225">UHI1+1</f>
        <v>14404</v>
      </c>
      <c r="UHK1" s="29">
        <f t="shared" si="225"/>
        <v>14405</v>
      </c>
      <c r="UHL1" s="29">
        <f t="shared" si="225"/>
        <v>14406</v>
      </c>
      <c r="UHM1" s="29">
        <f t="shared" si="225"/>
        <v>14407</v>
      </c>
      <c r="UHN1" s="29">
        <f t="shared" si="225"/>
        <v>14408</v>
      </c>
      <c r="UHO1" s="29">
        <f t="shared" si="225"/>
        <v>14409</v>
      </c>
      <c r="UHP1" s="29">
        <f t="shared" si="225"/>
        <v>14410</v>
      </c>
      <c r="UHQ1" s="29">
        <f t="shared" si="225"/>
        <v>14411</v>
      </c>
      <c r="UHR1" s="29">
        <f t="shared" si="225"/>
        <v>14412</v>
      </c>
      <c r="UHS1" s="29">
        <f t="shared" si="225"/>
        <v>14413</v>
      </c>
      <c r="UHT1" s="29">
        <f t="shared" si="225"/>
        <v>14414</v>
      </c>
      <c r="UHU1" s="29">
        <f t="shared" si="225"/>
        <v>14415</v>
      </c>
      <c r="UHV1" s="29">
        <f t="shared" si="225"/>
        <v>14416</v>
      </c>
      <c r="UHW1" s="29">
        <f t="shared" si="225"/>
        <v>14417</v>
      </c>
      <c r="UHX1" s="29">
        <f t="shared" si="225"/>
        <v>14418</v>
      </c>
      <c r="UHY1" s="29">
        <f t="shared" si="225"/>
        <v>14419</v>
      </c>
      <c r="UHZ1" s="29">
        <f t="shared" si="225"/>
        <v>14420</v>
      </c>
      <c r="UIA1" s="29">
        <f t="shared" si="225"/>
        <v>14421</v>
      </c>
      <c r="UIB1" s="29">
        <f t="shared" si="225"/>
        <v>14422</v>
      </c>
      <c r="UIC1" s="29">
        <f t="shared" si="225"/>
        <v>14423</v>
      </c>
      <c r="UID1" s="29">
        <f t="shared" si="225"/>
        <v>14424</v>
      </c>
      <c r="UIE1" s="29">
        <f t="shared" si="225"/>
        <v>14425</v>
      </c>
      <c r="UIF1" s="29">
        <f t="shared" si="225"/>
        <v>14426</v>
      </c>
      <c r="UIG1" s="29">
        <f t="shared" si="225"/>
        <v>14427</v>
      </c>
      <c r="UIH1" s="29">
        <f t="shared" si="225"/>
        <v>14428</v>
      </c>
      <c r="UII1" s="29">
        <f t="shared" si="225"/>
        <v>14429</v>
      </c>
      <c r="UIJ1" s="29">
        <f t="shared" si="225"/>
        <v>14430</v>
      </c>
      <c r="UIK1" s="29">
        <f t="shared" si="225"/>
        <v>14431</v>
      </c>
      <c r="UIL1" s="29">
        <f t="shared" si="225"/>
        <v>14432</v>
      </c>
      <c r="UIM1" s="29">
        <f t="shared" si="225"/>
        <v>14433</v>
      </c>
      <c r="UIN1" s="29">
        <f t="shared" si="225"/>
        <v>14434</v>
      </c>
      <c r="UIO1" s="29">
        <f t="shared" si="225"/>
        <v>14435</v>
      </c>
      <c r="UIP1" s="29">
        <f t="shared" si="225"/>
        <v>14436</v>
      </c>
      <c r="UIQ1" s="29">
        <f t="shared" si="225"/>
        <v>14437</v>
      </c>
      <c r="UIR1" s="29">
        <f t="shared" si="225"/>
        <v>14438</v>
      </c>
      <c r="UIS1" s="29">
        <f t="shared" si="225"/>
        <v>14439</v>
      </c>
      <c r="UIT1" s="29">
        <f t="shared" si="225"/>
        <v>14440</v>
      </c>
      <c r="UIU1" s="29">
        <f t="shared" si="225"/>
        <v>14441</v>
      </c>
      <c r="UIV1" s="29">
        <f t="shared" si="225"/>
        <v>14442</v>
      </c>
      <c r="UIW1" s="29">
        <f t="shared" si="225"/>
        <v>14443</v>
      </c>
      <c r="UIX1" s="29">
        <f t="shared" si="225"/>
        <v>14444</v>
      </c>
      <c r="UIY1" s="29">
        <f t="shared" si="225"/>
        <v>14445</v>
      </c>
      <c r="UIZ1" s="29">
        <f t="shared" si="225"/>
        <v>14446</v>
      </c>
      <c r="UJA1" s="29">
        <f t="shared" si="225"/>
        <v>14447</v>
      </c>
      <c r="UJB1" s="29">
        <f t="shared" si="225"/>
        <v>14448</v>
      </c>
      <c r="UJC1" s="29">
        <f t="shared" si="225"/>
        <v>14449</v>
      </c>
      <c r="UJD1" s="29">
        <f t="shared" si="225"/>
        <v>14450</v>
      </c>
      <c r="UJE1" s="29">
        <f t="shared" si="225"/>
        <v>14451</v>
      </c>
      <c r="UJF1" s="29">
        <f t="shared" si="225"/>
        <v>14452</v>
      </c>
      <c r="UJG1" s="29">
        <f t="shared" si="225"/>
        <v>14453</v>
      </c>
      <c r="UJH1" s="29">
        <f t="shared" si="225"/>
        <v>14454</v>
      </c>
      <c r="UJI1" s="29">
        <f t="shared" si="225"/>
        <v>14455</v>
      </c>
      <c r="UJJ1" s="29">
        <f t="shared" si="225"/>
        <v>14456</v>
      </c>
      <c r="UJK1" s="29">
        <f t="shared" si="225"/>
        <v>14457</v>
      </c>
      <c r="UJL1" s="29">
        <f t="shared" si="225"/>
        <v>14458</v>
      </c>
      <c r="UJM1" s="29">
        <f t="shared" si="225"/>
        <v>14459</v>
      </c>
      <c r="UJN1" s="29">
        <f t="shared" si="225"/>
        <v>14460</v>
      </c>
      <c r="UJO1" s="29">
        <f t="shared" si="225"/>
        <v>14461</v>
      </c>
      <c r="UJP1" s="29">
        <f t="shared" si="225"/>
        <v>14462</v>
      </c>
      <c r="UJQ1" s="29">
        <f t="shared" si="225"/>
        <v>14463</v>
      </c>
      <c r="UJR1" s="29">
        <f t="shared" si="225"/>
        <v>14464</v>
      </c>
      <c r="UJS1" s="29">
        <f t="shared" si="225"/>
        <v>14465</v>
      </c>
      <c r="UJT1" s="29">
        <f t="shared" si="225"/>
        <v>14466</v>
      </c>
      <c r="UJU1" s="29">
        <f t="shared" si="225"/>
        <v>14467</v>
      </c>
      <c r="UJV1" s="29">
        <f t="shared" ref="UJV1:UMG1" si="226">UJU1+1</f>
        <v>14468</v>
      </c>
      <c r="UJW1" s="29">
        <f t="shared" si="226"/>
        <v>14469</v>
      </c>
      <c r="UJX1" s="29">
        <f t="shared" si="226"/>
        <v>14470</v>
      </c>
      <c r="UJY1" s="29">
        <f t="shared" si="226"/>
        <v>14471</v>
      </c>
      <c r="UJZ1" s="29">
        <f t="shared" si="226"/>
        <v>14472</v>
      </c>
      <c r="UKA1" s="29">
        <f t="shared" si="226"/>
        <v>14473</v>
      </c>
      <c r="UKB1" s="29">
        <f t="shared" si="226"/>
        <v>14474</v>
      </c>
      <c r="UKC1" s="29">
        <f t="shared" si="226"/>
        <v>14475</v>
      </c>
      <c r="UKD1" s="29">
        <f t="shared" si="226"/>
        <v>14476</v>
      </c>
      <c r="UKE1" s="29">
        <f t="shared" si="226"/>
        <v>14477</v>
      </c>
      <c r="UKF1" s="29">
        <f t="shared" si="226"/>
        <v>14478</v>
      </c>
      <c r="UKG1" s="29">
        <f t="shared" si="226"/>
        <v>14479</v>
      </c>
      <c r="UKH1" s="29">
        <f t="shared" si="226"/>
        <v>14480</v>
      </c>
      <c r="UKI1" s="29">
        <f t="shared" si="226"/>
        <v>14481</v>
      </c>
      <c r="UKJ1" s="29">
        <f t="shared" si="226"/>
        <v>14482</v>
      </c>
      <c r="UKK1" s="29">
        <f t="shared" si="226"/>
        <v>14483</v>
      </c>
      <c r="UKL1" s="29">
        <f t="shared" si="226"/>
        <v>14484</v>
      </c>
      <c r="UKM1" s="29">
        <f t="shared" si="226"/>
        <v>14485</v>
      </c>
      <c r="UKN1" s="29">
        <f t="shared" si="226"/>
        <v>14486</v>
      </c>
      <c r="UKO1" s="29">
        <f t="shared" si="226"/>
        <v>14487</v>
      </c>
      <c r="UKP1" s="29">
        <f t="shared" si="226"/>
        <v>14488</v>
      </c>
      <c r="UKQ1" s="29">
        <f t="shared" si="226"/>
        <v>14489</v>
      </c>
      <c r="UKR1" s="29">
        <f t="shared" si="226"/>
        <v>14490</v>
      </c>
      <c r="UKS1" s="29">
        <f t="shared" si="226"/>
        <v>14491</v>
      </c>
      <c r="UKT1" s="29">
        <f t="shared" si="226"/>
        <v>14492</v>
      </c>
      <c r="UKU1" s="29">
        <f t="shared" si="226"/>
        <v>14493</v>
      </c>
      <c r="UKV1" s="29">
        <f t="shared" si="226"/>
        <v>14494</v>
      </c>
      <c r="UKW1" s="29">
        <f t="shared" si="226"/>
        <v>14495</v>
      </c>
      <c r="UKX1" s="29">
        <f t="shared" si="226"/>
        <v>14496</v>
      </c>
      <c r="UKY1" s="29">
        <f t="shared" si="226"/>
        <v>14497</v>
      </c>
      <c r="UKZ1" s="29">
        <f t="shared" si="226"/>
        <v>14498</v>
      </c>
      <c r="ULA1" s="29">
        <f t="shared" si="226"/>
        <v>14499</v>
      </c>
      <c r="ULB1" s="29">
        <f t="shared" si="226"/>
        <v>14500</v>
      </c>
      <c r="ULC1" s="29">
        <f t="shared" si="226"/>
        <v>14501</v>
      </c>
      <c r="ULD1" s="29">
        <f t="shared" si="226"/>
        <v>14502</v>
      </c>
      <c r="ULE1" s="29">
        <f t="shared" si="226"/>
        <v>14503</v>
      </c>
      <c r="ULF1" s="29">
        <f t="shared" si="226"/>
        <v>14504</v>
      </c>
      <c r="ULG1" s="29">
        <f t="shared" si="226"/>
        <v>14505</v>
      </c>
      <c r="ULH1" s="29">
        <f t="shared" si="226"/>
        <v>14506</v>
      </c>
      <c r="ULI1" s="29">
        <f t="shared" si="226"/>
        <v>14507</v>
      </c>
      <c r="ULJ1" s="29">
        <f t="shared" si="226"/>
        <v>14508</v>
      </c>
      <c r="ULK1" s="29">
        <f t="shared" si="226"/>
        <v>14509</v>
      </c>
      <c r="ULL1" s="29">
        <f t="shared" si="226"/>
        <v>14510</v>
      </c>
      <c r="ULM1" s="29">
        <f t="shared" si="226"/>
        <v>14511</v>
      </c>
      <c r="ULN1" s="29">
        <f t="shared" si="226"/>
        <v>14512</v>
      </c>
      <c r="ULO1" s="29">
        <f t="shared" si="226"/>
        <v>14513</v>
      </c>
      <c r="ULP1" s="29">
        <f t="shared" si="226"/>
        <v>14514</v>
      </c>
      <c r="ULQ1" s="29">
        <f t="shared" si="226"/>
        <v>14515</v>
      </c>
      <c r="ULR1" s="29">
        <f t="shared" si="226"/>
        <v>14516</v>
      </c>
      <c r="ULS1" s="29">
        <f t="shared" si="226"/>
        <v>14517</v>
      </c>
      <c r="ULT1" s="29">
        <f t="shared" si="226"/>
        <v>14518</v>
      </c>
      <c r="ULU1" s="29">
        <f t="shared" si="226"/>
        <v>14519</v>
      </c>
      <c r="ULV1" s="29">
        <f t="shared" si="226"/>
        <v>14520</v>
      </c>
      <c r="ULW1" s="29">
        <f t="shared" si="226"/>
        <v>14521</v>
      </c>
      <c r="ULX1" s="29">
        <f t="shared" si="226"/>
        <v>14522</v>
      </c>
      <c r="ULY1" s="29">
        <f t="shared" si="226"/>
        <v>14523</v>
      </c>
      <c r="ULZ1" s="29">
        <f t="shared" si="226"/>
        <v>14524</v>
      </c>
      <c r="UMA1" s="29">
        <f t="shared" si="226"/>
        <v>14525</v>
      </c>
      <c r="UMB1" s="29">
        <f t="shared" si="226"/>
        <v>14526</v>
      </c>
      <c r="UMC1" s="29">
        <f t="shared" si="226"/>
        <v>14527</v>
      </c>
      <c r="UMD1" s="29">
        <f t="shared" si="226"/>
        <v>14528</v>
      </c>
      <c r="UME1" s="29">
        <f t="shared" si="226"/>
        <v>14529</v>
      </c>
      <c r="UMF1" s="29">
        <f t="shared" si="226"/>
        <v>14530</v>
      </c>
      <c r="UMG1" s="29">
        <f t="shared" si="226"/>
        <v>14531</v>
      </c>
      <c r="UMH1" s="29">
        <f t="shared" ref="UMH1:UOS1" si="227">UMG1+1</f>
        <v>14532</v>
      </c>
      <c r="UMI1" s="29">
        <f t="shared" si="227"/>
        <v>14533</v>
      </c>
      <c r="UMJ1" s="29">
        <f t="shared" si="227"/>
        <v>14534</v>
      </c>
      <c r="UMK1" s="29">
        <f t="shared" si="227"/>
        <v>14535</v>
      </c>
      <c r="UML1" s="29">
        <f t="shared" si="227"/>
        <v>14536</v>
      </c>
      <c r="UMM1" s="29">
        <f t="shared" si="227"/>
        <v>14537</v>
      </c>
      <c r="UMN1" s="29">
        <f t="shared" si="227"/>
        <v>14538</v>
      </c>
      <c r="UMO1" s="29">
        <f t="shared" si="227"/>
        <v>14539</v>
      </c>
      <c r="UMP1" s="29">
        <f t="shared" si="227"/>
        <v>14540</v>
      </c>
      <c r="UMQ1" s="29">
        <f t="shared" si="227"/>
        <v>14541</v>
      </c>
      <c r="UMR1" s="29">
        <f t="shared" si="227"/>
        <v>14542</v>
      </c>
      <c r="UMS1" s="29">
        <f t="shared" si="227"/>
        <v>14543</v>
      </c>
      <c r="UMT1" s="29">
        <f t="shared" si="227"/>
        <v>14544</v>
      </c>
      <c r="UMU1" s="29">
        <f t="shared" si="227"/>
        <v>14545</v>
      </c>
      <c r="UMV1" s="29">
        <f t="shared" si="227"/>
        <v>14546</v>
      </c>
      <c r="UMW1" s="29">
        <f t="shared" si="227"/>
        <v>14547</v>
      </c>
      <c r="UMX1" s="29">
        <f t="shared" si="227"/>
        <v>14548</v>
      </c>
      <c r="UMY1" s="29">
        <f t="shared" si="227"/>
        <v>14549</v>
      </c>
      <c r="UMZ1" s="29">
        <f t="shared" si="227"/>
        <v>14550</v>
      </c>
      <c r="UNA1" s="29">
        <f t="shared" si="227"/>
        <v>14551</v>
      </c>
      <c r="UNB1" s="29">
        <f t="shared" si="227"/>
        <v>14552</v>
      </c>
      <c r="UNC1" s="29">
        <f t="shared" si="227"/>
        <v>14553</v>
      </c>
      <c r="UND1" s="29">
        <f t="shared" si="227"/>
        <v>14554</v>
      </c>
      <c r="UNE1" s="29">
        <f t="shared" si="227"/>
        <v>14555</v>
      </c>
      <c r="UNF1" s="29">
        <f t="shared" si="227"/>
        <v>14556</v>
      </c>
      <c r="UNG1" s="29">
        <f t="shared" si="227"/>
        <v>14557</v>
      </c>
      <c r="UNH1" s="29">
        <f t="shared" si="227"/>
        <v>14558</v>
      </c>
      <c r="UNI1" s="29">
        <f t="shared" si="227"/>
        <v>14559</v>
      </c>
      <c r="UNJ1" s="29">
        <f t="shared" si="227"/>
        <v>14560</v>
      </c>
      <c r="UNK1" s="29">
        <f t="shared" si="227"/>
        <v>14561</v>
      </c>
      <c r="UNL1" s="29">
        <f t="shared" si="227"/>
        <v>14562</v>
      </c>
      <c r="UNM1" s="29">
        <f t="shared" si="227"/>
        <v>14563</v>
      </c>
      <c r="UNN1" s="29">
        <f t="shared" si="227"/>
        <v>14564</v>
      </c>
      <c r="UNO1" s="29">
        <f t="shared" si="227"/>
        <v>14565</v>
      </c>
      <c r="UNP1" s="29">
        <f t="shared" si="227"/>
        <v>14566</v>
      </c>
      <c r="UNQ1" s="29">
        <f t="shared" si="227"/>
        <v>14567</v>
      </c>
      <c r="UNR1" s="29">
        <f t="shared" si="227"/>
        <v>14568</v>
      </c>
      <c r="UNS1" s="29">
        <f t="shared" si="227"/>
        <v>14569</v>
      </c>
      <c r="UNT1" s="29">
        <f t="shared" si="227"/>
        <v>14570</v>
      </c>
      <c r="UNU1" s="29">
        <f t="shared" si="227"/>
        <v>14571</v>
      </c>
      <c r="UNV1" s="29">
        <f t="shared" si="227"/>
        <v>14572</v>
      </c>
      <c r="UNW1" s="29">
        <f t="shared" si="227"/>
        <v>14573</v>
      </c>
      <c r="UNX1" s="29">
        <f t="shared" si="227"/>
        <v>14574</v>
      </c>
      <c r="UNY1" s="29">
        <f t="shared" si="227"/>
        <v>14575</v>
      </c>
      <c r="UNZ1" s="29">
        <f t="shared" si="227"/>
        <v>14576</v>
      </c>
      <c r="UOA1" s="29">
        <f t="shared" si="227"/>
        <v>14577</v>
      </c>
      <c r="UOB1" s="29">
        <f t="shared" si="227"/>
        <v>14578</v>
      </c>
      <c r="UOC1" s="29">
        <f t="shared" si="227"/>
        <v>14579</v>
      </c>
      <c r="UOD1" s="29">
        <f t="shared" si="227"/>
        <v>14580</v>
      </c>
      <c r="UOE1" s="29">
        <f t="shared" si="227"/>
        <v>14581</v>
      </c>
      <c r="UOF1" s="29">
        <f t="shared" si="227"/>
        <v>14582</v>
      </c>
      <c r="UOG1" s="29">
        <f t="shared" si="227"/>
        <v>14583</v>
      </c>
      <c r="UOH1" s="29">
        <f t="shared" si="227"/>
        <v>14584</v>
      </c>
      <c r="UOI1" s="29">
        <f t="shared" si="227"/>
        <v>14585</v>
      </c>
      <c r="UOJ1" s="29">
        <f t="shared" si="227"/>
        <v>14586</v>
      </c>
      <c r="UOK1" s="29">
        <f t="shared" si="227"/>
        <v>14587</v>
      </c>
      <c r="UOL1" s="29">
        <f t="shared" si="227"/>
        <v>14588</v>
      </c>
      <c r="UOM1" s="29">
        <f t="shared" si="227"/>
        <v>14589</v>
      </c>
      <c r="UON1" s="29">
        <f t="shared" si="227"/>
        <v>14590</v>
      </c>
      <c r="UOO1" s="29">
        <f t="shared" si="227"/>
        <v>14591</v>
      </c>
      <c r="UOP1" s="29">
        <f t="shared" si="227"/>
        <v>14592</v>
      </c>
      <c r="UOQ1" s="29">
        <f t="shared" si="227"/>
        <v>14593</v>
      </c>
      <c r="UOR1" s="29">
        <f t="shared" si="227"/>
        <v>14594</v>
      </c>
      <c r="UOS1" s="29">
        <f t="shared" si="227"/>
        <v>14595</v>
      </c>
      <c r="UOT1" s="29">
        <f t="shared" ref="UOT1:URE1" si="228">UOS1+1</f>
        <v>14596</v>
      </c>
      <c r="UOU1" s="29">
        <f t="shared" si="228"/>
        <v>14597</v>
      </c>
      <c r="UOV1" s="29">
        <f t="shared" si="228"/>
        <v>14598</v>
      </c>
      <c r="UOW1" s="29">
        <f t="shared" si="228"/>
        <v>14599</v>
      </c>
      <c r="UOX1" s="29">
        <f t="shared" si="228"/>
        <v>14600</v>
      </c>
      <c r="UOY1" s="29">
        <f t="shared" si="228"/>
        <v>14601</v>
      </c>
      <c r="UOZ1" s="29">
        <f t="shared" si="228"/>
        <v>14602</v>
      </c>
      <c r="UPA1" s="29">
        <f t="shared" si="228"/>
        <v>14603</v>
      </c>
      <c r="UPB1" s="29">
        <f t="shared" si="228"/>
        <v>14604</v>
      </c>
      <c r="UPC1" s="29">
        <f t="shared" si="228"/>
        <v>14605</v>
      </c>
      <c r="UPD1" s="29">
        <f t="shared" si="228"/>
        <v>14606</v>
      </c>
      <c r="UPE1" s="29">
        <f t="shared" si="228"/>
        <v>14607</v>
      </c>
      <c r="UPF1" s="29">
        <f t="shared" si="228"/>
        <v>14608</v>
      </c>
      <c r="UPG1" s="29">
        <f t="shared" si="228"/>
        <v>14609</v>
      </c>
      <c r="UPH1" s="29">
        <f t="shared" si="228"/>
        <v>14610</v>
      </c>
      <c r="UPI1" s="29">
        <f t="shared" si="228"/>
        <v>14611</v>
      </c>
      <c r="UPJ1" s="29">
        <f t="shared" si="228"/>
        <v>14612</v>
      </c>
      <c r="UPK1" s="29">
        <f t="shared" si="228"/>
        <v>14613</v>
      </c>
      <c r="UPL1" s="29">
        <f t="shared" si="228"/>
        <v>14614</v>
      </c>
      <c r="UPM1" s="29">
        <f t="shared" si="228"/>
        <v>14615</v>
      </c>
      <c r="UPN1" s="29">
        <f t="shared" si="228"/>
        <v>14616</v>
      </c>
      <c r="UPO1" s="29">
        <f t="shared" si="228"/>
        <v>14617</v>
      </c>
      <c r="UPP1" s="29">
        <f t="shared" si="228"/>
        <v>14618</v>
      </c>
      <c r="UPQ1" s="29">
        <f t="shared" si="228"/>
        <v>14619</v>
      </c>
      <c r="UPR1" s="29">
        <f t="shared" si="228"/>
        <v>14620</v>
      </c>
      <c r="UPS1" s="29">
        <f t="shared" si="228"/>
        <v>14621</v>
      </c>
      <c r="UPT1" s="29">
        <f t="shared" si="228"/>
        <v>14622</v>
      </c>
      <c r="UPU1" s="29">
        <f t="shared" si="228"/>
        <v>14623</v>
      </c>
      <c r="UPV1" s="29">
        <f t="shared" si="228"/>
        <v>14624</v>
      </c>
      <c r="UPW1" s="29">
        <f t="shared" si="228"/>
        <v>14625</v>
      </c>
      <c r="UPX1" s="29">
        <f t="shared" si="228"/>
        <v>14626</v>
      </c>
      <c r="UPY1" s="29">
        <f t="shared" si="228"/>
        <v>14627</v>
      </c>
      <c r="UPZ1" s="29">
        <f t="shared" si="228"/>
        <v>14628</v>
      </c>
      <c r="UQA1" s="29">
        <f t="shared" si="228"/>
        <v>14629</v>
      </c>
      <c r="UQB1" s="29">
        <f t="shared" si="228"/>
        <v>14630</v>
      </c>
      <c r="UQC1" s="29">
        <f t="shared" si="228"/>
        <v>14631</v>
      </c>
      <c r="UQD1" s="29">
        <f t="shared" si="228"/>
        <v>14632</v>
      </c>
      <c r="UQE1" s="29">
        <f t="shared" si="228"/>
        <v>14633</v>
      </c>
      <c r="UQF1" s="29">
        <f t="shared" si="228"/>
        <v>14634</v>
      </c>
      <c r="UQG1" s="29">
        <f t="shared" si="228"/>
        <v>14635</v>
      </c>
      <c r="UQH1" s="29">
        <f t="shared" si="228"/>
        <v>14636</v>
      </c>
      <c r="UQI1" s="29">
        <f t="shared" si="228"/>
        <v>14637</v>
      </c>
      <c r="UQJ1" s="29">
        <f t="shared" si="228"/>
        <v>14638</v>
      </c>
      <c r="UQK1" s="29">
        <f t="shared" si="228"/>
        <v>14639</v>
      </c>
      <c r="UQL1" s="29">
        <f t="shared" si="228"/>
        <v>14640</v>
      </c>
      <c r="UQM1" s="29">
        <f t="shared" si="228"/>
        <v>14641</v>
      </c>
      <c r="UQN1" s="29">
        <f t="shared" si="228"/>
        <v>14642</v>
      </c>
      <c r="UQO1" s="29">
        <f t="shared" si="228"/>
        <v>14643</v>
      </c>
      <c r="UQP1" s="29">
        <f t="shared" si="228"/>
        <v>14644</v>
      </c>
      <c r="UQQ1" s="29">
        <f t="shared" si="228"/>
        <v>14645</v>
      </c>
      <c r="UQR1" s="29">
        <f t="shared" si="228"/>
        <v>14646</v>
      </c>
      <c r="UQS1" s="29">
        <f t="shared" si="228"/>
        <v>14647</v>
      </c>
      <c r="UQT1" s="29">
        <f t="shared" si="228"/>
        <v>14648</v>
      </c>
      <c r="UQU1" s="29">
        <f t="shared" si="228"/>
        <v>14649</v>
      </c>
      <c r="UQV1" s="29">
        <f t="shared" si="228"/>
        <v>14650</v>
      </c>
      <c r="UQW1" s="29">
        <f t="shared" si="228"/>
        <v>14651</v>
      </c>
      <c r="UQX1" s="29">
        <f t="shared" si="228"/>
        <v>14652</v>
      </c>
      <c r="UQY1" s="29">
        <f t="shared" si="228"/>
        <v>14653</v>
      </c>
      <c r="UQZ1" s="29">
        <f t="shared" si="228"/>
        <v>14654</v>
      </c>
      <c r="URA1" s="29">
        <f t="shared" si="228"/>
        <v>14655</v>
      </c>
      <c r="URB1" s="29">
        <f t="shared" si="228"/>
        <v>14656</v>
      </c>
      <c r="URC1" s="29">
        <f t="shared" si="228"/>
        <v>14657</v>
      </c>
      <c r="URD1" s="29">
        <f t="shared" si="228"/>
        <v>14658</v>
      </c>
      <c r="URE1" s="29">
        <f t="shared" si="228"/>
        <v>14659</v>
      </c>
      <c r="URF1" s="29">
        <f t="shared" ref="URF1:UTQ1" si="229">URE1+1</f>
        <v>14660</v>
      </c>
      <c r="URG1" s="29">
        <f t="shared" si="229"/>
        <v>14661</v>
      </c>
      <c r="URH1" s="29">
        <f t="shared" si="229"/>
        <v>14662</v>
      </c>
      <c r="URI1" s="29">
        <f t="shared" si="229"/>
        <v>14663</v>
      </c>
      <c r="URJ1" s="29">
        <f t="shared" si="229"/>
        <v>14664</v>
      </c>
      <c r="URK1" s="29">
        <f t="shared" si="229"/>
        <v>14665</v>
      </c>
      <c r="URL1" s="29">
        <f t="shared" si="229"/>
        <v>14666</v>
      </c>
      <c r="URM1" s="29">
        <f t="shared" si="229"/>
        <v>14667</v>
      </c>
      <c r="URN1" s="29">
        <f t="shared" si="229"/>
        <v>14668</v>
      </c>
      <c r="URO1" s="29">
        <f t="shared" si="229"/>
        <v>14669</v>
      </c>
      <c r="URP1" s="29">
        <f t="shared" si="229"/>
        <v>14670</v>
      </c>
      <c r="URQ1" s="29">
        <f t="shared" si="229"/>
        <v>14671</v>
      </c>
      <c r="URR1" s="29">
        <f t="shared" si="229"/>
        <v>14672</v>
      </c>
      <c r="URS1" s="29">
        <f t="shared" si="229"/>
        <v>14673</v>
      </c>
      <c r="URT1" s="29">
        <f t="shared" si="229"/>
        <v>14674</v>
      </c>
      <c r="URU1" s="29">
        <f t="shared" si="229"/>
        <v>14675</v>
      </c>
      <c r="URV1" s="29">
        <f t="shared" si="229"/>
        <v>14676</v>
      </c>
      <c r="URW1" s="29">
        <f t="shared" si="229"/>
        <v>14677</v>
      </c>
      <c r="URX1" s="29">
        <f t="shared" si="229"/>
        <v>14678</v>
      </c>
      <c r="URY1" s="29">
        <f t="shared" si="229"/>
        <v>14679</v>
      </c>
      <c r="URZ1" s="29">
        <f t="shared" si="229"/>
        <v>14680</v>
      </c>
      <c r="USA1" s="29">
        <f t="shared" si="229"/>
        <v>14681</v>
      </c>
      <c r="USB1" s="29">
        <f t="shared" si="229"/>
        <v>14682</v>
      </c>
      <c r="USC1" s="29">
        <f t="shared" si="229"/>
        <v>14683</v>
      </c>
      <c r="USD1" s="29">
        <f t="shared" si="229"/>
        <v>14684</v>
      </c>
      <c r="USE1" s="29">
        <f t="shared" si="229"/>
        <v>14685</v>
      </c>
      <c r="USF1" s="29">
        <f t="shared" si="229"/>
        <v>14686</v>
      </c>
      <c r="USG1" s="29">
        <f t="shared" si="229"/>
        <v>14687</v>
      </c>
      <c r="USH1" s="29">
        <f t="shared" si="229"/>
        <v>14688</v>
      </c>
      <c r="USI1" s="29">
        <f t="shared" si="229"/>
        <v>14689</v>
      </c>
      <c r="USJ1" s="29">
        <f t="shared" si="229"/>
        <v>14690</v>
      </c>
      <c r="USK1" s="29">
        <f t="shared" si="229"/>
        <v>14691</v>
      </c>
      <c r="USL1" s="29">
        <f t="shared" si="229"/>
        <v>14692</v>
      </c>
      <c r="USM1" s="29">
        <f t="shared" si="229"/>
        <v>14693</v>
      </c>
      <c r="USN1" s="29">
        <f t="shared" si="229"/>
        <v>14694</v>
      </c>
      <c r="USO1" s="29">
        <f t="shared" si="229"/>
        <v>14695</v>
      </c>
      <c r="USP1" s="29">
        <f t="shared" si="229"/>
        <v>14696</v>
      </c>
      <c r="USQ1" s="29">
        <f t="shared" si="229"/>
        <v>14697</v>
      </c>
      <c r="USR1" s="29">
        <f t="shared" si="229"/>
        <v>14698</v>
      </c>
      <c r="USS1" s="29">
        <f t="shared" si="229"/>
        <v>14699</v>
      </c>
      <c r="UST1" s="29">
        <f t="shared" si="229"/>
        <v>14700</v>
      </c>
      <c r="USU1" s="29">
        <f t="shared" si="229"/>
        <v>14701</v>
      </c>
      <c r="USV1" s="29">
        <f t="shared" si="229"/>
        <v>14702</v>
      </c>
      <c r="USW1" s="29">
        <f t="shared" si="229"/>
        <v>14703</v>
      </c>
      <c r="USX1" s="29">
        <f t="shared" si="229"/>
        <v>14704</v>
      </c>
      <c r="USY1" s="29">
        <f t="shared" si="229"/>
        <v>14705</v>
      </c>
      <c r="USZ1" s="29">
        <f t="shared" si="229"/>
        <v>14706</v>
      </c>
      <c r="UTA1" s="29">
        <f t="shared" si="229"/>
        <v>14707</v>
      </c>
      <c r="UTB1" s="29">
        <f t="shared" si="229"/>
        <v>14708</v>
      </c>
      <c r="UTC1" s="29">
        <f t="shared" si="229"/>
        <v>14709</v>
      </c>
      <c r="UTD1" s="29">
        <f t="shared" si="229"/>
        <v>14710</v>
      </c>
      <c r="UTE1" s="29">
        <f t="shared" si="229"/>
        <v>14711</v>
      </c>
      <c r="UTF1" s="29">
        <f t="shared" si="229"/>
        <v>14712</v>
      </c>
      <c r="UTG1" s="29">
        <f t="shared" si="229"/>
        <v>14713</v>
      </c>
      <c r="UTH1" s="29">
        <f t="shared" si="229"/>
        <v>14714</v>
      </c>
      <c r="UTI1" s="29">
        <f t="shared" si="229"/>
        <v>14715</v>
      </c>
      <c r="UTJ1" s="29">
        <f t="shared" si="229"/>
        <v>14716</v>
      </c>
      <c r="UTK1" s="29">
        <f t="shared" si="229"/>
        <v>14717</v>
      </c>
      <c r="UTL1" s="29">
        <f t="shared" si="229"/>
        <v>14718</v>
      </c>
      <c r="UTM1" s="29">
        <f t="shared" si="229"/>
        <v>14719</v>
      </c>
      <c r="UTN1" s="29">
        <f t="shared" si="229"/>
        <v>14720</v>
      </c>
      <c r="UTO1" s="29">
        <f t="shared" si="229"/>
        <v>14721</v>
      </c>
      <c r="UTP1" s="29">
        <f t="shared" si="229"/>
        <v>14722</v>
      </c>
      <c r="UTQ1" s="29">
        <f t="shared" si="229"/>
        <v>14723</v>
      </c>
      <c r="UTR1" s="29">
        <f t="shared" ref="UTR1:UWC1" si="230">UTQ1+1</f>
        <v>14724</v>
      </c>
      <c r="UTS1" s="29">
        <f t="shared" si="230"/>
        <v>14725</v>
      </c>
      <c r="UTT1" s="29">
        <f t="shared" si="230"/>
        <v>14726</v>
      </c>
      <c r="UTU1" s="29">
        <f t="shared" si="230"/>
        <v>14727</v>
      </c>
      <c r="UTV1" s="29">
        <f t="shared" si="230"/>
        <v>14728</v>
      </c>
      <c r="UTW1" s="29">
        <f t="shared" si="230"/>
        <v>14729</v>
      </c>
      <c r="UTX1" s="29">
        <f t="shared" si="230"/>
        <v>14730</v>
      </c>
      <c r="UTY1" s="29">
        <f t="shared" si="230"/>
        <v>14731</v>
      </c>
      <c r="UTZ1" s="29">
        <f t="shared" si="230"/>
        <v>14732</v>
      </c>
      <c r="UUA1" s="29">
        <f t="shared" si="230"/>
        <v>14733</v>
      </c>
      <c r="UUB1" s="29">
        <f t="shared" si="230"/>
        <v>14734</v>
      </c>
      <c r="UUC1" s="29">
        <f t="shared" si="230"/>
        <v>14735</v>
      </c>
      <c r="UUD1" s="29">
        <f t="shared" si="230"/>
        <v>14736</v>
      </c>
      <c r="UUE1" s="29">
        <f t="shared" si="230"/>
        <v>14737</v>
      </c>
      <c r="UUF1" s="29">
        <f t="shared" si="230"/>
        <v>14738</v>
      </c>
      <c r="UUG1" s="29">
        <f t="shared" si="230"/>
        <v>14739</v>
      </c>
      <c r="UUH1" s="29">
        <f t="shared" si="230"/>
        <v>14740</v>
      </c>
      <c r="UUI1" s="29">
        <f t="shared" si="230"/>
        <v>14741</v>
      </c>
      <c r="UUJ1" s="29">
        <f t="shared" si="230"/>
        <v>14742</v>
      </c>
      <c r="UUK1" s="29">
        <f t="shared" si="230"/>
        <v>14743</v>
      </c>
      <c r="UUL1" s="29">
        <f t="shared" si="230"/>
        <v>14744</v>
      </c>
      <c r="UUM1" s="29">
        <f t="shared" si="230"/>
        <v>14745</v>
      </c>
      <c r="UUN1" s="29">
        <f t="shared" si="230"/>
        <v>14746</v>
      </c>
      <c r="UUO1" s="29">
        <f t="shared" si="230"/>
        <v>14747</v>
      </c>
      <c r="UUP1" s="29">
        <f t="shared" si="230"/>
        <v>14748</v>
      </c>
      <c r="UUQ1" s="29">
        <f t="shared" si="230"/>
        <v>14749</v>
      </c>
      <c r="UUR1" s="29">
        <f t="shared" si="230"/>
        <v>14750</v>
      </c>
      <c r="UUS1" s="29">
        <f t="shared" si="230"/>
        <v>14751</v>
      </c>
      <c r="UUT1" s="29">
        <f t="shared" si="230"/>
        <v>14752</v>
      </c>
      <c r="UUU1" s="29">
        <f t="shared" si="230"/>
        <v>14753</v>
      </c>
      <c r="UUV1" s="29">
        <f t="shared" si="230"/>
        <v>14754</v>
      </c>
      <c r="UUW1" s="29">
        <f t="shared" si="230"/>
        <v>14755</v>
      </c>
      <c r="UUX1" s="29">
        <f t="shared" si="230"/>
        <v>14756</v>
      </c>
      <c r="UUY1" s="29">
        <f t="shared" si="230"/>
        <v>14757</v>
      </c>
      <c r="UUZ1" s="29">
        <f t="shared" si="230"/>
        <v>14758</v>
      </c>
      <c r="UVA1" s="29">
        <f t="shared" si="230"/>
        <v>14759</v>
      </c>
      <c r="UVB1" s="29">
        <f t="shared" si="230"/>
        <v>14760</v>
      </c>
      <c r="UVC1" s="29">
        <f t="shared" si="230"/>
        <v>14761</v>
      </c>
      <c r="UVD1" s="29">
        <f t="shared" si="230"/>
        <v>14762</v>
      </c>
      <c r="UVE1" s="29">
        <f t="shared" si="230"/>
        <v>14763</v>
      </c>
      <c r="UVF1" s="29">
        <f t="shared" si="230"/>
        <v>14764</v>
      </c>
      <c r="UVG1" s="29">
        <f t="shared" si="230"/>
        <v>14765</v>
      </c>
      <c r="UVH1" s="29">
        <f t="shared" si="230"/>
        <v>14766</v>
      </c>
      <c r="UVI1" s="29">
        <f t="shared" si="230"/>
        <v>14767</v>
      </c>
      <c r="UVJ1" s="29">
        <f t="shared" si="230"/>
        <v>14768</v>
      </c>
      <c r="UVK1" s="29">
        <f t="shared" si="230"/>
        <v>14769</v>
      </c>
      <c r="UVL1" s="29">
        <f t="shared" si="230"/>
        <v>14770</v>
      </c>
      <c r="UVM1" s="29">
        <f t="shared" si="230"/>
        <v>14771</v>
      </c>
      <c r="UVN1" s="29">
        <f t="shared" si="230"/>
        <v>14772</v>
      </c>
      <c r="UVO1" s="29">
        <f t="shared" si="230"/>
        <v>14773</v>
      </c>
      <c r="UVP1" s="29">
        <f t="shared" si="230"/>
        <v>14774</v>
      </c>
      <c r="UVQ1" s="29">
        <f t="shared" si="230"/>
        <v>14775</v>
      </c>
      <c r="UVR1" s="29">
        <f t="shared" si="230"/>
        <v>14776</v>
      </c>
      <c r="UVS1" s="29">
        <f t="shared" si="230"/>
        <v>14777</v>
      </c>
      <c r="UVT1" s="29">
        <f t="shared" si="230"/>
        <v>14778</v>
      </c>
      <c r="UVU1" s="29">
        <f t="shared" si="230"/>
        <v>14779</v>
      </c>
      <c r="UVV1" s="29">
        <f t="shared" si="230"/>
        <v>14780</v>
      </c>
      <c r="UVW1" s="29">
        <f t="shared" si="230"/>
        <v>14781</v>
      </c>
      <c r="UVX1" s="29">
        <f t="shared" si="230"/>
        <v>14782</v>
      </c>
      <c r="UVY1" s="29">
        <f t="shared" si="230"/>
        <v>14783</v>
      </c>
      <c r="UVZ1" s="29">
        <f t="shared" si="230"/>
        <v>14784</v>
      </c>
      <c r="UWA1" s="29">
        <f t="shared" si="230"/>
        <v>14785</v>
      </c>
      <c r="UWB1" s="29">
        <f t="shared" si="230"/>
        <v>14786</v>
      </c>
      <c r="UWC1" s="29">
        <f t="shared" si="230"/>
        <v>14787</v>
      </c>
      <c r="UWD1" s="29">
        <f t="shared" ref="UWD1:UYO1" si="231">UWC1+1</f>
        <v>14788</v>
      </c>
      <c r="UWE1" s="29">
        <f t="shared" si="231"/>
        <v>14789</v>
      </c>
      <c r="UWF1" s="29">
        <f t="shared" si="231"/>
        <v>14790</v>
      </c>
      <c r="UWG1" s="29">
        <f t="shared" si="231"/>
        <v>14791</v>
      </c>
      <c r="UWH1" s="29">
        <f t="shared" si="231"/>
        <v>14792</v>
      </c>
      <c r="UWI1" s="29">
        <f t="shared" si="231"/>
        <v>14793</v>
      </c>
      <c r="UWJ1" s="29">
        <f t="shared" si="231"/>
        <v>14794</v>
      </c>
      <c r="UWK1" s="29">
        <f t="shared" si="231"/>
        <v>14795</v>
      </c>
      <c r="UWL1" s="29">
        <f t="shared" si="231"/>
        <v>14796</v>
      </c>
      <c r="UWM1" s="29">
        <f t="shared" si="231"/>
        <v>14797</v>
      </c>
      <c r="UWN1" s="29">
        <f t="shared" si="231"/>
        <v>14798</v>
      </c>
      <c r="UWO1" s="29">
        <f t="shared" si="231"/>
        <v>14799</v>
      </c>
      <c r="UWP1" s="29">
        <f t="shared" si="231"/>
        <v>14800</v>
      </c>
      <c r="UWQ1" s="29">
        <f t="shared" si="231"/>
        <v>14801</v>
      </c>
      <c r="UWR1" s="29">
        <f t="shared" si="231"/>
        <v>14802</v>
      </c>
      <c r="UWS1" s="29">
        <f t="shared" si="231"/>
        <v>14803</v>
      </c>
      <c r="UWT1" s="29">
        <f t="shared" si="231"/>
        <v>14804</v>
      </c>
      <c r="UWU1" s="29">
        <f t="shared" si="231"/>
        <v>14805</v>
      </c>
      <c r="UWV1" s="29">
        <f t="shared" si="231"/>
        <v>14806</v>
      </c>
      <c r="UWW1" s="29">
        <f t="shared" si="231"/>
        <v>14807</v>
      </c>
      <c r="UWX1" s="29">
        <f t="shared" si="231"/>
        <v>14808</v>
      </c>
      <c r="UWY1" s="29">
        <f t="shared" si="231"/>
        <v>14809</v>
      </c>
      <c r="UWZ1" s="29">
        <f t="shared" si="231"/>
        <v>14810</v>
      </c>
      <c r="UXA1" s="29">
        <f t="shared" si="231"/>
        <v>14811</v>
      </c>
      <c r="UXB1" s="29">
        <f t="shared" si="231"/>
        <v>14812</v>
      </c>
      <c r="UXC1" s="29">
        <f t="shared" si="231"/>
        <v>14813</v>
      </c>
      <c r="UXD1" s="29">
        <f t="shared" si="231"/>
        <v>14814</v>
      </c>
      <c r="UXE1" s="29">
        <f t="shared" si="231"/>
        <v>14815</v>
      </c>
      <c r="UXF1" s="29">
        <f t="shared" si="231"/>
        <v>14816</v>
      </c>
      <c r="UXG1" s="29">
        <f t="shared" si="231"/>
        <v>14817</v>
      </c>
      <c r="UXH1" s="29">
        <f t="shared" si="231"/>
        <v>14818</v>
      </c>
      <c r="UXI1" s="29">
        <f t="shared" si="231"/>
        <v>14819</v>
      </c>
      <c r="UXJ1" s="29">
        <f t="shared" si="231"/>
        <v>14820</v>
      </c>
      <c r="UXK1" s="29">
        <f t="shared" si="231"/>
        <v>14821</v>
      </c>
      <c r="UXL1" s="29">
        <f t="shared" si="231"/>
        <v>14822</v>
      </c>
      <c r="UXM1" s="29">
        <f t="shared" si="231"/>
        <v>14823</v>
      </c>
      <c r="UXN1" s="29">
        <f t="shared" si="231"/>
        <v>14824</v>
      </c>
      <c r="UXO1" s="29">
        <f t="shared" si="231"/>
        <v>14825</v>
      </c>
      <c r="UXP1" s="29">
        <f t="shared" si="231"/>
        <v>14826</v>
      </c>
      <c r="UXQ1" s="29">
        <f t="shared" si="231"/>
        <v>14827</v>
      </c>
      <c r="UXR1" s="29">
        <f t="shared" si="231"/>
        <v>14828</v>
      </c>
      <c r="UXS1" s="29">
        <f t="shared" si="231"/>
        <v>14829</v>
      </c>
      <c r="UXT1" s="29">
        <f t="shared" si="231"/>
        <v>14830</v>
      </c>
      <c r="UXU1" s="29">
        <f t="shared" si="231"/>
        <v>14831</v>
      </c>
      <c r="UXV1" s="29">
        <f t="shared" si="231"/>
        <v>14832</v>
      </c>
      <c r="UXW1" s="29">
        <f t="shared" si="231"/>
        <v>14833</v>
      </c>
      <c r="UXX1" s="29">
        <f t="shared" si="231"/>
        <v>14834</v>
      </c>
      <c r="UXY1" s="29">
        <f t="shared" si="231"/>
        <v>14835</v>
      </c>
      <c r="UXZ1" s="29">
        <f t="shared" si="231"/>
        <v>14836</v>
      </c>
      <c r="UYA1" s="29">
        <f t="shared" si="231"/>
        <v>14837</v>
      </c>
      <c r="UYB1" s="29">
        <f t="shared" si="231"/>
        <v>14838</v>
      </c>
      <c r="UYC1" s="29">
        <f t="shared" si="231"/>
        <v>14839</v>
      </c>
      <c r="UYD1" s="29">
        <f t="shared" si="231"/>
        <v>14840</v>
      </c>
      <c r="UYE1" s="29">
        <f t="shared" si="231"/>
        <v>14841</v>
      </c>
      <c r="UYF1" s="29">
        <f t="shared" si="231"/>
        <v>14842</v>
      </c>
      <c r="UYG1" s="29">
        <f t="shared" si="231"/>
        <v>14843</v>
      </c>
      <c r="UYH1" s="29">
        <f t="shared" si="231"/>
        <v>14844</v>
      </c>
      <c r="UYI1" s="29">
        <f t="shared" si="231"/>
        <v>14845</v>
      </c>
      <c r="UYJ1" s="29">
        <f t="shared" si="231"/>
        <v>14846</v>
      </c>
      <c r="UYK1" s="29">
        <f t="shared" si="231"/>
        <v>14847</v>
      </c>
      <c r="UYL1" s="29">
        <f t="shared" si="231"/>
        <v>14848</v>
      </c>
      <c r="UYM1" s="29">
        <f t="shared" si="231"/>
        <v>14849</v>
      </c>
      <c r="UYN1" s="29">
        <f t="shared" si="231"/>
        <v>14850</v>
      </c>
      <c r="UYO1" s="29">
        <f t="shared" si="231"/>
        <v>14851</v>
      </c>
      <c r="UYP1" s="29">
        <f t="shared" ref="UYP1:VBA1" si="232">UYO1+1</f>
        <v>14852</v>
      </c>
      <c r="UYQ1" s="29">
        <f t="shared" si="232"/>
        <v>14853</v>
      </c>
      <c r="UYR1" s="29">
        <f t="shared" si="232"/>
        <v>14854</v>
      </c>
      <c r="UYS1" s="29">
        <f t="shared" si="232"/>
        <v>14855</v>
      </c>
      <c r="UYT1" s="29">
        <f t="shared" si="232"/>
        <v>14856</v>
      </c>
      <c r="UYU1" s="29">
        <f t="shared" si="232"/>
        <v>14857</v>
      </c>
      <c r="UYV1" s="29">
        <f t="shared" si="232"/>
        <v>14858</v>
      </c>
      <c r="UYW1" s="29">
        <f t="shared" si="232"/>
        <v>14859</v>
      </c>
      <c r="UYX1" s="29">
        <f t="shared" si="232"/>
        <v>14860</v>
      </c>
      <c r="UYY1" s="29">
        <f t="shared" si="232"/>
        <v>14861</v>
      </c>
      <c r="UYZ1" s="29">
        <f t="shared" si="232"/>
        <v>14862</v>
      </c>
      <c r="UZA1" s="29">
        <f t="shared" si="232"/>
        <v>14863</v>
      </c>
      <c r="UZB1" s="29">
        <f t="shared" si="232"/>
        <v>14864</v>
      </c>
      <c r="UZC1" s="29">
        <f t="shared" si="232"/>
        <v>14865</v>
      </c>
      <c r="UZD1" s="29">
        <f t="shared" si="232"/>
        <v>14866</v>
      </c>
      <c r="UZE1" s="29">
        <f t="shared" si="232"/>
        <v>14867</v>
      </c>
      <c r="UZF1" s="29">
        <f t="shared" si="232"/>
        <v>14868</v>
      </c>
      <c r="UZG1" s="29">
        <f t="shared" si="232"/>
        <v>14869</v>
      </c>
      <c r="UZH1" s="29">
        <f t="shared" si="232"/>
        <v>14870</v>
      </c>
      <c r="UZI1" s="29">
        <f t="shared" si="232"/>
        <v>14871</v>
      </c>
      <c r="UZJ1" s="29">
        <f t="shared" si="232"/>
        <v>14872</v>
      </c>
      <c r="UZK1" s="29">
        <f t="shared" si="232"/>
        <v>14873</v>
      </c>
      <c r="UZL1" s="29">
        <f t="shared" si="232"/>
        <v>14874</v>
      </c>
      <c r="UZM1" s="29">
        <f t="shared" si="232"/>
        <v>14875</v>
      </c>
      <c r="UZN1" s="29">
        <f t="shared" si="232"/>
        <v>14876</v>
      </c>
      <c r="UZO1" s="29">
        <f t="shared" si="232"/>
        <v>14877</v>
      </c>
      <c r="UZP1" s="29">
        <f t="shared" si="232"/>
        <v>14878</v>
      </c>
      <c r="UZQ1" s="29">
        <f t="shared" si="232"/>
        <v>14879</v>
      </c>
      <c r="UZR1" s="29">
        <f t="shared" si="232"/>
        <v>14880</v>
      </c>
      <c r="UZS1" s="29">
        <f t="shared" si="232"/>
        <v>14881</v>
      </c>
      <c r="UZT1" s="29">
        <f t="shared" si="232"/>
        <v>14882</v>
      </c>
      <c r="UZU1" s="29">
        <f t="shared" si="232"/>
        <v>14883</v>
      </c>
      <c r="UZV1" s="29">
        <f t="shared" si="232"/>
        <v>14884</v>
      </c>
      <c r="UZW1" s="29">
        <f t="shared" si="232"/>
        <v>14885</v>
      </c>
      <c r="UZX1" s="29">
        <f t="shared" si="232"/>
        <v>14886</v>
      </c>
      <c r="UZY1" s="29">
        <f t="shared" si="232"/>
        <v>14887</v>
      </c>
      <c r="UZZ1" s="29">
        <f t="shared" si="232"/>
        <v>14888</v>
      </c>
      <c r="VAA1" s="29">
        <f t="shared" si="232"/>
        <v>14889</v>
      </c>
      <c r="VAB1" s="29">
        <f t="shared" si="232"/>
        <v>14890</v>
      </c>
      <c r="VAC1" s="29">
        <f t="shared" si="232"/>
        <v>14891</v>
      </c>
      <c r="VAD1" s="29">
        <f t="shared" si="232"/>
        <v>14892</v>
      </c>
      <c r="VAE1" s="29">
        <f t="shared" si="232"/>
        <v>14893</v>
      </c>
      <c r="VAF1" s="29">
        <f t="shared" si="232"/>
        <v>14894</v>
      </c>
      <c r="VAG1" s="29">
        <f t="shared" si="232"/>
        <v>14895</v>
      </c>
      <c r="VAH1" s="29">
        <f t="shared" si="232"/>
        <v>14896</v>
      </c>
      <c r="VAI1" s="29">
        <f t="shared" si="232"/>
        <v>14897</v>
      </c>
      <c r="VAJ1" s="29">
        <f t="shared" si="232"/>
        <v>14898</v>
      </c>
      <c r="VAK1" s="29">
        <f t="shared" si="232"/>
        <v>14899</v>
      </c>
      <c r="VAL1" s="29">
        <f t="shared" si="232"/>
        <v>14900</v>
      </c>
      <c r="VAM1" s="29">
        <f t="shared" si="232"/>
        <v>14901</v>
      </c>
      <c r="VAN1" s="29">
        <f t="shared" si="232"/>
        <v>14902</v>
      </c>
      <c r="VAO1" s="29">
        <f t="shared" si="232"/>
        <v>14903</v>
      </c>
      <c r="VAP1" s="29">
        <f t="shared" si="232"/>
        <v>14904</v>
      </c>
      <c r="VAQ1" s="29">
        <f t="shared" si="232"/>
        <v>14905</v>
      </c>
      <c r="VAR1" s="29">
        <f t="shared" si="232"/>
        <v>14906</v>
      </c>
      <c r="VAS1" s="29">
        <f t="shared" si="232"/>
        <v>14907</v>
      </c>
      <c r="VAT1" s="29">
        <f t="shared" si="232"/>
        <v>14908</v>
      </c>
      <c r="VAU1" s="29">
        <f t="shared" si="232"/>
        <v>14909</v>
      </c>
      <c r="VAV1" s="29">
        <f t="shared" si="232"/>
        <v>14910</v>
      </c>
      <c r="VAW1" s="29">
        <f t="shared" si="232"/>
        <v>14911</v>
      </c>
      <c r="VAX1" s="29">
        <f t="shared" si="232"/>
        <v>14912</v>
      </c>
      <c r="VAY1" s="29">
        <f t="shared" si="232"/>
        <v>14913</v>
      </c>
      <c r="VAZ1" s="29">
        <f t="shared" si="232"/>
        <v>14914</v>
      </c>
      <c r="VBA1" s="29">
        <f t="shared" si="232"/>
        <v>14915</v>
      </c>
      <c r="VBB1" s="29">
        <f t="shared" ref="VBB1:VDM1" si="233">VBA1+1</f>
        <v>14916</v>
      </c>
      <c r="VBC1" s="29">
        <f t="shared" si="233"/>
        <v>14917</v>
      </c>
      <c r="VBD1" s="29">
        <f t="shared" si="233"/>
        <v>14918</v>
      </c>
      <c r="VBE1" s="29">
        <f t="shared" si="233"/>
        <v>14919</v>
      </c>
      <c r="VBF1" s="29">
        <f t="shared" si="233"/>
        <v>14920</v>
      </c>
      <c r="VBG1" s="29">
        <f t="shared" si="233"/>
        <v>14921</v>
      </c>
      <c r="VBH1" s="29">
        <f t="shared" si="233"/>
        <v>14922</v>
      </c>
      <c r="VBI1" s="29">
        <f t="shared" si="233"/>
        <v>14923</v>
      </c>
      <c r="VBJ1" s="29">
        <f t="shared" si="233"/>
        <v>14924</v>
      </c>
      <c r="VBK1" s="29">
        <f t="shared" si="233"/>
        <v>14925</v>
      </c>
      <c r="VBL1" s="29">
        <f t="shared" si="233"/>
        <v>14926</v>
      </c>
      <c r="VBM1" s="29">
        <f t="shared" si="233"/>
        <v>14927</v>
      </c>
      <c r="VBN1" s="29">
        <f t="shared" si="233"/>
        <v>14928</v>
      </c>
      <c r="VBO1" s="29">
        <f t="shared" si="233"/>
        <v>14929</v>
      </c>
      <c r="VBP1" s="29">
        <f t="shared" si="233"/>
        <v>14930</v>
      </c>
      <c r="VBQ1" s="29">
        <f t="shared" si="233"/>
        <v>14931</v>
      </c>
      <c r="VBR1" s="29">
        <f t="shared" si="233"/>
        <v>14932</v>
      </c>
      <c r="VBS1" s="29">
        <f t="shared" si="233"/>
        <v>14933</v>
      </c>
      <c r="VBT1" s="29">
        <f t="shared" si="233"/>
        <v>14934</v>
      </c>
      <c r="VBU1" s="29">
        <f t="shared" si="233"/>
        <v>14935</v>
      </c>
      <c r="VBV1" s="29">
        <f t="shared" si="233"/>
        <v>14936</v>
      </c>
      <c r="VBW1" s="29">
        <f t="shared" si="233"/>
        <v>14937</v>
      </c>
      <c r="VBX1" s="29">
        <f t="shared" si="233"/>
        <v>14938</v>
      </c>
      <c r="VBY1" s="29">
        <f t="shared" si="233"/>
        <v>14939</v>
      </c>
      <c r="VBZ1" s="29">
        <f t="shared" si="233"/>
        <v>14940</v>
      </c>
      <c r="VCA1" s="29">
        <f t="shared" si="233"/>
        <v>14941</v>
      </c>
      <c r="VCB1" s="29">
        <f t="shared" si="233"/>
        <v>14942</v>
      </c>
      <c r="VCC1" s="29">
        <f t="shared" si="233"/>
        <v>14943</v>
      </c>
      <c r="VCD1" s="29">
        <f t="shared" si="233"/>
        <v>14944</v>
      </c>
      <c r="VCE1" s="29">
        <f t="shared" si="233"/>
        <v>14945</v>
      </c>
      <c r="VCF1" s="29">
        <f t="shared" si="233"/>
        <v>14946</v>
      </c>
      <c r="VCG1" s="29">
        <f t="shared" si="233"/>
        <v>14947</v>
      </c>
      <c r="VCH1" s="29">
        <f t="shared" si="233"/>
        <v>14948</v>
      </c>
      <c r="VCI1" s="29">
        <f t="shared" si="233"/>
        <v>14949</v>
      </c>
      <c r="VCJ1" s="29">
        <f t="shared" si="233"/>
        <v>14950</v>
      </c>
      <c r="VCK1" s="29">
        <f t="shared" si="233"/>
        <v>14951</v>
      </c>
      <c r="VCL1" s="29">
        <f t="shared" si="233"/>
        <v>14952</v>
      </c>
      <c r="VCM1" s="29">
        <f t="shared" si="233"/>
        <v>14953</v>
      </c>
      <c r="VCN1" s="29">
        <f t="shared" si="233"/>
        <v>14954</v>
      </c>
      <c r="VCO1" s="29">
        <f t="shared" si="233"/>
        <v>14955</v>
      </c>
      <c r="VCP1" s="29">
        <f t="shared" si="233"/>
        <v>14956</v>
      </c>
      <c r="VCQ1" s="29">
        <f t="shared" si="233"/>
        <v>14957</v>
      </c>
      <c r="VCR1" s="29">
        <f t="shared" si="233"/>
        <v>14958</v>
      </c>
      <c r="VCS1" s="29">
        <f t="shared" si="233"/>
        <v>14959</v>
      </c>
      <c r="VCT1" s="29">
        <f t="shared" si="233"/>
        <v>14960</v>
      </c>
      <c r="VCU1" s="29">
        <f t="shared" si="233"/>
        <v>14961</v>
      </c>
      <c r="VCV1" s="29">
        <f t="shared" si="233"/>
        <v>14962</v>
      </c>
      <c r="VCW1" s="29">
        <f t="shared" si="233"/>
        <v>14963</v>
      </c>
      <c r="VCX1" s="29">
        <f t="shared" si="233"/>
        <v>14964</v>
      </c>
      <c r="VCY1" s="29">
        <f t="shared" si="233"/>
        <v>14965</v>
      </c>
      <c r="VCZ1" s="29">
        <f t="shared" si="233"/>
        <v>14966</v>
      </c>
      <c r="VDA1" s="29">
        <f t="shared" si="233"/>
        <v>14967</v>
      </c>
      <c r="VDB1" s="29">
        <f t="shared" si="233"/>
        <v>14968</v>
      </c>
      <c r="VDC1" s="29">
        <f t="shared" si="233"/>
        <v>14969</v>
      </c>
      <c r="VDD1" s="29">
        <f t="shared" si="233"/>
        <v>14970</v>
      </c>
      <c r="VDE1" s="29">
        <f t="shared" si="233"/>
        <v>14971</v>
      </c>
      <c r="VDF1" s="29">
        <f t="shared" si="233"/>
        <v>14972</v>
      </c>
      <c r="VDG1" s="29">
        <f t="shared" si="233"/>
        <v>14973</v>
      </c>
      <c r="VDH1" s="29">
        <f t="shared" si="233"/>
        <v>14974</v>
      </c>
      <c r="VDI1" s="29">
        <f t="shared" si="233"/>
        <v>14975</v>
      </c>
      <c r="VDJ1" s="29">
        <f t="shared" si="233"/>
        <v>14976</v>
      </c>
      <c r="VDK1" s="29">
        <f t="shared" si="233"/>
        <v>14977</v>
      </c>
      <c r="VDL1" s="29">
        <f t="shared" si="233"/>
        <v>14978</v>
      </c>
      <c r="VDM1" s="29">
        <f t="shared" si="233"/>
        <v>14979</v>
      </c>
      <c r="VDN1" s="29">
        <f t="shared" ref="VDN1:VFY1" si="234">VDM1+1</f>
        <v>14980</v>
      </c>
      <c r="VDO1" s="29">
        <f t="shared" si="234"/>
        <v>14981</v>
      </c>
      <c r="VDP1" s="29">
        <f t="shared" si="234"/>
        <v>14982</v>
      </c>
      <c r="VDQ1" s="29">
        <f t="shared" si="234"/>
        <v>14983</v>
      </c>
      <c r="VDR1" s="29">
        <f t="shared" si="234"/>
        <v>14984</v>
      </c>
      <c r="VDS1" s="29">
        <f t="shared" si="234"/>
        <v>14985</v>
      </c>
      <c r="VDT1" s="29">
        <f t="shared" si="234"/>
        <v>14986</v>
      </c>
      <c r="VDU1" s="29">
        <f t="shared" si="234"/>
        <v>14987</v>
      </c>
      <c r="VDV1" s="29">
        <f t="shared" si="234"/>
        <v>14988</v>
      </c>
      <c r="VDW1" s="29">
        <f t="shared" si="234"/>
        <v>14989</v>
      </c>
      <c r="VDX1" s="29">
        <f t="shared" si="234"/>
        <v>14990</v>
      </c>
      <c r="VDY1" s="29">
        <f t="shared" si="234"/>
        <v>14991</v>
      </c>
      <c r="VDZ1" s="29">
        <f t="shared" si="234"/>
        <v>14992</v>
      </c>
      <c r="VEA1" s="29">
        <f t="shared" si="234"/>
        <v>14993</v>
      </c>
      <c r="VEB1" s="29">
        <f t="shared" si="234"/>
        <v>14994</v>
      </c>
      <c r="VEC1" s="29">
        <f t="shared" si="234"/>
        <v>14995</v>
      </c>
      <c r="VED1" s="29">
        <f t="shared" si="234"/>
        <v>14996</v>
      </c>
      <c r="VEE1" s="29">
        <f t="shared" si="234"/>
        <v>14997</v>
      </c>
      <c r="VEF1" s="29">
        <f t="shared" si="234"/>
        <v>14998</v>
      </c>
      <c r="VEG1" s="29">
        <f t="shared" si="234"/>
        <v>14999</v>
      </c>
      <c r="VEH1" s="29">
        <f t="shared" si="234"/>
        <v>15000</v>
      </c>
      <c r="VEI1" s="29">
        <f t="shared" si="234"/>
        <v>15001</v>
      </c>
      <c r="VEJ1" s="29">
        <f t="shared" si="234"/>
        <v>15002</v>
      </c>
      <c r="VEK1" s="29">
        <f t="shared" si="234"/>
        <v>15003</v>
      </c>
      <c r="VEL1" s="29">
        <f t="shared" si="234"/>
        <v>15004</v>
      </c>
      <c r="VEM1" s="29">
        <f t="shared" si="234"/>
        <v>15005</v>
      </c>
      <c r="VEN1" s="29">
        <f t="shared" si="234"/>
        <v>15006</v>
      </c>
      <c r="VEO1" s="29">
        <f t="shared" si="234"/>
        <v>15007</v>
      </c>
      <c r="VEP1" s="29">
        <f t="shared" si="234"/>
        <v>15008</v>
      </c>
      <c r="VEQ1" s="29">
        <f t="shared" si="234"/>
        <v>15009</v>
      </c>
      <c r="VER1" s="29">
        <f t="shared" si="234"/>
        <v>15010</v>
      </c>
      <c r="VES1" s="29">
        <f t="shared" si="234"/>
        <v>15011</v>
      </c>
      <c r="VET1" s="29">
        <f t="shared" si="234"/>
        <v>15012</v>
      </c>
      <c r="VEU1" s="29">
        <f t="shared" si="234"/>
        <v>15013</v>
      </c>
      <c r="VEV1" s="29">
        <f t="shared" si="234"/>
        <v>15014</v>
      </c>
      <c r="VEW1" s="29">
        <f t="shared" si="234"/>
        <v>15015</v>
      </c>
      <c r="VEX1" s="29">
        <f t="shared" si="234"/>
        <v>15016</v>
      </c>
      <c r="VEY1" s="29">
        <f t="shared" si="234"/>
        <v>15017</v>
      </c>
      <c r="VEZ1" s="29">
        <f t="shared" si="234"/>
        <v>15018</v>
      </c>
      <c r="VFA1" s="29">
        <f t="shared" si="234"/>
        <v>15019</v>
      </c>
      <c r="VFB1" s="29">
        <f t="shared" si="234"/>
        <v>15020</v>
      </c>
      <c r="VFC1" s="29">
        <f t="shared" si="234"/>
        <v>15021</v>
      </c>
      <c r="VFD1" s="29">
        <f t="shared" si="234"/>
        <v>15022</v>
      </c>
      <c r="VFE1" s="29">
        <f t="shared" si="234"/>
        <v>15023</v>
      </c>
      <c r="VFF1" s="29">
        <f t="shared" si="234"/>
        <v>15024</v>
      </c>
      <c r="VFG1" s="29">
        <f t="shared" si="234"/>
        <v>15025</v>
      </c>
      <c r="VFH1" s="29">
        <f t="shared" si="234"/>
        <v>15026</v>
      </c>
      <c r="VFI1" s="29">
        <f t="shared" si="234"/>
        <v>15027</v>
      </c>
      <c r="VFJ1" s="29">
        <f t="shared" si="234"/>
        <v>15028</v>
      </c>
      <c r="VFK1" s="29">
        <f t="shared" si="234"/>
        <v>15029</v>
      </c>
      <c r="VFL1" s="29">
        <f t="shared" si="234"/>
        <v>15030</v>
      </c>
      <c r="VFM1" s="29">
        <f t="shared" si="234"/>
        <v>15031</v>
      </c>
      <c r="VFN1" s="29">
        <f t="shared" si="234"/>
        <v>15032</v>
      </c>
      <c r="VFO1" s="29">
        <f t="shared" si="234"/>
        <v>15033</v>
      </c>
      <c r="VFP1" s="29">
        <f t="shared" si="234"/>
        <v>15034</v>
      </c>
      <c r="VFQ1" s="29">
        <f t="shared" si="234"/>
        <v>15035</v>
      </c>
      <c r="VFR1" s="29">
        <f t="shared" si="234"/>
        <v>15036</v>
      </c>
      <c r="VFS1" s="29">
        <f t="shared" si="234"/>
        <v>15037</v>
      </c>
      <c r="VFT1" s="29">
        <f t="shared" si="234"/>
        <v>15038</v>
      </c>
      <c r="VFU1" s="29">
        <f t="shared" si="234"/>
        <v>15039</v>
      </c>
      <c r="VFV1" s="29">
        <f t="shared" si="234"/>
        <v>15040</v>
      </c>
      <c r="VFW1" s="29">
        <f t="shared" si="234"/>
        <v>15041</v>
      </c>
      <c r="VFX1" s="29">
        <f t="shared" si="234"/>
        <v>15042</v>
      </c>
      <c r="VFY1" s="29">
        <f t="shared" si="234"/>
        <v>15043</v>
      </c>
      <c r="VFZ1" s="29">
        <f t="shared" ref="VFZ1:VIK1" si="235">VFY1+1</f>
        <v>15044</v>
      </c>
      <c r="VGA1" s="29">
        <f t="shared" si="235"/>
        <v>15045</v>
      </c>
      <c r="VGB1" s="29">
        <f t="shared" si="235"/>
        <v>15046</v>
      </c>
      <c r="VGC1" s="29">
        <f t="shared" si="235"/>
        <v>15047</v>
      </c>
      <c r="VGD1" s="29">
        <f t="shared" si="235"/>
        <v>15048</v>
      </c>
      <c r="VGE1" s="29">
        <f t="shared" si="235"/>
        <v>15049</v>
      </c>
      <c r="VGF1" s="29">
        <f t="shared" si="235"/>
        <v>15050</v>
      </c>
      <c r="VGG1" s="29">
        <f t="shared" si="235"/>
        <v>15051</v>
      </c>
      <c r="VGH1" s="29">
        <f t="shared" si="235"/>
        <v>15052</v>
      </c>
      <c r="VGI1" s="29">
        <f t="shared" si="235"/>
        <v>15053</v>
      </c>
      <c r="VGJ1" s="29">
        <f t="shared" si="235"/>
        <v>15054</v>
      </c>
      <c r="VGK1" s="29">
        <f t="shared" si="235"/>
        <v>15055</v>
      </c>
      <c r="VGL1" s="29">
        <f t="shared" si="235"/>
        <v>15056</v>
      </c>
      <c r="VGM1" s="29">
        <f t="shared" si="235"/>
        <v>15057</v>
      </c>
      <c r="VGN1" s="29">
        <f t="shared" si="235"/>
        <v>15058</v>
      </c>
      <c r="VGO1" s="29">
        <f t="shared" si="235"/>
        <v>15059</v>
      </c>
      <c r="VGP1" s="29">
        <f t="shared" si="235"/>
        <v>15060</v>
      </c>
      <c r="VGQ1" s="29">
        <f t="shared" si="235"/>
        <v>15061</v>
      </c>
      <c r="VGR1" s="29">
        <f t="shared" si="235"/>
        <v>15062</v>
      </c>
      <c r="VGS1" s="29">
        <f t="shared" si="235"/>
        <v>15063</v>
      </c>
      <c r="VGT1" s="29">
        <f t="shared" si="235"/>
        <v>15064</v>
      </c>
      <c r="VGU1" s="29">
        <f t="shared" si="235"/>
        <v>15065</v>
      </c>
      <c r="VGV1" s="29">
        <f t="shared" si="235"/>
        <v>15066</v>
      </c>
      <c r="VGW1" s="29">
        <f t="shared" si="235"/>
        <v>15067</v>
      </c>
      <c r="VGX1" s="29">
        <f t="shared" si="235"/>
        <v>15068</v>
      </c>
      <c r="VGY1" s="29">
        <f t="shared" si="235"/>
        <v>15069</v>
      </c>
      <c r="VGZ1" s="29">
        <f t="shared" si="235"/>
        <v>15070</v>
      </c>
      <c r="VHA1" s="29">
        <f t="shared" si="235"/>
        <v>15071</v>
      </c>
      <c r="VHB1" s="29">
        <f t="shared" si="235"/>
        <v>15072</v>
      </c>
      <c r="VHC1" s="29">
        <f t="shared" si="235"/>
        <v>15073</v>
      </c>
      <c r="VHD1" s="29">
        <f t="shared" si="235"/>
        <v>15074</v>
      </c>
      <c r="VHE1" s="29">
        <f t="shared" si="235"/>
        <v>15075</v>
      </c>
      <c r="VHF1" s="29">
        <f t="shared" si="235"/>
        <v>15076</v>
      </c>
      <c r="VHG1" s="29">
        <f t="shared" si="235"/>
        <v>15077</v>
      </c>
      <c r="VHH1" s="29">
        <f t="shared" si="235"/>
        <v>15078</v>
      </c>
      <c r="VHI1" s="29">
        <f t="shared" si="235"/>
        <v>15079</v>
      </c>
      <c r="VHJ1" s="29">
        <f t="shared" si="235"/>
        <v>15080</v>
      </c>
      <c r="VHK1" s="29">
        <f t="shared" si="235"/>
        <v>15081</v>
      </c>
      <c r="VHL1" s="29">
        <f t="shared" si="235"/>
        <v>15082</v>
      </c>
      <c r="VHM1" s="29">
        <f t="shared" si="235"/>
        <v>15083</v>
      </c>
      <c r="VHN1" s="29">
        <f t="shared" si="235"/>
        <v>15084</v>
      </c>
      <c r="VHO1" s="29">
        <f t="shared" si="235"/>
        <v>15085</v>
      </c>
      <c r="VHP1" s="29">
        <f t="shared" si="235"/>
        <v>15086</v>
      </c>
      <c r="VHQ1" s="29">
        <f t="shared" si="235"/>
        <v>15087</v>
      </c>
      <c r="VHR1" s="29">
        <f t="shared" si="235"/>
        <v>15088</v>
      </c>
      <c r="VHS1" s="29">
        <f t="shared" si="235"/>
        <v>15089</v>
      </c>
      <c r="VHT1" s="29">
        <f t="shared" si="235"/>
        <v>15090</v>
      </c>
      <c r="VHU1" s="29">
        <f t="shared" si="235"/>
        <v>15091</v>
      </c>
      <c r="VHV1" s="29">
        <f t="shared" si="235"/>
        <v>15092</v>
      </c>
      <c r="VHW1" s="29">
        <f t="shared" si="235"/>
        <v>15093</v>
      </c>
      <c r="VHX1" s="29">
        <f t="shared" si="235"/>
        <v>15094</v>
      </c>
      <c r="VHY1" s="29">
        <f t="shared" si="235"/>
        <v>15095</v>
      </c>
      <c r="VHZ1" s="29">
        <f t="shared" si="235"/>
        <v>15096</v>
      </c>
      <c r="VIA1" s="29">
        <f t="shared" si="235"/>
        <v>15097</v>
      </c>
      <c r="VIB1" s="29">
        <f t="shared" si="235"/>
        <v>15098</v>
      </c>
      <c r="VIC1" s="29">
        <f t="shared" si="235"/>
        <v>15099</v>
      </c>
      <c r="VID1" s="29">
        <f t="shared" si="235"/>
        <v>15100</v>
      </c>
      <c r="VIE1" s="29">
        <f t="shared" si="235"/>
        <v>15101</v>
      </c>
      <c r="VIF1" s="29">
        <f t="shared" si="235"/>
        <v>15102</v>
      </c>
      <c r="VIG1" s="29">
        <f t="shared" si="235"/>
        <v>15103</v>
      </c>
      <c r="VIH1" s="29">
        <f t="shared" si="235"/>
        <v>15104</v>
      </c>
      <c r="VII1" s="29">
        <f t="shared" si="235"/>
        <v>15105</v>
      </c>
      <c r="VIJ1" s="29">
        <f t="shared" si="235"/>
        <v>15106</v>
      </c>
      <c r="VIK1" s="29">
        <f t="shared" si="235"/>
        <v>15107</v>
      </c>
      <c r="VIL1" s="29">
        <f t="shared" ref="VIL1:VKW1" si="236">VIK1+1</f>
        <v>15108</v>
      </c>
      <c r="VIM1" s="29">
        <f t="shared" si="236"/>
        <v>15109</v>
      </c>
      <c r="VIN1" s="29">
        <f t="shared" si="236"/>
        <v>15110</v>
      </c>
      <c r="VIO1" s="29">
        <f t="shared" si="236"/>
        <v>15111</v>
      </c>
      <c r="VIP1" s="29">
        <f t="shared" si="236"/>
        <v>15112</v>
      </c>
      <c r="VIQ1" s="29">
        <f t="shared" si="236"/>
        <v>15113</v>
      </c>
      <c r="VIR1" s="29">
        <f t="shared" si="236"/>
        <v>15114</v>
      </c>
      <c r="VIS1" s="29">
        <f t="shared" si="236"/>
        <v>15115</v>
      </c>
      <c r="VIT1" s="29">
        <f t="shared" si="236"/>
        <v>15116</v>
      </c>
      <c r="VIU1" s="29">
        <f t="shared" si="236"/>
        <v>15117</v>
      </c>
      <c r="VIV1" s="29">
        <f t="shared" si="236"/>
        <v>15118</v>
      </c>
      <c r="VIW1" s="29">
        <f t="shared" si="236"/>
        <v>15119</v>
      </c>
      <c r="VIX1" s="29">
        <f t="shared" si="236"/>
        <v>15120</v>
      </c>
      <c r="VIY1" s="29">
        <f t="shared" si="236"/>
        <v>15121</v>
      </c>
      <c r="VIZ1" s="29">
        <f t="shared" si="236"/>
        <v>15122</v>
      </c>
      <c r="VJA1" s="29">
        <f t="shared" si="236"/>
        <v>15123</v>
      </c>
      <c r="VJB1" s="29">
        <f t="shared" si="236"/>
        <v>15124</v>
      </c>
      <c r="VJC1" s="29">
        <f t="shared" si="236"/>
        <v>15125</v>
      </c>
      <c r="VJD1" s="29">
        <f t="shared" si="236"/>
        <v>15126</v>
      </c>
      <c r="VJE1" s="29">
        <f t="shared" si="236"/>
        <v>15127</v>
      </c>
      <c r="VJF1" s="29">
        <f t="shared" si="236"/>
        <v>15128</v>
      </c>
      <c r="VJG1" s="29">
        <f t="shared" si="236"/>
        <v>15129</v>
      </c>
      <c r="VJH1" s="29">
        <f t="shared" si="236"/>
        <v>15130</v>
      </c>
      <c r="VJI1" s="29">
        <f t="shared" si="236"/>
        <v>15131</v>
      </c>
      <c r="VJJ1" s="29">
        <f t="shared" si="236"/>
        <v>15132</v>
      </c>
      <c r="VJK1" s="29">
        <f t="shared" si="236"/>
        <v>15133</v>
      </c>
      <c r="VJL1" s="29">
        <f t="shared" si="236"/>
        <v>15134</v>
      </c>
      <c r="VJM1" s="29">
        <f t="shared" si="236"/>
        <v>15135</v>
      </c>
      <c r="VJN1" s="29">
        <f t="shared" si="236"/>
        <v>15136</v>
      </c>
      <c r="VJO1" s="29">
        <f t="shared" si="236"/>
        <v>15137</v>
      </c>
      <c r="VJP1" s="29">
        <f t="shared" si="236"/>
        <v>15138</v>
      </c>
      <c r="VJQ1" s="29">
        <f t="shared" si="236"/>
        <v>15139</v>
      </c>
      <c r="VJR1" s="29">
        <f t="shared" si="236"/>
        <v>15140</v>
      </c>
      <c r="VJS1" s="29">
        <f t="shared" si="236"/>
        <v>15141</v>
      </c>
      <c r="VJT1" s="29">
        <f t="shared" si="236"/>
        <v>15142</v>
      </c>
      <c r="VJU1" s="29">
        <f t="shared" si="236"/>
        <v>15143</v>
      </c>
      <c r="VJV1" s="29">
        <f t="shared" si="236"/>
        <v>15144</v>
      </c>
      <c r="VJW1" s="29">
        <f t="shared" si="236"/>
        <v>15145</v>
      </c>
      <c r="VJX1" s="29">
        <f t="shared" si="236"/>
        <v>15146</v>
      </c>
      <c r="VJY1" s="29">
        <f t="shared" si="236"/>
        <v>15147</v>
      </c>
      <c r="VJZ1" s="29">
        <f t="shared" si="236"/>
        <v>15148</v>
      </c>
      <c r="VKA1" s="29">
        <f t="shared" si="236"/>
        <v>15149</v>
      </c>
      <c r="VKB1" s="29">
        <f t="shared" si="236"/>
        <v>15150</v>
      </c>
      <c r="VKC1" s="29">
        <f t="shared" si="236"/>
        <v>15151</v>
      </c>
      <c r="VKD1" s="29">
        <f t="shared" si="236"/>
        <v>15152</v>
      </c>
      <c r="VKE1" s="29">
        <f t="shared" si="236"/>
        <v>15153</v>
      </c>
      <c r="VKF1" s="29">
        <f t="shared" si="236"/>
        <v>15154</v>
      </c>
      <c r="VKG1" s="29">
        <f t="shared" si="236"/>
        <v>15155</v>
      </c>
      <c r="VKH1" s="29">
        <f t="shared" si="236"/>
        <v>15156</v>
      </c>
      <c r="VKI1" s="29">
        <f t="shared" si="236"/>
        <v>15157</v>
      </c>
      <c r="VKJ1" s="29">
        <f t="shared" si="236"/>
        <v>15158</v>
      </c>
      <c r="VKK1" s="29">
        <f t="shared" si="236"/>
        <v>15159</v>
      </c>
      <c r="VKL1" s="29">
        <f t="shared" si="236"/>
        <v>15160</v>
      </c>
      <c r="VKM1" s="29">
        <f t="shared" si="236"/>
        <v>15161</v>
      </c>
      <c r="VKN1" s="29">
        <f t="shared" si="236"/>
        <v>15162</v>
      </c>
      <c r="VKO1" s="29">
        <f t="shared" si="236"/>
        <v>15163</v>
      </c>
      <c r="VKP1" s="29">
        <f t="shared" si="236"/>
        <v>15164</v>
      </c>
      <c r="VKQ1" s="29">
        <f t="shared" si="236"/>
        <v>15165</v>
      </c>
      <c r="VKR1" s="29">
        <f t="shared" si="236"/>
        <v>15166</v>
      </c>
      <c r="VKS1" s="29">
        <f t="shared" si="236"/>
        <v>15167</v>
      </c>
      <c r="VKT1" s="29">
        <f t="shared" si="236"/>
        <v>15168</v>
      </c>
      <c r="VKU1" s="29">
        <f t="shared" si="236"/>
        <v>15169</v>
      </c>
      <c r="VKV1" s="29">
        <f t="shared" si="236"/>
        <v>15170</v>
      </c>
      <c r="VKW1" s="29">
        <f t="shared" si="236"/>
        <v>15171</v>
      </c>
      <c r="VKX1" s="29">
        <f t="shared" ref="VKX1:VNI1" si="237">VKW1+1</f>
        <v>15172</v>
      </c>
      <c r="VKY1" s="29">
        <f t="shared" si="237"/>
        <v>15173</v>
      </c>
      <c r="VKZ1" s="29">
        <f t="shared" si="237"/>
        <v>15174</v>
      </c>
      <c r="VLA1" s="29">
        <f t="shared" si="237"/>
        <v>15175</v>
      </c>
      <c r="VLB1" s="29">
        <f t="shared" si="237"/>
        <v>15176</v>
      </c>
      <c r="VLC1" s="29">
        <f t="shared" si="237"/>
        <v>15177</v>
      </c>
      <c r="VLD1" s="29">
        <f t="shared" si="237"/>
        <v>15178</v>
      </c>
      <c r="VLE1" s="29">
        <f t="shared" si="237"/>
        <v>15179</v>
      </c>
      <c r="VLF1" s="29">
        <f t="shared" si="237"/>
        <v>15180</v>
      </c>
      <c r="VLG1" s="29">
        <f t="shared" si="237"/>
        <v>15181</v>
      </c>
      <c r="VLH1" s="29">
        <f t="shared" si="237"/>
        <v>15182</v>
      </c>
      <c r="VLI1" s="29">
        <f t="shared" si="237"/>
        <v>15183</v>
      </c>
      <c r="VLJ1" s="29">
        <f t="shared" si="237"/>
        <v>15184</v>
      </c>
      <c r="VLK1" s="29">
        <f t="shared" si="237"/>
        <v>15185</v>
      </c>
      <c r="VLL1" s="29">
        <f t="shared" si="237"/>
        <v>15186</v>
      </c>
      <c r="VLM1" s="29">
        <f t="shared" si="237"/>
        <v>15187</v>
      </c>
      <c r="VLN1" s="29">
        <f t="shared" si="237"/>
        <v>15188</v>
      </c>
      <c r="VLO1" s="29">
        <f t="shared" si="237"/>
        <v>15189</v>
      </c>
      <c r="VLP1" s="29">
        <f t="shared" si="237"/>
        <v>15190</v>
      </c>
      <c r="VLQ1" s="29">
        <f t="shared" si="237"/>
        <v>15191</v>
      </c>
      <c r="VLR1" s="29">
        <f t="shared" si="237"/>
        <v>15192</v>
      </c>
      <c r="VLS1" s="29">
        <f t="shared" si="237"/>
        <v>15193</v>
      </c>
      <c r="VLT1" s="29">
        <f t="shared" si="237"/>
        <v>15194</v>
      </c>
      <c r="VLU1" s="29">
        <f t="shared" si="237"/>
        <v>15195</v>
      </c>
      <c r="VLV1" s="29">
        <f t="shared" si="237"/>
        <v>15196</v>
      </c>
      <c r="VLW1" s="29">
        <f t="shared" si="237"/>
        <v>15197</v>
      </c>
      <c r="VLX1" s="29">
        <f t="shared" si="237"/>
        <v>15198</v>
      </c>
      <c r="VLY1" s="29">
        <f t="shared" si="237"/>
        <v>15199</v>
      </c>
      <c r="VLZ1" s="29">
        <f t="shared" si="237"/>
        <v>15200</v>
      </c>
      <c r="VMA1" s="29">
        <f t="shared" si="237"/>
        <v>15201</v>
      </c>
      <c r="VMB1" s="29">
        <f t="shared" si="237"/>
        <v>15202</v>
      </c>
      <c r="VMC1" s="29">
        <f t="shared" si="237"/>
        <v>15203</v>
      </c>
      <c r="VMD1" s="29">
        <f t="shared" si="237"/>
        <v>15204</v>
      </c>
      <c r="VME1" s="29">
        <f t="shared" si="237"/>
        <v>15205</v>
      </c>
      <c r="VMF1" s="29">
        <f t="shared" si="237"/>
        <v>15206</v>
      </c>
      <c r="VMG1" s="29">
        <f t="shared" si="237"/>
        <v>15207</v>
      </c>
      <c r="VMH1" s="29">
        <f t="shared" si="237"/>
        <v>15208</v>
      </c>
      <c r="VMI1" s="29">
        <f t="shared" si="237"/>
        <v>15209</v>
      </c>
      <c r="VMJ1" s="29">
        <f t="shared" si="237"/>
        <v>15210</v>
      </c>
      <c r="VMK1" s="29">
        <f t="shared" si="237"/>
        <v>15211</v>
      </c>
      <c r="VML1" s="29">
        <f t="shared" si="237"/>
        <v>15212</v>
      </c>
      <c r="VMM1" s="29">
        <f t="shared" si="237"/>
        <v>15213</v>
      </c>
      <c r="VMN1" s="29">
        <f t="shared" si="237"/>
        <v>15214</v>
      </c>
      <c r="VMO1" s="29">
        <f t="shared" si="237"/>
        <v>15215</v>
      </c>
      <c r="VMP1" s="29">
        <f t="shared" si="237"/>
        <v>15216</v>
      </c>
      <c r="VMQ1" s="29">
        <f t="shared" si="237"/>
        <v>15217</v>
      </c>
      <c r="VMR1" s="29">
        <f t="shared" si="237"/>
        <v>15218</v>
      </c>
      <c r="VMS1" s="29">
        <f t="shared" si="237"/>
        <v>15219</v>
      </c>
      <c r="VMT1" s="29">
        <f t="shared" si="237"/>
        <v>15220</v>
      </c>
      <c r="VMU1" s="29">
        <f t="shared" si="237"/>
        <v>15221</v>
      </c>
      <c r="VMV1" s="29">
        <f t="shared" si="237"/>
        <v>15222</v>
      </c>
      <c r="VMW1" s="29">
        <f t="shared" si="237"/>
        <v>15223</v>
      </c>
      <c r="VMX1" s="29">
        <f t="shared" si="237"/>
        <v>15224</v>
      </c>
      <c r="VMY1" s="29">
        <f t="shared" si="237"/>
        <v>15225</v>
      </c>
      <c r="VMZ1" s="29">
        <f t="shared" si="237"/>
        <v>15226</v>
      </c>
      <c r="VNA1" s="29">
        <f t="shared" si="237"/>
        <v>15227</v>
      </c>
      <c r="VNB1" s="29">
        <f t="shared" si="237"/>
        <v>15228</v>
      </c>
      <c r="VNC1" s="29">
        <f t="shared" si="237"/>
        <v>15229</v>
      </c>
      <c r="VND1" s="29">
        <f t="shared" si="237"/>
        <v>15230</v>
      </c>
      <c r="VNE1" s="29">
        <f t="shared" si="237"/>
        <v>15231</v>
      </c>
      <c r="VNF1" s="29">
        <f t="shared" si="237"/>
        <v>15232</v>
      </c>
      <c r="VNG1" s="29">
        <f t="shared" si="237"/>
        <v>15233</v>
      </c>
      <c r="VNH1" s="29">
        <f t="shared" si="237"/>
        <v>15234</v>
      </c>
      <c r="VNI1" s="29">
        <f t="shared" si="237"/>
        <v>15235</v>
      </c>
      <c r="VNJ1" s="29">
        <f t="shared" ref="VNJ1:VPU1" si="238">VNI1+1</f>
        <v>15236</v>
      </c>
      <c r="VNK1" s="29">
        <f t="shared" si="238"/>
        <v>15237</v>
      </c>
      <c r="VNL1" s="29">
        <f t="shared" si="238"/>
        <v>15238</v>
      </c>
      <c r="VNM1" s="29">
        <f t="shared" si="238"/>
        <v>15239</v>
      </c>
      <c r="VNN1" s="29">
        <f t="shared" si="238"/>
        <v>15240</v>
      </c>
      <c r="VNO1" s="29">
        <f t="shared" si="238"/>
        <v>15241</v>
      </c>
      <c r="VNP1" s="29">
        <f t="shared" si="238"/>
        <v>15242</v>
      </c>
      <c r="VNQ1" s="29">
        <f t="shared" si="238"/>
        <v>15243</v>
      </c>
      <c r="VNR1" s="29">
        <f t="shared" si="238"/>
        <v>15244</v>
      </c>
      <c r="VNS1" s="29">
        <f t="shared" si="238"/>
        <v>15245</v>
      </c>
      <c r="VNT1" s="29">
        <f t="shared" si="238"/>
        <v>15246</v>
      </c>
      <c r="VNU1" s="29">
        <f t="shared" si="238"/>
        <v>15247</v>
      </c>
      <c r="VNV1" s="29">
        <f t="shared" si="238"/>
        <v>15248</v>
      </c>
      <c r="VNW1" s="29">
        <f t="shared" si="238"/>
        <v>15249</v>
      </c>
      <c r="VNX1" s="29">
        <f t="shared" si="238"/>
        <v>15250</v>
      </c>
      <c r="VNY1" s="29">
        <f t="shared" si="238"/>
        <v>15251</v>
      </c>
      <c r="VNZ1" s="29">
        <f t="shared" si="238"/>
        <v>15252</v>
      </c>
      <c r="VOA1" s="29">
        <f t="shared" si="238"/>
        <v>15253</v>
      </c>
      <c r="VOB1" s="29">
        <f t="shared" si="238"/>
        <v>15254</v>
      </c>
      <c r="VOC1" s="29">
        <f t="shared" si="238"/>
        <v>15255</v>
      </c>
      <c r="VOD1" s="29">
        <f t="shared" si="238"/>
        <v>15256</v>
      </c>
      <c r="VOE1" s="29">
        <f t="shared" si="238"/>
        <v>15257</v>
      </c>
      <c r="VOF1" s="29">
        <f t="shared" si="238"/>
        <v>15258</v>
      </c>
      <c r="VOG1" s="29">
        <f t="shared" si="238"/>
        <v>15259</v>
      </c>
      <c r="VOH1" s="29">
        <f t="shared" si="238"/>
        <v>15260</v>
      </c>
      <c r="VOI1" s="29">
        <f t="shared" si="238"/>
        <v>15261</v>
      </c>
      <c r="VOJ1" s="29">
        <f t="shared" si="238"/>
        <v>15262</v>
      </c>
      <c r="VOK1" s="29">
        <f t="shared" si="238"/>
        <v>15263</v>
      </c>
      <c r="VOL1" s="29">
        <f t="shared" si="238"/>
        <v>15264</v>
      </c>
      <c r="VOM1" s="29">
        <f t="shared" si="238"/>
        <v>15265</v>
      </c>
      <c r="VON1" s="29">
        <f t="shared" si="238"/>
        <v>15266</v>
      </c>
      <c r="VOO1" s="29">
        <f t="shared" si="238"/>
        <v>15267</v>
      </c>
      <c r="VOP1" s="29">
        <f t="shared" si="238"/>
        <v>15268</v>
      </c>
      <c r="VOQ1" s="29">
        <f t="shared" si="238"/>
        <v>15269</v>
      </c>
      <c r="VOR1" s="29">
        <f t="shared" si="238"/>
        <v>15270</v>
      </c>
      <c r="VOS1" s="29">
        <f t="shared" si="238"/>
        <v>15271</v>
      </c>
      <c r="VOT1" s="29">
        <f t="shared" si="238"/>
        <v>15272</v>
      </c>
      <c r="VOU1" s="29">
        <f t="shared" si="238"/>
        <v>15273</v>
      </c>
      <c r="VOV1" s="29">
        <f t="shared" si="238"/>
        <v>15274</v>
      </c>
      <c r="VOW1" s="29">
        <f t="shared" si="238"/>
        <v>15275</v>
      </c>
      <c r="VOX1" s="29">
        <f t="shared" si="238"/>
        <v>15276</v>
      </c>
      <c r="VOY1" s="29">
        <f t="shared" si="238"/>
        <v>15277</v>
      </c>
      <c r="VOZ1" s="29">
        <f t="shared" si="238"/>
        <v>15278</v>
      </c>
      <c r="VPA1" s="29">
        <f t="shared" si="238"/>
        <v>15279</v>
      </c>
      <c r="VPB1" s="29">
        <f t="shared" si="238"/>
        <v>15280</v>
      </c>
      <c r="VPC1" s="29">
        <f t="shared" si="238"/>
        <v>15281</v>
      </c>
      <c r="VPD1" s="29">
        <f t="shared" si="238"/>
        <v>15282</v>
      </c>
      <c r="VPE1" s="29">
        <f t="shared" si="238"/>
        <v>15283</v>
      </c>
      <c r="VPF1" s="29">
        <f t="shared" si="238"/>
        <v>15284</v>
      </c>
      <c r="VPG1" s="29">
        <f t="shared" si="238"/>
        <v>15285</v>
      </c>
      <c r="VPH1" s="29">
        <f t="shared" si="238"/>
        <v>15286</v>
      </c>
      <c r="VPI1" s="29">
        <f t="shared" si="238"/>
        <v>15287</v>
      </c>
      <c r="VPJ1" s="29">
        <f t="shared" si="238"/>
        <v>15288</v>
      </c>
      <c r="VPK1" s="29">
        <f t="shared" si="238"/>
        <v>15289</v>
      </c>
      <c r="VPL1" s="29">
        <f t="shared" si="238"/>
        <v>15290</v>
      </c>
      <c r="VPM1" s="29">
        <f t="shared" si="238"/>
        <v>15291</v>
      </c>
      <c r="VPN1" s="29">
        <f t="shared" si="238"/>
        <v>15292</v>
      </c>
      <c r="VPO1" s="29">
        <f t="shared" si="238"/>
        <v>15293</v>
      </c>
      <c r="VPP1" s="29">
        <f t="shared" si="238"/>
        <v>15294</v>
      </c>
      <c r="VPQ1" s="29">
        <f t="shared" si="238"/>
        <v>15295</v>
      </c>
      <c r="VPR1" s="29">
        <f t="shared" si="238"/>
        <v>15296</v>
      </c>
      <c r="VPS1" s="29">
        <f t="shared" si="238"/>
        <v>15297</v>
      </c>
      <c r="VPT1" s="29">
        <f t="shared" si="238"/>
        <v>15298</v>
      </c>
      <c r="VPU1" s="29">
        <f t="shared" si="238"/>
        <v>15299</v>
      </c>
      <c r="VPV1" s="29">
        <f t="shared" ref="VPV1:VSG1" si="239">VPU1+1</f>
        <v>15300</v>
      </c>
      <c r="VPW1" s="29">
        <f t="shared" si="239"/>
        <v>15301</v>
      </c>
      <c r="VPX1" s="29">
        <f t="shared" si="239"/>
        <v>15302</v>
      </c>
      <c r="VPY1" s="29">
        <f t="shared" si="239"/>
        <v>15303</v>
      </c>
      <c r="VPZ1" s="29">
        <f t="shared" si="239"/>
        <v>15304</v>
      </c>
      <c r="VQA1" s="29">
        <f t="shared" si="239"/>
        <v>15305</v>
      </c>
      <c r="VQB1" s="29">
        <f t="shared" si="239"/>
        <v>15306</v>
      </c>
      <c r="VQC1" s="29">
        <f t="shared" si="239"/>
        <v>15307</v>
      </c>
      <c r="VQD1" s="29">
        <f t="shared" si="239"/>
        <v>15308</v>
      </c>
      <c r="VQE1" s="29">
        <f t="shared" si="239"/>
        <v>15309</v>
      </c>
      <c r="VQF1" s="29">
        <f t="shared" si="239"/>
        <v>15310</v>
      </c>
      <c r="VQG1" s="29">
        <f t="shared" si="239"/>
        <v>15311</v>
      </c>
      <c r="VQH1" s="29">
        <f t="shared" si="239"/>
        <v>15312</v>
      </c>
      <c r="VQI1" s="29">
        <f t="shared" si="239"/>
        <v>15313</v>
      </c>
      <c r="VQJ1" s="29">
        <f t="shared" si="239"/>
        <v>15314</v>
      </c>
      <c r="VQK1" s="29">
        <f t="shared" si="239"/>
        <v>15315</v>
      </c>
      <c r="VQL1" s="29">
        <f t="shared" si="239"/>
        <v>15316</v>
      </c>
      <c r="VQM1" s="29">
        <f t="shared" si="239"/>
        <v>15317</v>
      </c>
      <c r="VQN1" s="29">
        <f t="shared" si="239"/>
        <v>15318</v>
      </c>
      <c r="VQO1" s="29">
        <f t="shared" si="239"/>
        <v>15319</v>
      </c>
      <c r="VQP1" s="29">
        <f t="shared" si="239"/>
        <v>15320</v>
      </c>
      <c r="VQQ1" s="29">
        <f t="shared" si="239"/>
        <v>15321</v>
      </c>
      <c r="VQR1" s="29">
        <f t="shared" si="239"/>
        <v>15322</v>
      </c>
      <c r="VQS1" s="29">
        <f t="shared" si="239"/>
        <v>15323</v>
      </c>
      <c r="VQT1" s="29">
        <f t="shared" si="239"/>
        <v>15324</v>
      </c>
      <c r="VQU1" s="29">
        <f t="shared" si="239"/>
        <v>15325</v>
      </c>
      <c r="VQV1" s="29">
        <f t="shared" si="239"/>
        <v>15326</v>
      </c>
      <c r="VQW1" s="29">
        <f t="shared" si="239"/>
        <v>15327</v>
      </c>
      <c r="VQX1" s="29">
        <f t="shared" si="239"/>
        <v>15328</v>
      </c>
      <c r="VQY1" s="29">
        <f t="shared" si="239"/>
        <v>15329</v>
      </c>
      <c r="VQZ1" s="29">
        <f t="shared" si="239"/>
        <v>15330</v>
      </c>
      <c r="VRA1" s="29">
        <f t="shared" si="239"/>
        <v>15331</v>
      </c>
      <c r="VRB1" s="29">
        <f t="shared" si="239"/>
        <v>15332</v>
      </c>
      <c r="VRC1" s="29">
        <f t="shared" si="239"/>
        <v>15333</v>
      </c>
      <c r="VRD1" s="29">
        <f t="shared" si="239"/>
        <v>15334</v>
      </c>
      <c r="VRE1" s="29">
        <f t="shared" si="239"/>
        <v>15335</v>
      </c>
      <c r="VRF1" s="29">
        <f t="shared" si="239"/>
        <v>15336</v>
      </c>
      <c r="VRG1" s="29">
        <f t="shared" si="239"/>
        <v>15337</v>
      </c>
      <c r="VRH1" s="29">
        <f t="shared" si="239"/>
        <v>15338</v>
      </c>
      <c r="VRI1" s="29">
        <f t="shared" si="239"/>
        <v>15339</v>
      </c>
      <c r="VRJ1" s="29">
        <f t="shared" si="239"/>
        <v>15340</v>
      </c>
      <c r="VRK1" s="29">
        <f t="shared" si="239"/>
        <v>15341</v>
      </c>
      <c r="VRL1" s="29">
        <f t="shared" si="239"/>
        <v>15342</v>
      </c>
      <c r="VRM1" s="29">
        <f t="shared" si="239"/>
        <v>15343</v>
      </c>
      <c r="VRN1" s="29">
        <f t="shared" si="239"/>
        <v>15344</v>
      </c>
      <c r="VRO1" s="29">
        <f t="shared" si="239"/>
        <v>15345</v>
      </c>
      <c r="VRP1" s="29">
        <f t="shared" si="239"/>
        <v>15346</v>
      </c>
      <c r="VRQ1" s="29">
        <f t="shared" si="239"/>
        <v>15347</v>
      </c>
      <c r="VRR1" s="29">
        <f t="shared" si="239"/>
        <v>15348</v>
      </c>
      <c r="VRS1" s="29">
        <f t="shared" si="239"/>
        <v>15349</v>
      </c>
      <c r="VRT1" s="29">
        <f t="shared" si="239"/>
        <v>15350</v>
      </c>
      <c r="VRU1" s="29">
        <f t="shared" si="239"/>
        <v>15351</v>
      </c>
      <c r="VRV1" s="29">
        <f t="shared" si="239"/>
        <v>15352</v>
      </c>
      <c r="VRW1" s="29">
        <f t="shared" si="239"/>
        <v>15353</v>
      </c>
      <c r="VRX1" s="29">
        <f t="shared" si="239"/>
        <v>15354</v>
      </c>
      <c r="VRY1" s="29">
        <f t="shared" si="239"/>
        <v>15355</v>
      </c>
      <c r="VRZ1" s="29">
        <f t="shared" si="239"/>
        <v>15356</v>
      </c>
      <c r="VSA1" s="29">
        <f t="shared" si="239"/>
        <v>15357</v>
      </c>
      <c r="VSB1" s="29">
        <f t="shared" si="239"/>
        <v>15358</v>
      </c>
      <c r="VSC1" s="29">
        <f t="shared" si="239"/>
        <v>15359</v>
      </c>
      <c r="VSD1" s="29">
        <f t="shared" si="239"/>
        <v>15360</v>
      </c>
      <c r="VSE1" s="29">
        <f t="shared" si="239"/>
        <v>15361</v>
      </c>
      <c r="VSF1" s="29">
        <f t="shared" si="239"/>
        <v>15362</v>
      </c>
      <c r="VSG1" s="29">
        <f t="shared" si="239"/>
        <v>15363</v>
      </c>
      <c r="VSH1" s="29">
        <f t="shared" ref="VSH1:VUS1" si="240">VSG1+1</f>
        <v>15364</v>
      </c>
      <c r="VSI1" s="29">
        <f t="shared" si="240"/>
        <v>15365</v>
      </c>
      <c r="VSJ1" s="29">
        <f t="shared" si="240"/>
        <v>15366</v>
      </c>
      <c r="VSK1" s="29">
        <f t="shared" si="240"/>
        <v>15367</v>
      </c>
      <c r="VSL1" s="29">
        <f t="shared" si="240"/>
        <v>15368</v>
      </c>
      <c r="VSM1" s="29">
        <f t="shared" si="240"/>
        <v>15369</v>
      </c>
      <c r="VSN1" s="29">
        <f t="shared" si="240"/>
        <v>15370</v>
      </c>
      <c r="VSO1" s="29">
        <f t="shared" si="240"/>
        <v>15371</v>
      </c>
      <c r="VSP1" s="29">
        <f t="shared" si="240"/>
        <v>15372</v>
      </c>
      <c r="VSQ1" s="29">
        <f t="shared" si="240"/>
        <v>15373</v>
      </c>
      <c r="VSR1" s="29">
        <f t="shared" si="240"/>
        <v>15374</v>
      </c>
      <c r="VSS1" s="29">
        <f t="shared" si="240"/>
        <v>15375</v>
      </c>
      <c r="VST1" s="29">
        <f t="shared" si="240"/>
        <v>15376</v>
      </c>
      <c r="VSU1" s="29">
        <f t="shared" si="240"/>
        <v>15377</v>
      </c>
      <c r="VSV1" s="29">
        <f t="shared" si="240"/>
        <v>15378</v>
      </c>
      <c r="VSW1" s="29">
        <f t="shared" si="240"/>
        <v>15379</v>
      </c>
      <c r="VSX1" s="29">
        <f t="shared" si="240"/>
        <v>15380</v>
      </c>
      <c r="VSY1" s="29">
        <f t="shared" si="240"/>
        <v>15381</v>
      </c>
      <c r="VSZ1" s="29">
        <f t="shared" si="240"/>
        <v>15382</v>
      </c>
      <c r="VTA1" s="29">
        <f t="shared" si="240"/>
        <v>15383</v>
      </c>
      <c r="VTB1" s="29">
        <f t="shared" si="240"/>
        <v>15384</v>
      </c>
      <c r="VTC1" s="29">
        <f t="shared" si="240"/>
        <v>15385</v>
      </c>
      <c r="VTD1" s="29">
        <f t="shared" si="240"/>
        <v>15386</v>
      </c>
      <c r="VTE1" s="29">
        <f t="shared" si="240"/>
        <v>15387</v>
      </c>
      <c r="VTF1" s="29">
        <f t="shared" si="240"/>
        <v>15388</v>
      </c>
      <c r="VTG1" s="29">
        <f t="shared" si="240"/>
        <v>15389</v>
      </c>
      <c r="VTH1" s="29">
        <f t="shared" si="240"/>
        <v>15390</v>
      </c>
      <c r="VTI1" s="29">
        <f t="shared" si="240"/>
        <v>15391</v>
      </c>
      <c r="VTJ1" s="29">
        <f t="shared" si="240"/>
        <v>15392</v>
      </c>
      <c r="VTK1" s="29">
        <f t="shared" si="240"/>
        <v>15393</v>
      </c>
      <c r="VTL1" s="29">
        <f t="shared" si="240"/>
        <v>15394</v>
      </c>
      <c r="VTM1" s="29">
        <f t="shared" si="240"/>
        <v>15395</v>
      </c>
      <c r="VTN1" s="29">
        <f t="shared" si="240"/>
        <v>15396</v>
      </c>
      <c r="VTO1" s="29">
        <f t="shared" si="240"/>
        <v>15397</v>
      </c>
      <c r="VTP1" s="29">
        <f t="shared" si="240"/>
        <v>15398</v>
      </c>
      <c r="VTQ1" s="29">
        <f t="shared" si="240"/>
        <v>15399</v>
      </c>
      <c r="VTR1" s="29">
        <f t="shared" si="240"/>
        <v>15400</v>
      </c>
      <c r="VTS1" s="29">
        <f t="shared" si="240"/>
        <v>15401</v>
      </c>
      <c r="VTT1" s="29">
        <f t="shared" si="240"/>
        <v>15402</v>
      </c>
      <c r="VTU1" s="29">
        <f t="shared" si="240"/>
        <v>15403</v>
      </c>
      <c r="VTV1" s="29">
        <f t="shared" si="240"/>
        <v>15404</v>
      </c>
      <c r="VTW1" s="29">
        <f t="shared" si="240"/>
        <v>15405</v>
      </c>
      <c r="VTX1" s="29">
        <f t="shared" si="240"/>
        <v>15406</v>
      </c>
      <c r="VTY1" s="29">
        <f t="shared" si="240"/>
        <v>15407</v>
      </c>
      <c r="VTZ1" s="29">
        <f t="shared" si="240"/>
        <v>15408</v>
      </c>
      <c r="VUA1" s="29">
        <f t="shared" si="240"/>
        <v>15409</v>
      </c>
      <c r="VUB1" s="29">
        <f t="shared" si="240"/>
        <v>15410</v>
      </c>
      <c r="VUC1" s="29">
        <f t="shared" si="240"/>
        <v>15411</v>
      </c>
      <c r="VUD1" s="29">
        <f t="shared" si="240"/>
        <v>15412</v>
      </c>
      <c r="VUE1" s="29">
        <f t="shared" si="240"/>
        <v>15413</v>
      </c>
      <c r="VUF1" s="29">
        <f t="shared" si="240"/>
        <v>15414</v>
      </c>
      <c r="VUG1" s="29">
        <f t="shared" si="240"/>
        <v>15415</v>
      </c>
      <c r="VUH1" s="29">
        <f t="shared" si="240"/>
        <v>15416</v>
      </c>
      <c r="VUI1" s="29">
        <f t="shared" si="240"/>
        <v>15417</v>
      </c>
      <c r="VUJ1" s="29">
        <f t="shared" si="240"/>
        <v>15418</v>
      </c>
      <c r="VUK1" s="29">
        <f t="shared" si="240"/>
        <v>15419</v>
      </c>
      <c r="VUL1" s="29">
        <f t="shared" si="240"/>
        <v>15420</v>
      </c>
      <c r="VUM1" s="29">
        <f t="shared" si="240"/>
        <v>15421</v>
      </c>
      <c r="VUN1" s="29">
        <f t="shared" si="240"/>
        <v>15422</v>
      </c>
      <c r="VUO1" s="29">
        <f t="shared" si="240"/>
        <v>15423</v>
      </c>
      <c r="VUP1" s="29">
        <f t="shared" si="240"/>
        <v>15424</v>
      </c>
      <c r="VUQ1" s="29">
        <f t="shared" si="240"/>
        <v>15425</v>
      </c>
      <c r="VUR1" s="29">
        <f t="shared" si="240"/>
        <v>15426</v>
      </c>
      <c r="VUS1" s="29">
        <f t="shared" si="240"/>
        <v>15427</v>
      </c>
      <c r="VUT1" s="29">
        <f t="shared" ref="VUT1:VXE1" si="241">VUS1+1</f>
        <v>15428</v>
      </c>
      <c r="VUU1" s="29">
        <f t="shared" si="241"/>
        <v>15429</v>
      </c>
      <c r="VUV1" s="29">
        <f t="shared" si="241"/>
        <v>15430</v>
      </c>
      <c r="VUW1" s="29">
        <f t="shared" si="241"/>
        <v>15431</v>
      </c>
      <c r="VUX1" s="29">
        <f t="shared" si="241"/>
        <v>15432</v>
      </c>
      <c r="VUY1" s="29">
        <f t="shared" si="241"/>
        <v>15433</v>
      </c>
      <c r="VUZ1" s="29">
        <f t="shared" si="241"/>
        <v>15434</v>
      </c>
      <c r="VVA1" s="29">
        <f t="shared" si="241"/>
        <v>15435</v>
      </c>
      <c r="VVB1" s="29">
        <f t="shared" si="241"/>
        <v>15436</v>
      </c>
      <c r="VVC1" s="29">
        <f t="shared" si="241"/>
        <v>15437</v>
      </c>
      <c r="VVD1" s="29">
        <f t="shared" si="241"/>
        <v>15438</v>
      </c>
      <c r="VVE1" s="29">
        <f t="shared" si="241"/>
        <v>15439</v>
      </c>
      <c r="VVF1" s="29">
        <f t="shared" si="241"/>
        <v>15440</v>
      </c>
      <c r="VVG1" s="29">
        <f t="shared" si="241"/>
        <v>15441</v>
      </c>
      <c r="VVH1" s="29">
        <f t="shared" si="241"/>
        <v>15442</v>
      </c>
      <c r="VVI1" s="29">
        <f t="shared" si="241"/>
        <v>15443</v>
      </c>
      <c r="VVJ1" s="29">
        <f t="shared" si="241"/>
        <v>15444</v>
      </c>
      <c r="VVK1" s="29">
        <f t="shared" si="241"/>
        <v>15445</v>
      </c>
      <c r="VVL1" s="29">
        <f t="shared" si="241"/>
        <v>15446</v>
      </c>
      <c r="VVM1" s="29">
        <f t="shared" si="241"/>
        <v>15447</v>
      </c>
      <c r="VVN1" s="29">
        <f t="shared" si="241"/>
        <v>15448</v>
      </c>
      <c r="VVO1" s="29">
        <f t="shared" si="241"/>
        <v>15449</v>
      </c>
      <c r="VVP1" s="29">
        <f t="shared" si="241"/>
        <v>15450</v>
      </c>
      <c r="VVQ1" s="29">
        <f t="shared" si="241"/>
        <v>15451</v>
      </c>
      <c r="VVR1" s="29">
        <f t="shared" si="241"/>
        <v>15452</v>
      </c>
      <c r="VVS1" s="29">
        <f t="shared" si="241"/>
        <v>15453</v>
      </c>
      <c r="VVT1" s="29">
        <f t="shared" si="241"/>
        <v>15454</v>
      </c>
      <c r="VVU1" s="29">
        <f t="shared" si="241"/>
        <v>15455</v>
      </c>
      <c r="VVV1" s="29">
        <f t="shared" si="241"/>
        <v>15456</v>
      </c>
      <c r="VVW1" s="29">
        <f t="shared" si="241"/>
        <v>15457</v>
      </c>
      <c r="VVX1" s="29">
        <f t="shared" si="241"/>
        <v>15458</v>
      </c>
      <c r="VVY1" s="29">
        <f t="shared" si="241"/>
        <v>15459</v>
      </c>
      <c r="VVZ1" s="29">
        <f t="shared" si="241"/>
        <v>15460</v>
      </c>
      <c r="VWA1" s="29">
        <f t="shared" si="241"/>
        <v>15461</v>
      </c>
      <c r="VWB1" s="29">
        <f t="shared" si="241"/>
        <v>15462</v>
      </c>
      <c r="VWC1" s="29">
        <f t="shared" si="241"/>
        <v>15463</v>
      </c>
      <c r="VWD1" s="29">
        <f t="shared" si="241"/>
        <v>15464</v>
      </c>
      <c r="VWE1" s="29">
        <f t="shared" si="241"/>
        <v>15465</v>
      </c>
      <c r="VWF1" s="29">
        <f t="shared" si="241"/>
        <v>15466</v>
      </c>
      <c r="VWG1" s="29">
        <f t="shared" si="241"/>
        <v>15467</v>
      </c>
      <c r="VWH1" s="29">
        <f t="shared" si="241"/>
        <v>15468</v>
      </c>
      <c r="VWI1" s="29">
        <f t="shared" si="241"/>
        <v>15469</v>
      </c>
      <c r="VWJ1" s="29">
        <f t="shared" si="241"/>
        <v>15470</v>
      </c>
      <c r="VWK1" s="29">
        <f t="shared" si="241"/>
        <v>15471</v>
      </c>
      <c r="VWL1" s="29">
        <f t="shared" si="241"/>
        <v>15472</v>
      </c>
      <c r="VWM1" s="29">
        <f t="shared" si="241"/>
        <v>15473</v>
      </c>
      <c r="VWN1" s="29">
        <f t="shared" si="241"/>
        <v>15474</v>
      </c>
      <c r="VWO1" s="29">
        <f t="shared" si="241"/>
        <v>15475</v>
      </c>
      <c r="VWP1" s="29">
        <f t="shared" si="241"/>
        <v>15476</v>
      </c>
      <c r="VWQ1" s="29">
        <f t="shared" si="241"/>
        <v>15477</v>
      </c>
      <c r="VWR1" s="29">
        <f t="shared" si="241"/>
        <v>15478</v>
      </c>
      <c r="VWS1" s="29">
        <f t="shared" si="241"/>
        <v>15479</v>
      </c>
      <c r="VWT1" s="29">
        <f t="shared" si="241"/>
        <v>15480</v>
      </c>
      <c r="VWU1" s="29">
        <f t="shared" si="241"/>
        <v>15481</v>
      </c>
      <c r="VWV1" s="29">
        <f t="shared" si="241"/>
        <v>15482</v>
      </c>
      <c r="VWW1" s="29">
        <f t="shared" si="241"/>
        <v>15483</v>
      </c>
      <c r="VWX1" s="29">
        <f t="shared" si="241"/>
        <v>15484</v>
      </c>
      <c r="VWY1" s="29">
        <f t="shared" si="241"/>
        <v>15485</v>
      </c>
      <c r="VWZ1" s="29">
        <f t="shared" si="241"/>
        <v>15486</v>
      </c>
      <c r="VXA1" s="29">
        <f t="shared" si="241"/>
        <v>15487</v>
      </c>
      <c r="VXB1" s="29">
        <f t="shared" si="241"/>
        <v>15488</v>
      </c>
      <c r="VXC1" s="29">
        <f t="shared" si="241"/>
        <v>15489</v>
      </c>
      <c r="VXD1" s="29">
        <f t="shared" si="241"/>
        <v>15490</v>
      </c>
      <c r="VXE1" s="29">
        <f t="shared" si="241"/>
        <v>15491</v>
      </c>
      <c r="VXF1" s="29">
        <f t="shared" ref="VXF1:VZQ1" si="242">VXE1+1</f>
        <v>15492</v>
      </c>
      <c r="VXG1" s="29">
        <f t="shared" si="242"/>
        <v>15493</v>
      </c>
      <c r="VXH1" s="29">
        <f t="shared" si="242"/>
        <v>15494</v>
      </c>
      <c r="VXI1" s="29">
        <f t="shared" si="242"/>
        <v>15495</v>
      </c>
      <c r="VXJ1" s="29">
        <f t="shared" si="242"/>
        <v>15496</v>
      </c>
      <c r="VXK1" s="29">
        <f t="shared" si="242"/>
        <v>15497</v>
      </c>
      <c r="VXL1" s="29">
        <f t="shared" si="242"/>
        <v>15498</v>
      </c>
      <c r="VXM1" s="29">
        <f t="shared" si="242"/>
        <v>15499</v>
      </c>
      <c r="VXN1" s="29">
        <f t="shared" si="242"/>
        <v>15500</v>
      </c>
      <c r="VXO1" s="29">
        <f t="shared" si="242"/>
        <v>15501</v>
      </c>
      <c r="VXP1" s="29">
        <f t="shared" si="242"/>
        <v>15502</v>
      </c>
      <c r="VXQ1" s="29">
        <f t="shared" si="242"/>
        <v>15503</v>
      </c>
      <c r="VXR1" s="29">
        <f t="shared" si="242"/>
        <v>15504</v>
      </c>
      <c r="VXS1" s="29">
        <f t="shared" si="242"/>
        <v>15505</v>
      </c>
      <c r="VXT1" s="29">
        <f t="shared" si="242"/>
        <v>15506</v>
      </c>
      <c r="VXU1" s="29">
        <f t="shared" si="242"/>
        <v>15507</v>
      </c>
      <c r="VXV1" s="29">
        <f t="shared" si="242"/>
        <v>15508</v>
      </c>
      <c r="VXW1" s="29">
        <f t="shared" si="242"/>
        <v>15509</v>
      </c>
      <c r="VXX1" s="29">
        <f t="shared" si="242"/>
        <v>15510</v>
      </c>
      <c r="VXY1" s="29">
        <f t="shared" si="242"/>
        <v>15511</v>
      </c>
      <c r="VXZ1" s="29">
        <f t="shared" si="242"/>
        <v>15512</v>
      </c>
      <c r="VYA1" s="29">
        <f t="shared" si="242"/>
        <v>15513</v>
      </c>
      <c r="VYB1" s="29">
        <f t="shared" si="242"/>
        <v>15514</v>
      </c>
      <c r="VYC1" s="29">
        <f t="shared" si="242"/>
        <v>15515</v>
      </c>
      <c r="VYD1" s="29">
        <f t="shared" si="242"/>
        <v>15516</v>
      </c>
      <c r="VYE1" s="29">
        <f t="shared" si="242"/>
        <v>15517</v>
      </c>
      <c r="VYF1" s="29">
        <f t="shared" si="242"/>
        <v>15518</v>
      </c>
      <c r="VYG1" s="29">
        <f t="shared" si="242"/>
        <v>15519</v>
      </c>
      <c r="VYH1" s="29">
        <f t="shared" si="242"/>
        <v>15520</v>
      </c>
      <c r="VYI1" s="29">
        <f t="shared" si="242"/>
        <v>15521</v>
      </c>
      <c r="VYJ1" s="29">
        <f t="shared" si="242"/>
        <v>15522</v>
      </c>
      <c r="VYK1" s="29">
        <f t="shared" si="242"/>
        <v>15523</v>
      </c>
      <c r="VYL1" s="29">
        <f t="shared" si="242"/>
        <v>15524</v>
      </c>
      <c r="VYM1" s="29">
        <f t="shared" si="242"/>
        <v>15525</v>
      </c>
      <c r="VYN1" s="29">
        <f t="shared" si="242"/>
        <v>15526</v>
      </c>
      <c r="VYO1" s="29">
        <f t="shared" si="242"/>
        <v>15527</v>
      </c>
      <c r="VYP1" s="29">
        <f t="shared" si="242"/>
        <v>15528</v>
      </c>
      <c r="VYQ1" s="29">
        <f t="shared" si="242"/>
        <v>15529</v>
      </c>
      <c r="VYR1" s="29">
        <f t="shared" si="242"/>
        <v>15530</v>
      </c>
      <c r="VYS1" s="29">
        <f t="shared" si="242"/>
        <v>15531</v>
      </c>
      <c r="VYT1" s="29">
        <f t="shared" si="242"/>
        <v>15532</v>
      </c>
      <c r="VYU1" s="29">
        <f t="shared" si="242"/>
        <v>15533</v>
      </c>
      <c r="VYV1" s="29">
        <f t="shared" si="242"/>
        <v>15534</v>
      </c>
      <c r="VYW1" s="29">
        <f t="shared" si="242"/>
        <v>15535</v>
      </c>
      <c r="VYX1" s="29">
        <f t="shared" si="242"/>
        <v>15536</v>
      </c>
      <c r="VYY1" s="29">
        <f t="shared" si="242"/>
        <v>15537</v>
      </c>
      <c r="VYZ1" s="29">
        <f t="shared" si="242"/>
        <v>15538</v>
      </c>
      <c r="VZA1" s="29">
        <f t="shared" si="242"/>
        <v>15539</v>
      </c>
      <c r="VZB1" s="29">
        <f t="shared" si="242"/>
        <v>15540</v>
      </c>
      <c r="VZC1" s="29">
        <f t="shared" si="242"/>
        <v>15541</v>
      </c>
      <c r="VZD1" s="29">
        <f t="shared" si="242"/>
        <v>15542</v>
      </c>
      <c r="VZE1" s="29">
        <f t="shared" si="242"/>
        <v>15543</v>
      </c>
      <c r="VZF1" s="29">
        <f t="shared" si="242"/>
        <v>15544</v>
      </c>
      <c r="VZG1" s="29">
        <f t="shared" si="242"/>
        <v>15545</v>
      </c>
      <c r="VZH1" s="29">
        <f t="shared" si="242"/>
        <v>15546</v>
      </c>
      <c r="VZI1" s="29">
        <f t="shared" si="242"/>
        <v>15547</v>
      </c>
      <c r="VZJ1" s="29">
        <f t="shared" si="242"/>
        <v>15548</v>
      </c>
      <c r="VZK1" s="29">
        <f t="shared" si="242"/>
        <v>15549</v>
      </c>
      <c r="VZL1" s="29">
        <f t="shared" si="242"/>
        <v>15550</v>
      </c>
      <c r="VZM1" s="29">
        <f t="shared" si="242"/>
        <v>15551</v>
      </c>
      <c r="VZN1" s="29">
        <f t="shared" si="242"/>
        <v>15552</v>
      </c>
      <c r="VZO1" s="29">
        <f t="shared" si="242"/>
        <v>15553</v>
      </c>
      <c r="VZP1" s="29">
        <f t="shared" si="242"/>
        <v>15554</v>
      </c>
      <c r="VZQ1" s="29">
        <f t="shared" si="242"/>
        <v>15555</v>
      </c>
      <c r="VZR1" s="29">
        <f t="shared" ref="VZR1:WCC1" si="243">VZQ1+1</f>
        <v>15556</v>
      </c>
      <c r="VZS1" s="29">
        <f t="shared" si="243"/>
        <v>15557</v>
      </c>
      <c r="VZT1" s="29">
        <f t="shared" si="243"/>
        <v>15558</v>
      </c>
      <c r="VZU1" s="29">
        <f t="shared" si="243"/>
        <v>15559</v>
      </c>
      <c r="VZV1" s="29">
        <f t="shared" si="243"/>
        <v>15560</v>
      </c>
      <c r="VZW1" s="29">
        <f t="shared" si="243"/>
        <v>15561</v>
      </c>
      <c r="VZX1" s="29">
        <f t="shared" si="243"/>
        <v>15562</v>
      </c>
      <c r="VZY1" s="29">
        <f t="shared" si="243"/>
        <v>15563</v>
      </c>
      <c r="VZZ1" s="29">
        <f t="shared" si="243"/>
        <v>15564</v>
      </c>
      <c r="WAA1" s="29">
        <f t="shared" si="243"/>
        <v>15565</v>
      </c>
      <c r="WAB1" s="29">
        <f t="shared" si="243"/>
        <v>15566</v>
      </c>
      <c r="WAC1" s="29">
        <f t="shared" si="243"/>
        <v>15567</v>
      </c>
      <c r="WAD1" s="29">
        <f t="shared" si="243"/>
        <v>15568</v>
      </c>
      <c r="WAE1" s="29">
        <f t="shared" si="243"/>
        <v>15569</v>
      </c>
      <c r="WAF1" s="29">
        <f t="shared" si="243"/>
        <v>15570</v>
      </c>
      <c r="WAG1" s="29">
        <f t="shared" si="243"/>
        <v>15571</v>
      </c>
      <c r="WAH1" s="29">
        <f t="shared" si="243"/>
        <v>15572</v>
      </c>
      <c r="WAI1" s="29">
        <f t="shared" si="243"/>
        <v>15573</v>
      </c>
      <c r="WAJ1" s="29">
        <f t="shared" si="243"/>
        <v>15574</v>
      </c>
      <c r="WAK1" s="29">
        <f t="shared" si="243"/>
        <v>15575</v>
      </c>
      <c r="WAL1" s="29">
        <f t="shared" si="243"/>
        <v>15576</v>
      </c>
      <c r="WAM1" s="29">
        <f t="shared" si="243"/>
        <v>15577</v>
      </c>
      <c r="WAN1" s="29">
        <f t="shared" si="243"/>
        <v>15578</v>
      </c>
      <c r="WAO1" s="29">
        <f t="shared" si="243"/>
        <v>15579</v>
      </c>
      <c r="WAP1" s="29">
        <f t="shared" si="243"/>
        <v>15580</v>
      </c>
      <c r="WAQ1" s="29">
        <f t="shared" si="243"/>
        <v>15581</v>
      </c>
      <c r="WAR1" s="29">
        <f t="shared" si="243"/>
        <v>15582</v>
      </c>
      <c r="WAS1" s="29">
        <f t="shared" si="243"/>
        <v>15583</v>
      </c>
      <c r="WAT1" s="29">
        <f t="shared" si="243"/>
        <v>15584</v>
      </c>
      <c r="WAU1" s="29">
        <f t="shared" si="243"/>
        <v>15585</v>
      </c>
      <c r="WAV1" s="29">
        <f t="shared" si="243"/>
        <v>15586</v>
      </c>
      <c r="WAW1" s="29">
        <f t="shared" si="243"/>
        <v>15587</v>
      </c>
      <c r="WAX1" s="29">
        <f t="shared" si="243"/>
        <v>15588</v>
      </c>
      <c r="WAY1" s="29">
        <f t="shared" si="243"/>
        <v>15589</v>
      </c>
      <c r="WAZ1" s="29">
        <f t="shared" si="243"/>
        <v>15590</v>
      </c>
      <c r="WBA1" s="29">
        <f t="shared" si="243"/>
        <v>15591</v>
      </c>
      <c r="WBB1" s="29">
        <f t="shared" si="243"/>
        <v>15592</v>
      </c>
      <c r="WBC1" s="29">
        <f t="shared" si="243"/>
        <v>15593</v>
      </c>
      <c r="WBD1" s="29">
        <f t="shared" si="243"/>
        <v>15594</v>
      </c>
      <c r="WBE1" s="29">
        <f t="shared" si="243"/>
        <v>15595</v>
      </c>
      <c r="WBF1" s="29">
        <f t="shared" si="243"/>
        <v>15596</v>
      </c>
      <c r="WBG1" s="29">
        <f t="shared" si="243"/>
        <v>15597</v>
      </c>
      <c r="WBH1" s="29">
        <f t="shared" si="243"/>
        <v>15598</v>
      </c>
      <c r="WBI1" s="29">
        <f t="shared" si="243"/>
        <v>15599</v>
      </c>
      <c r="WBJ1" s="29">
        <f t="shared" si="243"/>
        <v>15600</v>
      </c>
      <c r="WBK1" s="29">
        <f t="shared" si="243"/>
        <v>15601</v>
      </c>
      <c r="WBL1" s="29">
        <f t="shared" si="243"/>
        <v>15602</v>
      </c>
      <c r="WBM1" s="29">
        <f t="shared" si="243"/>
        <v>15603</v>
      </c>
      <c r="WBN1" s="29">
        <f t="shared" si="243"/>
        <v>15604</v>
      </c>
      <c r="WBO1" s="29">
        <f t="shared" si="243"/>
        <v>15605</v>
      </c>
      <c r="WBP1" s="29">
        <f t="shared" si="243"/>
        <v>15606</v>
      </c>
      <c r="WBQ1" s="29">
        <f t="shared" si="243"/>
        <v>15607</v>
      </c>
      <c r="WBR1" s="29">
        <f t="shared" si="243"/>
        <v>15608</v>
      </c>
      <c r="WBS1" s="29">
        <f t="shared" si="243"/>
        <v>15609</v>
      </c>
      <c r="WBT1" s="29">
        <f t="shared" si="243"/>
        <v>15610</v>
      </c>
      <c r="WBU1" s="29">
        <f t="shared" si="243"/>
        <v>15611</v>
      </c>
      <c r="WBV1" s="29">
        <f t="shared" si="243"/>
        <v>15612</v>
      </c>
      <c r="WBW1" s="29">
        <f t="shared" si="243"/>
        <v>15613</v>
      </c>
      <c r="WBX1" s="29">
        <f t="shared" si="243"/>
        <v>15614</v>
      </c>
      <c r="WBY1" s="29">
        <f t="shared" si="243"/>
        <v>15615</v>
      </c>
      <c r="WBZ1" s="29">
        <f t="shared" si="243"/>
        <v>15616</v>
      </c>
      <c r="WCA1" s="29">
        <f t="shared" si="243"/>
        <v>15617</v>
      </c>
      <c r="WCB1" s="29">
        <f t="shared" si="243"/>
        <v>15618</v>
      </c>
      <c r="WCC1" s="29">
        <f t="shared" si="243"/>
        <v>15619</v>
      </c>
      <c r="WCD1" s="29">
        <f t="shared" ref="WCD1:WEO1" si="244">WCC1+1</f>
        <v>15620</v>
      </c>
      <c r="WCE1" s="29">
        <f t="shared" si="244"/>
        <v>15621</v>
      </c>
      <c r="WCF1" s="29">
        <f t="shared" si="244"/>
        <v>15622</v>
      </c>
      <c r="WCG1" s="29">
        <f t="shared" si="244"/>
        <v>15623</v>
      </c>
      <c r="WCH1" s="29">
        <f t="shared" si="244"/>
        <v>15624</v>
      </c>
      <c r="WCI1" s="29">
        <f t="shared" si="244"/>
        <v>15625</v>
      </c>
      <c r="WCJ1" s="29">
        <f t="shared" si="244"/>
        <v>15626</v>
      </c>
      <c r="WCK1" s="29">
        <f t="shared" si="244"/>
        <v>15627</v>
      </c>
      <c r="WCL1" s="29">
        <f t="shared" si="244"/>
        <v>15628</v>
      </c>
      <c r="WCM1" s="29">
        <f t="shared" si="244"/>
        <v>15629</v>
      </c>
      <c r="WCN1" s="29">
        <f t="shared" si="244"/>
        <v>15630</v>
      </c>
      <c r="WCO1" s="29">
        <f t="shared" si="244"/>
        <v>15631</v>
      </c>
      <c r="WCP1" s="29">
        <f t="shared" si="244"/>
        <v>15632</v>
      </c>
      <c r="WCQ1" s="29">
        <f t="shared" si="244"/>
        <v>15633</v>
      </c>
      <c r="WCR1" s="29">
        <f t="shared" si="244"/>
        <v>15634</v>
      </c>
      <c r="WCS1" s="29">
        <f t="shared" si="244"/>
        <v>15635</v>
      </c>
      <c r="WCT1" s="29">
        <f t="shared" si="244"/>
        <v>15636</v>
      </c>
      <c r="WCU1" s="29">
        <f t="shared" si="244"/>
        <v>15637</v>
      </c>
      <c r="WCV1" s="29">
        <f t="shared" si="244"/>
        <v>15638</v>
      </c>
      <c r="WCW1" s="29">
        <f t="shared" si="244"/>
        <v>15639</v>
      </c>
      <c r="WCX1" s="29">
        <f t="shared" si="244"/>
        <v>15640</v>
      </c>
      <c r="WCY1" s="29">
        <f t="shared" si="244"/>
        <v>15641</v>
      </c>
      <c r="WCZ1" s="29">
        <f t="shared" si="244"/>
        <v>15642</v>
      </c>
      <c r="WDA1" s="29">
        <f t="shared" si="244"/>
        <v>15643</v>
      </c>
      <c r="WDB1" s="29">
        <f t="shared" si="244"/>
        <v>15644</v>
      </c>
      <c r="WDC1" s="29">
        <f t="shared" si="244"/>
        <v>15645</v>
      </c>
      <c r="WDD1" s="29">
        <f t="shared" si="244"/>
        <v>15646</v>
      </c>
      <c r="WDE1" s="29">
        <f t="shared" si="244"/>
        <v>15647</v>
      </c>
      <c r="WDF1" s="29">
        <f t="shared" si="244"/>
        <v>15648</v>
      </c>
      <c r="WDG1" s="29">
        <f t="shared" si="244"/>
        <v>15649</v>
      </c>
      <c r="WDH1" s="29">
        <f t="shared" si="244"/>
        <v>15650</v>
      </c>
      <c r="WDI1" s="29">
        <f t="shared" si="244"/>
        <v>15651</v>
      </c>
      <c r="WDJ1" s="29">
        <f t="shared" si="244"/>
        <v>15652</v>
      </c>
      <c r="WDK1" s="29">
        <f t="shared" si="244"/>
        <v>15653</v>
      </c>
      <c r="WDL1" s="29">
        <f t="shared" si="244"/>
        <v>15654</v>
      </c>
      <c r="WDM1" s="29">
        <f t="shared" si="244"/>
        <v>15655</v>
      </c>
      <c r="WDN1" s="29">
        <f t="shared" si="244"/>
        <v>15656</v>
      </c>
      <c r="WDO1" s="29">
        <f t="shared" si="244"/>
        <v>15657</v>
      </c>
      <c r="WDP1" s="29">
        <f t="shared" si="244"/>
        <v>15658</v>
      </c>
      <c r="WDQ1" s="29">
        <f t="shared" si="244"/>
        <v>15659</v>
      </c>
      <c r="WDR1" s="29">
        <f t="shared" si="244"/>
        <v>15660</v>
      </c>
      <c r="WDS1" s="29">
        <f t="shared" si="244"/>
        <v>15661</v>
      </c>
      <c r="WDT1" s="29">
        <f t="shared" si="244"/>
        <v>15662</v>
      </c>
      <c r="WDU1" s="29">
        <f t="shared" si="244"/>
        <v>15663</v>
      </c>
      <c r="WDV1" s="29">
        <f t="shared" si="244"/>
        <v>15664</v>
      </c>
      <c r="WDW1" s="29">
        <f t="shared" si="244"/>
        <v>15665</v>
      </c>
      <c r="WDX1" s="29">
        <f t="shared" si="244"/>
        <v>15666</v>
      </c>
      <c r="WDY1" s="29">
        <f t="shared" si="244"/>
        <v>15667</v>
      </c>
      <c r="WDZ1" s="29">
        <f t="shared" si="244"/>
        <v>15668</v>
      </c>
      <c r="WEA1" s="29">
        <f t="shared" si="244"/>
        <v>15669</v>
      </c>
      <c r="WEB1" s="29">
        <f t="shared" si="244"/>
        <v>15670</v>
      </c>
      <c r="WEC1" s="29">
        <f t="shared" si="244"/>
        <v>15671</v>
      </c>
      <c r="WED1" s="29">
        <f t="shared" si="244"/>
        <v>15672</v>
      </c>
      <c r="WEE1" s="29">
        <f t="shared" si="244"/>
        <v>15673</v>
      </c>
      <c r="WEF1" s="29">
        <f t="shared" si="244"/>
        <v>15674</v>
      </c>
      <c r="WEG1" s="29">
        <f t="shared" si="244"/>
        <v>15675</v>
      </c>
      <c r="WEH1" s="29">
        <f t="shared" si="244"/>
        <v>15676</v>
      </c>
      <c r="WEI1" s="29">
        <f t="shared" si="244"/>
        <v>15677</v>
      </c>
      <c r="WEJ1" s="29">
        <f t="shared" si="244"/>
        <v>15678</v>
      </c>
      <c r="WEK1" s="29">
        <f t="shared" si="244"/>
        <v>15679</v>
      </c>
      <c r="WEL1" s="29">
        <f t="shared" si="244"/>
        <v>15680</v>
      </c>
      <c r="WEM1" s="29">
        <f t="shared" si="244"/>
        <v>15681</v>
      </c>
      <c r="WEN1" s="29">
        <f t="shared" si="244"/>
        <v>15682</v>
      </c>
      <c r="WEO1" s="29">
        <f t="shared" si="244"/>
        <v>15683</v>
      </c>
      <c r="WEP1" s="29">
        <f t="shared" ref="WEP1:WHA1" si="245">WEO1+1</f>
        <v>15684</v>
      </c>
      <c r="WEQ1" s="29">
        <f t="shared" si="245"/>
        <v>15685</v>
      </c>
      <c r="WER1" s="29">
        <f t="shared" si="245"/>
        <v>15686</v>
      </c>
      <c r="WES1" s="29">
        <f t="shared" si="245"/>
        <v>15687</v>
      </c>
      <c r="WET1" s="29">
        <f t="shared" si="245"/>
        <v>15688</v>
      </c>
      <c r="WEU1" s="29">
        <f t="shared" si="245"/>
        <v>15689</v>
      </c>
      <c r="WEV1" s="29">
        <f t="shared" si="245"/>
        <v>15690</v>
      </c>
      <c r="WEW1" s="29">
        <f t="shared" si="245"/>
        <v>15691</v>
      </c>
      <c r="WEX1" s="29">
        <f t="shared" si="245"/>
        <v>15692</v>
      </c>
      <c r="WEY1" s="29">
        <f t="shared" si="245"/>
        <v>15693</v>
      </c>
      <c r="WEZ1" s="29">
        <f t="shared" si="245"/>
        <v>15694</v>
      </c>
      <c r="WFA1" s="29">
        <f t="shared" si="245"/>
        <v>15695</v>
      </c>
      <c r="WFB1" s="29">
        <f t="shared" si="245"/>
        <v>15696</v>
      </c>
      <c r="WFC1" s="29">
        <f t="shared" si="245"/>
        <v>15697</v>
      </c>
      <c r="WFD1" s="29">
        <f t="shared" si="245"/>
        <v>15698</v>
      </c>
      <c r="WFE1" s="29">
        <f t="shared" si="245"/>
        <v>15699</v>
      </c>
      <c r="WFF1" s="29">
        <f t="shared" si="245"/>
        <v>15700</v>
      </c>
      <c r="WFG1" s="29">
        <f t="shared" si="245"/>
        <v>15701</v>
      </c>
      <c r="WFH1" s="29">
        <f t="shared" si="245"/>
        <v>15702</v>
      </c>
      <c r="WFI1" s="29">
        <f t="shared" si="245"/>
        <v>15703</v>
      </c>
      <c r="WFJ1" s="29">
        <f t="shared" si="245"/>
        <v>15704</v>
      </c>
      <c r="WFK1" s="29">
        <f t="shared" si="245"/>
        <v>15705</v>
      </c>
      <c r="WFL1" s="29">
        <f t="shared" si="245"/>
        <v>15706</v>
      </c>
      <c r="WFM1" s="29">
        <f t="shared" si="245"/>
        <v>15707</v>
      </c>
      <c r="WFN1" s="29">
        <f t="shared" si="245"/>
        <v>15708</v>
      </c>
      <c r="WFO1" s="29">
        <f t="shared" si="245"/>
        <v>15709</v>
      </c>
      <c r="WFP1" s="29">
        <f t="shared" si="245"/>
        <v>15710</v>
      </c>
      <c r="WFQ1" s="29">
        <f t="shared" si="245"/>
        <v>15711</v>
      </c>
      <c r="WFR1" s="29">
        <f t="shared" si="245"/>
        <v>15712</v>
      </c>
      <c r="WFS1" s="29">
        <f t="shared" si="245"/>
        <v>15713</v>
      </c>
      <c r="WFT1" s="29">
        <f t="shared" si="245"/>
        <v>15714</v>
      </c>
      <c r="WFU1" s="29">
        <f t="shared" si="245"/>
        <v>15715</v>
      </c>
      <c r="WFV1" s="29">
        <f t="shared" si="245"/>
        <v>15716</v>
      </c>
      <c r="WFW1" s="29">
        <f t="shared" si="245"/>
        <v>15717</v>
      </c>
      <c r="WFX1" s="29">
        <f t="shared" si="245"/>
        <v>15718</v>
      </c>
      <c r="WFY1" s="29">
        <f t="shared" si="245"/>
        <v>15719</v>
      </c>
      <c r="WFZ1" s="29">
        <f t="shared" si="245"/>
        <v>15720</v>
      </c>
      <c r="WGA1" s="29">
        <f t="shared" si="245"/>
        <v>15721</v>
      </c>
      <c r="WGB1" s="29">
        <f t="shared" si="245"/>
        <v>15722</v>
      </c>
      <c r="WGC1" s="29">
        <f t="shared" si="245"/>
        <v>15723</v>
      </c>
      <c r="WGD1" s="29">
        <f t="shared" si="245"/>
        <v>15724</v>
      </c>
      <c r="WGE1" s="29">
        <f t="shared" si="245"/>
        <v>15725</v>
      </c>
      <c r="WGF1" s="29">
        <f t="shared" si="245"/>
        <v>15726</v>
      </c>
      <c r="WGG1" s="29">
        <f t="shared" si="245"/>
        <v>15727</v>
      </c>
      <c r="WGH1" s="29">
        <f t="shared" si="245"/>
        <v>15728</v>
      </c>
      <c r="WGI1" s="29">
        <f t="shared" si="245"/>
        <v>15729</v>
      </c>
      <c r="WGJ1" s="29">
        <f t="shared" si="245"/>
        <v>15730</v>
      </c>
      <c r="WGK1" s="29">
        <f t="shared" si="245"/>
        <v>15731</v>
      </c>
      <c r="WGL1" s="29">
        <f t="shared" si="245"/>
        <v>15732</v>
      </c>
      <c r="WGM1" s="29">
        <f t="shared" si="245"/>
        <v>15733</v>
      </c>
      <c r="WGN1" s="29">
        <f t="shared" si="245"/>
        <v>15734</v>
      </c>
      <c r="WGO1" s="29">
        <f t="shared" si="245"/>
        <v>15735</v>
      </c>
      <c r="WGP1" s="29">
        <f t="shared" si="245"/>
        <v>15736</v>
      </c>
      <c r="WGQ1" s="29">
        <f t="shared" si="245"/>
        <v>15737</v>
      </c>
      <c r="WGR1" s="29">
        <f t="shared" si="245"/>
        <v>15738</v>
      </c>
      <c r="WGS1" s="29">
        <f t="shared" si="245"/>
        <v>15739</v>
      </c>
      <c r="WGT1" s="29">
        <f t="shared" si="245"/>
        <v>15740</v>
      </c>
      <c r="WGU1" s="29">
        <f t="shared" si="245"/>
        <v>15741</v>
      </c>
      <c r="WGV1" s="29">
        <f t="shared" si="245"/>
        <v>15742</v>
      </c>
      <c r="WGW1" s="29">
        <f t="shared" si="245"/>
        <v>15743</v>
      </c>
      <c r="WGX1" s="29">
        <f t="shared" si="245"/>
        <v>15744</v>
      </c>
      <c r="WGY1" s="29">
        <f t="shared" si="245"/>
        <v>15745</v>
      </c>
      <c r="WGZ1" s="29">
        <f t="shared" si="245"/>
        <v>15746</v>
      </c>
      <c r="WHA1" s="29">
        <f t="shared" si="245"/>
        <v>15747</v>
      </c>
      <c r="WHB1" s="29">
        <f t="shared" ref="WHB1:WJM1" si="246">WHA1+1</f>
        <v>15748</v>
      </c>
      <c r="WHC1" s="29">
        <f t="shared" si="246"/>
        <v>15749</v>
      </c>
      <c r="WHD1" s="29">
        <f t="shared" si="246"/>
        <v>15750</v>
      </c>
      <c r="WHE1" s="29">
        <f t="shared" si="246"/>
        <v>15751</v>
      </c>
      <c r="WHF1" s="29">
        <f t="shared" si="246"/>
        <v>15752</v>
      </c>
      <c r="WHG1" s="29">
        <f t="shared" si="246"/>
        <v>15753</v>
      </c>
      <c r="WHH1" s="29">
        <f t="shared" si="246"/>
        <v>15754</v>
      </c>
      <c r="WHI1" s="29">
        <f t="shared" si="246"/>
        <v>15755</v>
      </c>
      <c r="WHJ1" s="29">
        <f t="shared" si="246"/>
        <v>15756</v>
      </c>
      <c r="WHK1" s="29">
        <f t="shared" si="246"/>
        <v>15757</v>
      </c>
      <c r="WHL1" s="29">
        <f t="shared" si="246"/>
        <v>15758</v>
      </c>
      <c r="WHM1" s="29">
        <f t="shared" si="246"/>
        <v>15759</v>
      </c>
      <c r="WHN1" s="29">
        <f t="shared" si="246"/>
        <v>15760</v>
      </c>
      <c r="WHO1" s="29">
        <f t="shared" si="246"/>
        <v>15761</v>
      </c>
      <c r="WHP1" s="29">
        <f t="shared" si="246"/>
        <v>15762</v>
      </c>
      <c r="WHQ1" s="29">
        <f t="shared" si="246"/>
        <v>15763</v>
      </c>
      <c r="WHR1" s="29">
        <f t="shared" si="246"/>
        <v>15764</v>
      </c>
      <c r="WHS1" s="29">
        <f t="shared" si="246"/>
        <v>15765</v>
      </c>
      <c r="WHT1" s="29">
        <f t="shared" si="246"/>
        <v>15766</v>
      </c>
      <c r="WHU1" s="29">
        <f t="shared" si="246"/>
        <v>15767</v>
      </c>
      <c r="WHV1" s="29">
        <f t="shared" si="246"/>
        <v>15768</v>
      </c>
      <c r="WHW1" s="29">
        <f t="shared" si="246"/>
        <v>15769</v>
      </c>
      <c r="WHX1" s="29">
        <f t="shared" si="246"/>
        <v>15770</v>
      </c>
      <c r="WHY1" s="29">
        <f t="shared" si="246"/>
        <v>15771</v>
      </c>
      <c r="WHZ1" s="29">
        <f t="shared" si="246"/>
        <v>15772</v>
      </c>
      <c r="WIA1" s="29">
        <f t="shared" si="246"/>
        <v>15773</v>
      </c>
      <c r="WIB1" s="29">
        <f t="shared" si="246"/>
        <v>15774</v>
      </c>
      <c r="WIC1" s="29">
        <f t="shared" si="246"/>
        <v>15775</v>
      </c>
      <c r="WID1" s="29">
        <f t="shared" si="246"/>
        <v>15776</v>
      </c>
      <c r="WIE1" s="29">
        <f t="shared" si="246"/>
        <v>15777</v>
      </c>
      <c r="WIF1" s="29">
        <f t="shared" si="246"/>
        <v>15778</v>
      </c>
      <c r="WIG1" s="29">
        <f t="shared" si="246"/>
        <v>15779</v>
      </c>
      <c r="WIH1" s="29">
        <f t="shared" si="246"/>
        <v>15780</v>
      </c>
      <c r="WII1" s="29">
        <f t="shared" si="246"/>
        <v>15781</v>
      </c>
      <c r="WIJ1" s="29">
        <f t="shared" si="246"/>
        <v>15782</v>
      </c>
      <c r="WIK1" s="29">
        <f t="shared" si="246"/>
        <v>15783</v>
      </c>
      <c r="WIL1" s="29">
        <f t="shared" si="246"/>
        <v>15784</v>
      </c>
      <c r="WIM1" s="29">
        <f t="shared" si="246"/>
        <v>15785</v>
      </c>
      <c r="WIN1" s="29">
        <f t="shared" si="246"/>
        <v>15786</v>
      </c>
      <c r="WIO1" s="29">
        <f t="shared" si="246"/>
        <v>15787</v>
      </c>
      <c r="WIP1" s="29">
        <f t="shared" si="246"/>
        <v>15788</v>
      </c>
      <c r="WIQ1" s="29">
        <f t="shared" si="246"/>
        <v>15789</v>
      </c>
      <c r="WIR1" s="29">
        <f t="shared" si="246"/>
        <v>15790</v>
      </c>
      <c r="WIS1" s="29">
        <f t="shared" si="246"/>
        <v>15791</v>
      </c>
      <c r="WIT1" s="29">
        <f t="shared" si="246"/>
        <v>15792</v>
      </c>
      <c r="WIU1" s="29">
        <f t="shared" si="246"/>
        <v>15793</v>
      </c>
      <c r="WIV1" s="29">
        <f t="shared" si="246"/>
        <v>15794</v>
      </c>
      <c r="WIW1" s="29">
        <f t="shared" si="246"/>
        <v>15795</v>
      </c>
      <c r="WIX1" s="29">
        <f t="shared" si="246"/>
        <v>15796</v>
      </c>
      <c r="WIY1" s="29">
        <f t="shared" si="246"/>
        <v>15797</v>
      </c>
      <c r="WIZ1" s="29">
        <f t="shared" si="246"/>
        <v>15798</v>
      </c>
      <c r="WJA1" s="29">
        <f t="shared" si="246"/>
        <v>15799</v>
      </c>
      <c r="WJB1" s="29">
        <f t="shared" si="246"/>
        <v>15800</v>
      </c>
      <c r="WJC1" s="29">
        <f t="shared" si="246"/>
        <v>15801</v>
      </c>
      <c r="WJD1" s="29">
        <f t="shared" si="246"/>
        <v>15802</v>
      </c>
      <c r="WJE1" s="29">
        <f t="shared" si="246"/>
        <v>15803</v>
      </c>
      <c r="WJF1" s="29">
        <f t="shared" si="246"/>
        <v>15804</v>
      </c>
      <c r="WJG1" s="29">
        <f t="shared" si="246"/>
        <v>15805</v>
      </c>
      <c r="WJH1" s="29">
        <f t="shared" si="246"/>
        <v>15806</v>
      </c>
      <c r="WJI1" s="29">
        <f t="shared" si="246"/>
        <v>15807</v>
      </c>
      <c r="WJJ1" s="29">
        <f t="shared" si="246"/>
        <v>15808</v>
      </c>
      <c r="WJK1" s="29">
        <f t="shared" si="246"/>
        <v>15809</v>
      </c>
      <c r="WJL1" s="29">
        <f t="shared" si="246"/>
        <v>15810</v>
      </c>
      <c r="WJM1" s="29">
        <f t="shared" si="246"/>
        <v>15811</v>
      </c>
      <c r="WJN1" s="29">
        <f t="shared" ref="WJN1:WLY1" si="247">WJM1+1</f>
        <v>15812</v>
      </c>
      <c r="WJO1" s="29">
        <f t="shared" si="247"/>
        <v>15813</v>
      </c>
      <c r="WJP1" s="29">
        <f t="shared" si="247"/>
        <v>15814</v>
      </c>
      <c r="WJQ1" s="29">
        <f t="shared" si="247"/>
        <v>15815</v>
      </c>
      <c r="WJR1" s="29">
        <f t="shared" si="247"/>
        <v>15816</v>
      </c>
      <c r="WJS1" s="29">
        <f t="shared" si="247"/>
        <v>15817</v>
      </c>
      <c r="WJT1" s="29">
        <f t="shared" si="247"/>
        <v>15818</v>
      </c>
      <c r="WJU1" s="29">
        <f t="shared" si="247"/>
        <v>15819</v>
      </c>
      <c r="WJV1" s="29">
        <f t="shared" si="247"/>
        <v>15820</v>
      </c>
      <c r="WJW1" s="29">
        <f t="shared" si="247"/>
        <v>15821</v>
      </c>
      <c r="WJX1" s="29">
        <f t="shared" si="247"/>
        <v>15822</v>
      </c>
      <c r="WJY1" s="29">
        <f t="shared" si="247"/>
        <v>15823</v>
      </c>
      <c r="WJZ1" s="29">
        <f t="shared" si="247"/>
        <v>15824</v>
      </c>
      <c r="WKA1" s="29">
        <f t="shared" si="247"/>
        <v>15825</v>
      </c>
      <c r="WKB1" s="29">
        <f t="shared" si="247"/>
        <v>15826</v>
      </c>
      <c r="WKC1" s="29">
        <f t="shared" si="247"/>
        <v>15827</v>
      </c>
      <c r="WKD1" s="29">
        <f t="shared" si="247"/>
        <v>15828</v>
      </c>
      <c r="WKE1" s="29">
        <f t="shared" si="247"/>
        <v>15829</v>
      </c>
      <c r="WKF1" s="29">
        <f t="shared" si="247"/>
        <v>15830</v>
      </c>
      <c r="WKG1" s="29">
        <f t="shared" si="247"/>
        <v>15831</v>
      </c>
      <c r="WKH1" s="29">
        <f t="shared" si="247"/>
        <v>15832</v>
      </c>
      <c r="WKI1" s="29">
        <f t="shared" si="247"/>
        <v>15833</v>
      </c>
      <c r="WKJ1" s="29">
        <f t="shared" si="247"/>
        <v>15834</v>
      </c>
      <c r="WKK1" s="29">
        <f t="shared" si="247"/>
        <v>15835</v>
      </c>
      <c r="WKL1" s="29">
        <f t="shared" si="247"/>
        <v>15836</v>
      </c>
      <c r="WKM1" s="29">
        <f t="shared" si="247"/>
        <v>15837</v>
      </c>
      <c r="WKN1" s="29">
        <f t="shared" si="247"/>
        <v>15838</v>
      </c>
      <c r="WKO1" s="29">
        <f t="shared" si="247"/>
        <v>15839</v>
      </c>
      <c r="WKP1" s="29">
        <f t="shared" si="247"/>
        <v>15840</v>
      </c>
      <c r="WKQ1" s="29">
        <f t="shared" si="247"/>
        <v>15841</v>
      </c>
      <c r="WKR1" s="29">
        <f t="shared" si="247"/>
        <v>15842</v>
      </c>
      <c r="WKS1" s="29">
        <f t="shared" si="247"/>
        <v>15843</v>
      </c>
      <c r="WKT1" s="29">
        <f t="shared" si="247"/>
        <v>15844</v>
      </c>
      <c r="WKU1" s="29">
        <f t="shared" si="247"/>
        <v>15845</v>
      </c>
      <c r="WKV1" s="29">
        <f t="shared" si="247"/>
        <v>15846</v>
      </c>
      <c r="WKW1" s="29">
        <f t="shared" si="247"/>
        <v>15847</v>
      </c>
      <c r="WKX1" s="29">
        <f t="shared" si="247"/>
        <v>15848</v>
      </c>
      <c r="WKY1" s="29">
        <f t="shared" si="247"/>
        <v>15849</v>
      </c>
      <c r="WKZ1" s="29">
        <f t="shared" si="247"/>
        <v>15850</v>
      </c>
      <c r="WLA1" s="29">
        <f t="shared" si="247"/>
        <v>15851</v>
      </c>
      <c r="WLB1" s="29">
        <f t="shared" si="247"/>
        <v>15852</v>
      </c>
      <c r="WLC1" s="29">
        <f t="shared" si="247"/>
        <v>15853</v>
      </c>
      <c r="WLD1" s="29">
        <f t="shared" si="247"/>
        <v>15854</v>
      </c>
      <c r="WLE1" s="29">
        <f t="shared" si="247"/>
        <v>15855</v>
      </c>
      <c r="WLF1" s="29">
        <f t="shared" si="247"/>
        <v>15856</v>
      </c>
      <c r="WLG1" s="29">
        <f t="shared" si="247"/>
        <v>15857</v>
      </c>
      <c r="WLH1" s="29">
        <f t="shared" si="247"/>
        <v>15858</v>
      </c>
      <c r="WLI1" s="29">
        <f t="shared" si="247"/>
        <v>15859</v>
      </c>
      <c r="WLJ1" s="29">
        <f t="shared" si="247"/>
        <v>15860</v>
      </c>
      <c r="WLK1" s="29">
        <f t="shared" si="247"/>
        <v>15861</v>
      </c>
      <c r="WLL1" s="29">
        <f t="shared" si="247"/>
        <v>15862</v>
      </c>
      <c r="WLM1" s="29">
        <f t="shared" si="247"/>
        <v>15863</v>
      </c>
      <c r="WLN1" s="29">
        <f t="shared" si="247"/>
        <v>15864</v>
      </c>
      <c r="WLO1" s="29">
        <f t="shared" si="247"/>
        <v>15865</v>
      </c>
      <c r="WLP1" s="29">
        <f t="shared" si="247"/>
        <v>15866</v>
      </c>
      <c r="WLQ1" s="29">
        <f t="shared" si="247"/>
        <v>15867</v>
      </c>
      <c r="WLR1" s="29">
        <f t="shared" si="247"/>
        <v>15868</v>
      </c>
      <c r="WLS1" s="29">
        <f t="shared" si="247"/>
        <v>15869</v>
      </c>
      <c r="WLT1" s="29">
        <f t="shared" si="247"/>
        <v>15870</v>
      </c>
      <c r="WLU1" s="29">
        <f t="shared" si="247"/>
        <v>15871</v>
      </c>
      <c r="WLV1" s="29">
        <f t="shared" si="247"/>
        <v>15872</v>
      </c>
      <c r="WLW1" s="29">
        <f t="shared" si="247"/>
        <v>15873</v>
      </c>
      <c r="WLX1" s="29">
        <f t="shared" si="247"/>
        <v>15874</v>
      </c>
      <c r="WLY1" s="29">
        <f t="shared" si="247"/>
        <v>15875</v>
      </c>
      <c r="WLZ1" s="29">
        <f t="shared" ref="WLZ1:WOK1" si="248">WLY1+1</f>
        <v>15876</v>
      </c>
      <c r="WMA1" s="29">
        <f t="shared" si="248"/>
        <v>15877</v>
      </c>
      <c r="WMB1" s="29">
        <f t="shared" si="248"/>
        <v>15878</v>
      </c>
      <c r="WMC1" s="29">
        <f t="shared" si="248"/>
        <v>15879</v>
      </c>
      <c r="WMD1" s="29">
        <f t="shared" si="248"/>
        <v>15880</v>
      </c>
      <c r="WME1" s="29">
        <f t="shared" si="248"/>
        <v>15881</v>
      </c>
      <c r="WMF1" s="29">
        <f t="shared" si="248"/>
        <v>15882</v>
      </c>
      <c r="WMG1" s="29">
        <f t="shared" si="248"/>
        <v>15883</v>
      </c>
      <c r="WMH1" s="29">
        <f t="shared" si="248"/>
        <v>15884</v>
      </c>
      <c r="WMI1" s="29">
        <f t="shared" si="248"/>
        <v>15885</v>
      </c>
      <c r="WMJ1" s="29">
        <f t="shared" si="248"/>
        <v>15886</v>
      </c>
      <c r="WMK1" s="29">
        <f t="shared" si="248"/>
        <v>15887</v>
      </c>
      <c r="WML1" s="29">
        <f t="shared" si="248"/>
        <v>15888</v>
      </c>
      <c r="WMM1" s="29">
        <f t="shared" si="248"/>
        <v>15889</v>
      </c>
      <c r="WMN1" s="29">
        <f t="shared" si="248"/>
        <v>15890</v>
      </c>
      <c r="WMO1" s="29">
        <f t="shared" si="248"/>
        <v>15891</v>
      </c>
      <c r="WMP1" s="29">
        <f t="shared" si="248"/>
        <v>15892</v>
      </c>
      <c r="WMQ1" s="29">
        <f t="shared" si="248"/>
        <v>15893</v>
      </c>
      <c r="WMR1" s="29">
        <f t="shared" si="248"/>
        <v>15894</v>
      </c>
      <c r="WMS1" s="29">
        <f t="shared" si="248"/>
        <v>15895</v>
      </c>
      <c r="WMT1" s="29">
        <f t="shared" si="248"/>
        <v>15896</v>
      </c>
      <c r="WMU1" s="29">
        <f t="shared" si="248"/>
        <v>15897</v>
      </c>
      <c r="WMV1" s="29">
        <f t="shared" si="248"/>
        <v>15898</v>
      </c>
      <c r="WMW1" s="29">
        <f t="shared" si="248"/>
        <v>15899</v>
      </c>
      <c r="WMX1" s="29">
        <f t="shared" si="248"/>
        <v>15900</v>
      </c>
      <c r="WMY1" s="29">
        <f t="shared" si="248"/>
        <v>15901</v>
      </c>
      <c r="WMZ1" s="29">
        <f t="shared" si="248"/>
        <v>15902</v>
      </c>
      <c r="WNA1" s="29">
        <f t="shared" si="248"/>
        <v>15903</v>
      </c>
      <c r="WNB1" s="29">
        <f t="shared" si="248"/>
        <v>15904</v>
      </c>
      <c r="WNC1" s="29">
        <f t="shared" si="248"/>
        <v>15905</v>
      </c>
      <c r="WND1" s="29">
        <f t="shared" si="248"/>
        <v>15906</v>
      </c>
      <c r="WNE1" s="29">
        <f t="shared" si="248"/>
        <v>15907</v>
      </c>
      <c r="WNF1" s="29">
        <f t="shared" si="248"/>
        <v>15908</v>
      </c>
      <c r="WNG1" s="29">
        <f t="shared" si="248"/>
        <v>15909</v>
      </c>
      <c r="WNH1" s="29">
        <f t="shared" si="248"/>
        <v>15910</v>
      </c>
      <c r="WNI1" s="29">
        <f t="shared" si="248"/>
        <v>15911</v>
      </c>
      <c r="WNJ1" s="29">
        <f t="shared" si="248"/>
        <v>15912</v>
      </c>
      <c r="WNK1" s="29">
        <f t="shared" si="248"/>
        <v>15913</v>
      </c>
      <c r="WNL1" s="29">
        <f t="shared" si="248"/>
        <v>15914</v>
      </c>
      <c r="WNM1" s="29">
        <f t="shared" si="248"/>
        <v>15915</v>
      </c>
      <c r="WNN1" s="29">
        <f t="shared" si="248"/>
        <v>15916</v>
      </c>
      <c r="WNO1" s="29">
        <f t="shared" si="248"/>
        <v>15917</v>
      </c>
      <c r="WNP1" s="29">
        <f t="shared" si="248"/>
        <v>15918</v>
      </c>
      <c r="WNQ1" s="29">
        <f t="shared" si="248"/>
        <v>15919</v>
      </c>
      <c r="WNR1" s="29">
        <f t="shared" si="248"/>
        <v>15920</v>
      </c>
      <c r="WNS1" s="29">
        <f t="shared" si="248"/>
        <v>15921</v>
      </c>
      <c r="WNT1" s="29">
        <f t="shared" si="248"/>
        <v>15922</v>
      </c>
      <c r="WNU1" s="29">
        <f t="shared" si="248"/>
        <v>15923</v>
      </c>
      <c r="WNV1" s="29">
        <f t="shared" si="248"/>
        <v>15924</v>
      </c>
      <c r="WNW1" s="29">
        <f t="shared" si="248"/>
        <v>15925</v>
      </c>
      <c r="WNX1" s="29">
        <f t="shared" si="248"/>
        <v>15926</v>
      </c>
      <c r="WNY1" s="29">
        <f t="shared" si="248"/>
        <v>15927</v>
      </c>
      <c r="WNZ1" s="29">
        <f t="shared" si="248"/>
        <v>15928</v>
      </c>
      <c r="WOA1" s="29">
        <f t="shared" si="248"/>
        <v>15929</v>
      </c>
      <c r="WOB1" s="29">
        <f t="shared" si="248"/>
        <v>15930</v>
      </c>
      <c r="WOC1" s="29">
        <f t="shared" si="248"/>
        <v>15931</v>
      </c>
      <c r="WOD1" s="29">
        <f t="shared" si="248"/>
        <v>15932</v>
      </c>
      <c r="WOE1" s="29">
        <f t="shared" si="248"/>
        <v>15933</v>
      </c>
      <c r="WOF1" s="29">
        <f t="shared" si="248"/>
        <v>15934</v>
      </c>
      <c r="WOG1" s="29">
        <f t="shared" si="248"/>
        <v>15935</v>
      </c>
      <c r="WOH1" s="29">
        <f t="shared" si="248"/>
        <v>15936</v>
      </c>
      <c r="WOI1" s="29">
        <f t="shared" si="248"/>
        <v>15937</v>
      </c>
      <c r="WOJ1" s="29">
        <f t="shared" si="248"/>
        <v>15938</v>
      </c>
      <c r="WOK1" s="29">
        <f t="shared" si="248"/>
        <v>15939</v>
      </c>
      <c r="WOL1" s="29">
        <f t="shared" ref="WOL1:WQW1" si="249">WOK1+1</f>
        <v>15940</v>
      </c>
      <c r="WOM1" s="29">
        <f t="shared" si="249"/>
        <v>15941</v>
      </c>
      <c r="WON1" s="29">
        <f t="shared" si="249"/>
        <v>15942</v>
      </c>
      <c r="WOO1" s="29">
        <f t="shared" si="249"/>
        <v>15943</v>
      </c>
      <c r="WOP1" s="29">
        <f t="shared" si="249"/>
        <v>15944</v>
      </c>
      <c r="WOQ1" s="29">
        <f t="shared" si="249"/>
        <v>15945</v>
      </c>
      <c r="WOR1" s="29">
        <f t="shared" si="249"/>
        <v>15946</v>
      </c>
      <c r="WOS1" s="29">
        <f t="shared" si="249"/>
        <v>15947</v>
      </c>
      <c r="WOT1" s="29">
        <f t="shared" si="249"/>
        <v>15948</v>
      </c>
      <c r="WOU1" s="29">
        <f t="shared" si="249"/>
        <v>15949</v>
      </c>
      <c r="WOV1" s="29">
        <f t="shared" si="249"/>
        <v>15950</v>
      </c>
      <c r="WOW1" s="29">
        <f t="shared" si="249"/>
        <v>15951</v>
      </c>
      <c r="WOX1" s="29">
        <f t="shared" si="249"/>
        <v>15952</v>
      </c>
      <c r="WOY1" s="29">
        <f t="shared" si="249"/>
        <v>15953</v>
      </c>
      <c r="WOZ1" s="29">
        <f t="shared" si="249"/>
        <v>15954</v>
      </c>
      <c r="WPA1" s="29">
        <f t="shared" si="249"/>
        <v>15955</v>
      </c>
      <c r="WPB1" s="29">
        <f t="shared" si="249"/>
        <v>15956</v>
      </c>
      <c r="WPC1" s="29">
        <f t="shared" si="249"/>
        <v>15957</v>
      </c>
      <c r="WPD1" s="29">
        <f t="shared" si="249"/>
        <v>15958</v>
      </c>
      <c r="WPE1" s="29">
        <f t="shared" si="249"/>
        <v>15959</v>
      </c>
      <c r="WPF1" s="29">
        <f t="shared" si="249"/>
        <v>15960</v>
      </c>
      <c r="WPG1" s="29">
        <f t="shared" si="249"/>
        <v>15961</v>
      </c>
      <c r="WPH1" s="29">
        <f t="shared" si="249"/>
        <v>15962</v>
      </c>
      <c r="WPI1" s="29">
        <f t="shared" si="249"/>
        <v>15963</v>
      </c>
      <c r="WPJ1" s="29">
        <f t="shared" si="249"/>
        <v>15964</v>
      </c>
      <c r="WPK1" s="29">
        <f t="shared" si="249"/>
        <v>15965</v>
      </c>
      <c r="WPL1" s="29">
        <f t="shared" si="249"/>
        <v>15966</v>
      </c>
      <c r="WPM1" s="29">
        <f t="shared" si="249"/>
        <v>15967</v>
      </c>
      <c r="WPN1" s="29">
        <f t="shared" si="249"/>
        <v>15968</v>
      </c>
      <c r="WPO1" s="29">
        <f t="shared" si="249"/>
        <v>15969</v>
      </c>
      <c r="WPP1" s="29">
        <f t="shared" si="249"/>
        <v>15970</v>
      </c>
      <c r="WPQ1" s="29">
        <f t="shared" si="249"/>
        <v>15971</v>
      </c>
      <c r="WPR1" s="29">
        <f t="shared" si="249"/>
        <v>15972</v>
      </c>
      <c r="WPS1" s="29">
        <f t="shared" si="249"/>
        <v>15973</v>
      </c>
      <c r="WPT1" s="29">
        <f t="shared" si="249"/>
        <v>15974</v>
      </c>
      <c r="WPU1" s="29">
        <f t="shared" si="249"/>
        <v>15975</v>
      </c>
      <c r="WPV1" s="29">
        <f t="shared" si="249"/>
        <v>15976</v>
      </c>
      <c r="WPW1" s="29">
        <f t="shared" si="249"/>
        <v>15977</v>
      </c>
      <c r="WPX1" s="29">
        <f t="shared" si="249"/>
        <v>15978</v>
      </c>
      <c r="WPY1" s="29">
        <f t="shared" si="249"/>
        <v>15979</v>
      </c>
      <c r="WPZ1" s="29">
        <f t="shared" si="249"/>
        <v>15980</v>
      </c>
      <c r="WQA1" s="29">
        <f t="shared" si="249"/>
        <v>15981</v>
      </c>
      <c r="WQB1" s="29">
        <f t="shared" si="249"/>
        <v>15982</v>
      </c>
      <c r="WQC1" s="29">
        <f t="shared" si="249"/>
        <v>15983</v>
      </c>
      <c r="WQD1" s="29">
        <f t="shared" si="249"/>
        <v>15984</v>
      </c>
      <c r="WQE1" s="29">
        <f t="shared" si="249"/>
        <v>15985</v>
      </c>
      <c r="WQF1" s="29">
        <f t="shared" si="249"/>
        <v>15986</v>
      </c>
      <c r="WQG1" s="29">
        <f t="shared" si="249"/>
        <v>15987</v>
      </c>
      <c r="WQH1" s="29">
        <f t="shared" si="249"/>
        <v>15988</v>
      </c>
      <c r="WQI1" s="29">
        <f t="shared" si="249"/>
        <v>15989</v>
      </c>
      <c r="WQJ1" s="29">
        <f t="shared" si="249"/>
        <v>15990</v>
      </c>
      <c r="WQK1" s="29">
        <f t="shared" si="249"/>
        <v>15991</v>
      </c>
      <c r="WQL1" s="29">
        <f t="shared" si="249"/>
        <v>15992</v>
      </c>
      <c r="WQM1" s="29">
        <f t="shared" si="249"/>
        <v>15993</v>
      </c>
      <c r="WQN1" s="29">
        <f t="shared" si="249"/>
        <v>15994</v>
      </c>
      <c r="WQO1" s="29">
        <f t="shared" si="249"/>
        <v>15995</v>
      </c>
      <c r="WQP1" s="29">
        <f t="shared" si="249"/>
        <v>15996</v>
      </c>
      <c r="WQQ1" s="29">
        <f t="shared" si="249"/>
        <v>15997</v>
      </c>
      <c r="WQR1" s="29">
        <f t="shared" si="249"/>
        <v>15998</v>
      </c>
      <c r="WQS1" s="29">
        <f t="shared" si="249"/>
        <v>15999</v>
      </c>
      <c r="WQT1" s="29">
        <f t="shared" si="249"/>
        <v>16000</v>
      </c>
      <c r="WQU1" s="29">
        <f t="shared" si="249"/>
        <v>16001</v>
      </c>
      <c r="WQV1" s="29">
        <f t="shared" si="249"/>
        <v>16002</v>
      </c>
      <c r="WQW1" s="29">
        <f t="shared" si="249"/>
        <v>16003</v>
      </c>
      <c r="WQX1" s="29">
        <f t="shared" ref="WQX1:WTI1" si="250">WQW1+1</f>
        <v>16004</v>
      </c>
      <c r="WQY1" s="29">
        <f t="shared" si="250"/>
        <v>16005</v>
      </c>
      <c r="WQZ1" s="29">
        <f t="shared" si="250"/>
        <v>16006</v>
      </c>
      <c r="WRA1" s="29">
        <f t="shared" si="250"/>
        <v>16007</v>
      </c>
      <c r="WRB1" s="29">
        <f t="shared" si="250"/>
        <v>16008</v>
      </c>
      <c r="WRC1" s="29">
        <f t="shared" si="250"/>
        <v>16009</v>
      </c>
      <c r="WRD1" s="29">
        <f t="shared" si="250"/>
        <v>16010</v>
      </c>
      <c r="WRE1" s="29">
        <f t="shared" si="250"/>
        <v>16011</v>
      </c>
      <c r="WRF1" s="29">
        <f t="shared" si="250"/>
        <v>16012</v>
      </c>
      <c r="WRG1" s="29">
        <f t="shared" si="250"/>
        <v>16013</v>
      </c>
      <c r="WRH1" s="29">
        <f t="shared" si="250"/>
        <v>16014</v>
      </c>
      <c r="WRI1" s="29">
        <f t="shared" si="250"/>
        <v>16015</v>
      </c>
      <c r="WRJ1" s="29">
        <f t="shared" si="250"/>
        <v>16016</v>
      </c>
      <c r="WRK1" s="29">
        <f t="shared" si="250"/>
        <v>16017</v>
      </c>
      <c r="WRL1" s="29">
        <f t="shared" si="250"/>
        <v>16018</v>
      </c>
      <c r="WRM1" s="29">
        <f t="shared" si="250"/>
        <v>16019</v>
      </c>
      <c r="WRN1" s="29">
        <f t="shared" si="250"/>
        <v>16020</v>
      </c>
      <c r="WRO1" s="29">
        <f t="shared" si="250"/>
        <v>16021</v>
      </c>
      <c r="WRP1" s="29">
        <f t="shared" si="250"/>
        <v>16022</v>
      </c>
      <c r="WRQ1" s="29">
        <f t="shared" si="250"/>
        <v>16023</v>
      </c>
      <c r="WRR1" s="29">
        <f t="shared" si="250"/>
        <v>16024</v>
      </c>
      <c r="WRS1" s="29">
        <f t="shared" si="250"/>
        <v>16025</v>
      </c>
      <c r="WRT1" s="29">
        <f t="shared" si="250"/>
        <v>16026</v>
      </c>
      <c r="WRU1" s="29">
        <f t="shared" si="250"/>
        <v>16027</v>
      </c>
      <c r="WRV1" s="29">
        <f t="shared" si="250"/>
        <v>16028</v>
      </c>
      <c r="WRW1" s="29">
        <f t="shared" si="250"/>
        <v>16029</v>
      </c>
      <c r="WRX1" s="29">
        <f t="shared" si="250"/>
        <v>16030</v>
      </c>
      <c r="WRY1" s="29">
        <f t="shared" si="250"/>
        <v>16031</v>
      </c>
      <c r="WRZ1" s="29">
        <f t="shared" si="250"/>
        <v>16032</v>
      </c>
      <c r="WSA1" s="29">
        <f t="shared" si="250"/>
        <v>16033</v>
      </c>
      <c r="WSB1" s="29">
        <f t="shared" si="250"/>
        <v>16034</v>
      </c>
      <c r="WSC1" s="29">
        <f t="shared" si="250"/>
        <v>16035</v>
      </c>
      <c r="WSD1" s="29">
        <f t="shared" si="250"/>
        <v>16036</v>
      </c>
      <c r="WSE1" s="29">
        <f t="shared" si="250"/>
        <v>16037</v>
      </c>
      <c r="WSF1" s="29">
        <f t="shared" si="250"/>
        <v>16038</v>
      </c>
      <c r="WSG1" s="29">
        <f t="shared" si="250"/>
        <v>16039</v>
      </c>
      <c r="WSH1" s="29">
        <f t="shared" si="250"/>
        <v>16040</v>
      </c>
      <c r="WSI1" s="29">
        <f t="shared" si="250"/>
        <v>16041</v>
      </c>
      <c r="WSJ1" s="29">
        <f t="shared" si="250"/>
        <v>16042</v>
      </c>
      <c r="WSK1" s="29">
        <f t="shared" si="250"/>
        <v>16043</v>
      </c>
      <c r="WSL1" s="29">
        <f t="shared" si="250"/>
        <v>16044</v>
      </c>
      <c r="WSM1" s="29">
        <f t="shared" si="250"/>
        <v>16045</v>
      </c>
      <c r="WSN1" s="29">
        <f t="shared" si="250"/>
        <v>16046</v>
      </c>
      <c r="WSO1" s="29">
        <f t="shared" si="250"/>
        <v>16047</v>
      </c>
      <c r="WSP1" s="29">
        <f t="shared" si="250"/>
        <v>16048</v>
      </c>
      <c r="WSQ1" s="29">
        <f t="shared" si="250"/>
        <v>16049</v>
      </c>
      <c r="WSR1" s="29">
        <f t="shared" si="250"/>
        <v>16050</v>
      </c>
      <c r="WSS1" s="29">
        <f t="shared" si="250"/>
        <v>16051</v>
      </c>
      <c r="WST1" s="29">
        <f t="shared" si="250"/>
        <v>16052</v>
      </c>
      <c r="WSU1" s="29">
        <f t="shared" si="250"/>
        <v>16053</v>
      </c>
      <c r="WSV1" s="29">
        <f t="shared" si="250"/>
        <v>16054</v>
      </c>
      <c r="WSW1" s="29">
        <f t="shared" si="250"/>
        <v>16055</v>
      </c>
      <c r="WSX1" s="29">
        <f t="shared" si="250"/>
        <v>16056</v>
      </c>
      <c r="WSY1" s="29">
        <f t="shared" si="250"/>
        <v>16057</v>
      </c>
      <c r="WSZ1" s="29">
        <f t="shared" si="250"/>
        <v>16058</v>
      </c>
      <c r="WTA1" s="29">
        <f t="shared" si="250"/>
        <v>16059</v>
      </c>
      <c r="WTB1" s="29">
        <f t="shared" si="250"/>
        <v>16060</v>
      </c>
      <c r="WTC1" s="29">
        <f t="shared" si="250"/>
        <v>16061</v>
      </c>
      <c r="WTD1" s="29">
        <f t="shared" si="250"/>
        <v>16062</v>
      </c>
      <c r="WTE1" s="29">
        <f t="shared" si="250"/>
        <v>16063</v>
      </c>
      <c r="WTF1" s="29">
        <f t="shared" si="250"/>
        <v>16064</v>
      </c>
      <c r="WTG1" s="29">
        <f t="shared" si="250"/>
        <v>16065</v>
      </c>
      <c r="WTH1" s="29">
        <f t="shared" si="250"/>
        <v>16066</v>
      </c>
      <c r="WTI1" s="29">
        <f t="shared" si="250"/>
        <v>16067</v>
      </c>
      <c r="WTJ1" s="29">
        <f t="shared" ref="WTJ1:WVU1" si="251">WTI1+1</f>
        <v>16068</v>
      </c>
      <c r="WTK1" s="29">
        <f t="shared" si="251"/>
        <v>16069</v>
      </c>
      <c r="WTL1" s="29">
        <f t="shared" si="251"/>
        <v>16070</v>
      </c>
      <c r="WTM1" s="29">
        <f t="shared" si="251"/>
        <v>16071</v>
      </c>
      <c r="WTN1" s="29">
        <f t="shared" si="251"/>
        <v>16072</v>
      </c>
      <c r="WTO1" s="29">
        <f t="shared" si="251"/>
        <v>16073</v>
      </c>
      <c r="WTP1" s="29">
        <f t="shared" si="251"/>
        <v>16074</v>
      </c>
      <c r="WTQ1" s="29">
        <f t="shared" si="251"/>
        <v>16075</v>
      </c>
      <c r="WTR1" s="29">
        <f t="shared" si="251"/>
        <v>16076</v>
      </c>
      <c r="WTS1" s="29">
        <f t="shared" si="251"/>
        <v>16077</v>
      </c>
      <c r="WTT1" s="29">
        <f t="shared" si="251"/>
        <v>16078</v>
      </c>
      <c r="WTU1" s="29">
        <f t="shared" si="251"/>
        <v>16079</v>
      </c>
      <c r="WTV1" s="29">
        <f t="shared" si="251"/>
        <v>16080</v>
      </c>
      <c r="WTW1" s="29">
        <f t="shared" si="251"/>
        <v>16081</v>
      </c>
      <c r="WTX1" s="29">
        <f t="shared" si="251"/>
        <v>16082</v>
      </c>
      <c r="WTY1" s="29">
        <f t="shared" si="251"/>
        <v>16083</v>
      </c>
      <c r="WTZ1" s="29">
        <f t="shared" si="251"/>
        <v>16084</v>
      </c>
      <c r="WUA1" s="29">
        <f t="shared" si="251"/>
        <v>16085</v>
      </c>
      <c r="WUB1" s="29">
        <f t="shared" si="251"/>
        <v>16086</v>
      </c>
      <c r="WUC1" s="29">
        <f t="shared" si="251"/>
        <v>16087</v>
      </c>
      <c r="WUD1" s="29">
        <f t="shared" si="251"/>
        <v>16088</v>
      </c>
      <c r="WUE1" s="29">
        <f t="shared" si="251"/>
        <v>16089</v>
      </c>
      <c r="WUF1" s="29">
        <f t="shared" si="251"/>
        <v>16090</v>
      </c>
      <c r="WUG1" s="29">
        <f t="shared" si="251"/>
        <v>16091</v>
      </c>
      <c r="WUH1" s="29">
        <f t="shared" si="251"/>
        <v>16092</v>
      </c>
      <c r="WUI1" s="29">
        <f t="shared" si="251"/>
        <v>16093</v>
      </c>
      <c r="WUJ1" s="29">
        <f t="shared" si="251"/>
        <v>16094</v>
      </c>
      <c r="WUK1" s="29">
        <f t="shared" si="251"/>
        <v>16095</v>
      </c>
      <c r="WUL1" s="29">
        <f t="shared" si="251"/>
        <v>16096</v>
      </c>
      <c r="WUM1" s="29">
        <f t="shared" si="251"/>
        <v>16097</v>
      </c>
      <c r="WUN1" s="29">
        <f t="shared" si="251"/>
        <v>16098</v>
      </c>
      <c r="WUO1" s="29">
        <f t="shared" si="251"/>
        <v>16099</v>
      </c>
      <c r="WUP1" s="29">
        <f t="shared" si="251"/>
        <v>16100</v>
      </c>
      <c r="WUQ1" s="29">
        <f t="shared" si="251"/>
        <v>16101</v>
      </c>
      <c r="WUR1" s="29">
        <f t="shared" si="251"/>
        <v>16102</v>
      </c>
      <c r="WUS1" s="29">
        <f t="shared" si="251"/>
        <v>16103</v>
      </c>
      <c r="WUT1" s="29">
        <f t="shared" si="251"/>
        <v>16104</v>
      </c>
      <c r="WUU1" s="29">
        <f t="shared" si="251"/>
        <v>16105</v>
      </c>
      <c r="WUV1" s="29">
        <f t="shared" si="251"/>
        <v>16106</v>
      </c>
      <c r="WUW1" s="29">
        <f t="shared" si="251"/>
        <v>16107</v>
      </c>
      <c r="WUX1" s="29">
        <f t="shared" si="251"/>
        <v>16108</v>
      </c>
      <c r="WUY1" s="29">
        <f t="shared" si="251"/>
        <v>16109</v>
      </c>
      <c r="WUZ1" s="29">
        <f t="shared" si="251"/>
        <v>16110</v>
      </c>
      <c r="WVA1" s="29">
        <f t="shared" si="251"/>
        <v>16111</v>
      </c>
      <c r="WVB1" s="29">
        <f t="shared" si="251"/>
        <v>16112</v>
      </c>
      <c r="WVC1" s="29">
        <f t="shared" si="251"/>
        <v>16113</v>
      </c>
      <c r="WVD1" s="29">
        <f t="shared" si="251"/>
        <v>16114</v>
      </c>
      <c r="WVE1" s="29">
        <f t="shared" si="251"/>
        <v>16115</v>
      </c>
      <c r="WVF1" s="29">
        <f t="shared" si="251"/>
        <v>16116</v>
      </c>
      <c r="WVG1" s="29">
        <f t="shared" si="251"/>
        <v>16117</v>
      </c>
      <c r="WVH1" s="29">
        <f t="shared" si="251"/>
        <v>16118</v>
      </c>
      <c r="WVI1" s="29">
        <f t="shared" si="251"/>
        <v>16119</v>
      </c>
      <c r="WVJ1" s="29">
        <f t="shared" si="251"/>
        <v>16120</v>
      </c>
      <c r="WVK1" s="29">
        <f t="shared" si="251"/>
        <v>16121</v>
      </c>
      <c r="WVL1" s="29">
        <f t="shared" si="251"/>
        <v>16122</v>
      </c>
      <c r="WVM1" s="29">
        <f t="shared" si="251"/>
        <v>16123</v>
      </c>
      <c r="WVN1" s="29">
        <f t="shared" si="251"/>
        <v>16124</v>
      </c>
      <c r="WVO1" s="29">
        <f t="shared" si="251"/>
        <v>16125</v>
      </c>
      <c r="WVP1" s="29">
        <f t="shared" si="251"/>
        <v>16126</v>
      </c>
      <c r="WVQ1" s="29">
        <f t="shared" si="251"/>
        <v>16127</v>
      </c>
      <c r="WVR1" s="29">
        <f t="shared" si="251"/>
        <v>16128</v>
      </c>
      <c r="WVS1" s="29">
        <f t="shared" si="251"/>
        <v>16129</v>
      </c>
      <c r="WVT1" s="29">
        <f t="shared" si="251"/>
        <v>16130</v>
      </c>
      <c r="WVU1" s="29">
        <f t="shared" si="251"/>
        <v>16131</v>
      </c>
      <c r="WVV1" s="29">
        <f t="shared" ref="WVV1:WYG1" si="252">WVU1+1</f>
        <v>16132</v>
      </c>
      <c r="WVW1" s="29">
        <f t="shared" si="252"/>
        <v>16133</v>
      </c>
      <c r="WVX1" s="29">
        <f t="shared" si="252"/>
        <v>16134</v>
      </c>
      <c r="WVY1" s="29">
        <f t="shared" si="252"/>
        <v>16135</v>
      </c>
      <c r="WVZ1" s="29">
        <f t="shared" si="252"/>
        <v>16136</v>
      </c>
      <c r="WWA1" s="29">
        <f t="shared" si="252"/>
        <v>16137</v>
      </c>
      <c r="WWB1" s="29">
        <f t="shared" si="252"/>
        <v>16138</v>
      </c>
      <c r="WWC1" s="29">
        <f t="shared" si="252"/>
        <v>16139</v>
      </c>
      <c r="WWD1" s="29">
        <f t="shared" si="252"/>
        <v>16140</v>
      </c>
      <c r="WWE1" s="29">
        <f t="shared" si="252"/>
        <v>16141</v>
      </c>
      <c r="WWF1" s="29">
        <f t="shared" si="252"/>
        <v>16142</v>
      </c>
      <c r="WWG1" s="29">
        <f t="shared" si="252"/>
        <v>16143</v>
      </c>
      <c r="WWH1" s="29">
        <f t="shared" si="252"/>
        <v>16144</v>
      </c>
      <c r="WWI1" s="29">
        <f t="shared" si="252"/>
        <v>16145</v>
      </c>
      <c r="WWJ1" s="29">
        <f t="shared" si="252"/>
        <v>16146</v>
      </c>
      <c r="WWK1" s="29">
        <f t="shared" si="252"/>
        <v>16147</v>
      </c>
      <c r="WWL1" s="29">
        <f t="shared" si="252"/>
        <v>16148</v>
      </c>
      <c r="WWM1" s="29">
        <f t="shared" si="252"/>
        <v>16149</v>
      </c>
      <c r="WWN1" s="29">
        <f t="shared" si="252"/>
        <v>16150</v>
      </c>
      <c r="WWO1" s="29">
        <f t="shared" si="252"/>
        <v>16151</v>
      </c>
      <c r="WWP1" s="29">
        <f t="shared" si="252"/>
        <v>16152</v>
      </c>
      <c r="WWQ1" s="29">
        <f t="shared" si="252"/>
        <v>16153</v>
      </c>
      <c r="WWR1" s="29">
        <f t="shared" si="252"/>
        <v>16154</v>
      </c>
      <c r="WWS1" s="29">
        <f t="shared" si="252"/>
        <v>16155</v>
      </c>
      <c r="WWT1" s="29">
        <f t="shared" si="252"/>
        <v>16156</v>
      </c>
      <c r="WWU1" s="29">
        <f t="shared" si="252"/>
        <v>16157</v>
      </c>
      <c r="WWV1" s="29">
        <f t="shared" si="252"/>
        <v>16158</v>
      </c>
      <c r="WWW1" s="29">
        <f t="shared" si="252"/>
        <v>16159</v>
      </c>
      <c r="WWX1" s="29">
        <f t="shared" si="252"/>
        <v>16160</v>
      </c>
      <c r="WWY1" s="29">
        <f t="shared" si="252"/>
        <v>16161</v>
      </c>
      <c r="WWZ1" s="29">
        <f t="shared" si="252"/>
        <v>16162</v>
      </c>
      <c r="WXA1" s="29">
        <f t="shared" si="252"/>
        <v>16163</v>
      </c>
      <c r="WXB1" s="29">
        <f t="shared" si="252"/>
        <v>16164</v>
      </c>
      <c r="WXC1" s="29">
        <f t="shared" si="252"/>
        <v>16165</v>
      </c>
      <c r="WXD1" s="29">
        <f t="shared" si="252"/>
        <v>16166</v>
      </c>
      <c r="WXE1" s="29">
        <f t="shared" si="252"/>
        <v>16167</v>
      </c>
      <c r="WXF1" s="29">
        <f t="shared" si="252"/>
        <v>16168</v>
      </c>
      <c r="WXG1" s="29">
        <f t="shared" si="252"/>
        <v>16169</v>
      </c>
      <c r="WXH1" s="29">
        <f t="shared" si="252"/>
        <v>16170</v>
      </c>
      <c r="WXI1" s="29">
        <f t="shared" si="252"/>
        <v>16171</v>
      </c>
      <c r="WXJ1" s="29">
        <f t="shared" si="252"/>
        <v>16172</v>
      </c>
      <c r="WXK1" s="29">
        <f t="shared" si="252"/>
        <v>16173</v>
      </c>
      <c r="WXL1" s="29">
        <f t="shared" si="252"/>
        <v>16174</v>
      </c>
      <c r="WXM1" s="29">
        <f t="shared" si="252"/>
        <v>16175</v>
      </c>
      <c r="WXN1" s="29">
        <f t="shared" si="252"/>
        <v>16176</v>
      </c>
      <c r="WXO1" s="29">
        <f t="shared" si="252"/>
        <v>16177</v>
      </c>
      <c r="WXP1" s="29">
        <f t="shared" si="252"/>
        <v>16178</v>
      </c>
      <c r="WXQ1" s="29">
        <f t="shared" si="252"/>
        <v>16179</v>
      </c>
      <c r="WXR1" s="29">
        <f t="shared" si="252"/>
        <v>16180</v>
      </c>
      <c r="WXS1" s="29">
        <f t="shared" si="252"/>
        <v>16181</v>
      </c>
      <c r="WXT1" s="29">
        <f t="shared" si="252"/>
        <v>16182</v>
      </c>
      <c r="WXU1" s="29">
        <f t="shared" si="252"/>
        <v>16183</v>
      </c>
      <c r="WXV1" s="29">
        <f t="shared" si="252"/>
        <v>16184</v>
      </c>
      <c r="WXW1" s="29">
        <f t="shared" si="252"/>
        <v>16185</v>
      </c>
      <c r="WXX1" s="29">
        <f t="shared" si="252"/>
        <v>16186</v>
      </c>
      <c r="WXY1" s="29">
        <f t="shared" si="252"/>
        <v>16187</v>
      </c>
      <c r="WXZ1" s="29">
        <f t="shared" si="252"/>
        <v>16188</v>
      </c>
      <c r="WYA1" s="29">
        <f t="shared" si="252"/>
        <v>16189</v>
      </c>
      <c r="WYB1" s="29">
        <f t="shared" si="252"/>
        <v>16190</v>
      </c>
      <c r="WYC1" s="29">
        <f t="shared" si="252"/>
        <v>16191</v>
      </c>
      <c r="WYD1" s="29">
        <f t="shared" si="252"/>
        <v>16192</v>
      </c>
      <c r="WYE1" s="29">
        <f t="shared" si="252"/>
        <v>16193</v>
      </c>
      <c r="WYF1" s="29">
        <f t="shared" si="252"/>
        <v>16194</v>
      </c>
      <c r="WYG1" s="29">
        <f t="shared" si="252"/>
        <v>16195</v>
      </c>
      <c r="WYH1" s="29">
        <f t="shared" ref="WYH1:XAS1" si="253">WYG1+1</f>
        <v>16196</v>
      </c>
      <c r="WYI1" s="29">
        <f t="shared" si="253"/>
        <v>16197</v>
      </c>
      <c r="WYJ1" s="29">
        <f t="shared" si="253"/>
        <v>16198</v>
      </c>
      <c r="WYK1" s="29">
        <f t="shared" si="253"/>
        <v>16199</v>
      </c>
      <c r="WYL1" s="29">
        <f t="shared" si="253"/>
        <v>16200</v>
      </c>
      <c r="WYM1" s="29">
        <f t="shared" si="253"/>
        <v>16201</v>
      </c>
      <c r="WYN1" s="29">
        <f t="shared" si="253"/>
        <v>16202</v>
      </c>
      <c r="WYO1" s="29">
        <f t="shared" si="253"/>
        <v>16203</v>
      </c>
      <c r="WYP1" s="29">
        <f t="shared" si="253"/>
        <v>16204</v>
      </c>
      <c r="WYQ1" s="29">
        <f t="shared" si="253"/>
        <v>16205</v>
      </c>
      <c r="WYR1" s="29">
        <f t="shared" si="253"/>
        <v>16206</v>
      </c>
      <c r="WYS1" s="29">
        <f t="shared" si="253"/>
        <v>16207</v>
      </c>
      <c r="WYT1" s="29">
        <f t="shared" si="253"/>
        <v>16208</v>
      </c>
      <c r="WYU1" s="29">
        <f t="shared" si="253"/>
        <v>16209</v>
      </c>
      <c r="WYV1" s="29">
        <f t="shared" si="253"/>
        <v>16210</v>
      </c>
      <c r="WYW1" s="29">
        <f t="shared" si="253"/>
        <v>16211</v>
      </c>
      <c r="WYX1" s="29">
        <f t="shared" si="253"/>
        <v>16212</v>
      </c>
      <c r="WYY1" s="29">
        <f t="shared" si="253"/>
        <v>16213</v>
      </c>
      <c r="WYZ1" s="29">
        <f t="shared" si="253"/>
        <v>16214</v>
      </c>
      <c r="WZA1" s="29">
        <f t="shared" si="253"/>
        <v>16215</v>
      </c>
      <c r="WZB1" s="29">
        <f t="shared" si="253"/>
        <v>16216</v>
      </c>
      <c r="WZC1" s="29">
        <f t="shared" si="253"/>
        <v>16217</v>
      </c>
      <c r="WZD1" s="29">
        <f t="shared" si="253"/>
        <v>16218</v>
      </c>
      <c r="WZE1" s="29">
        <f t="shared" si="253"/>
        <v>16219</v>
      </c>
      <c r="WZF1" s="29">
        <f t="shared" si="253"/>
        <v>16220</v>
      </c>
      <c r="WZG1" s="29">
        <f t="shared" si="253"/>
        <v>16221</v>
      </c>
      <c r="WZH1" s="29">
        <f t="shared" si="253"/>
        <v>16222</v>
      </c>
      <c r="WZI1" s="29">
        <f t="shared" si="253"/>
        <v>16223</v>
      </c>
      <c r="WZJ1" s="29">
        <f t="shared" si="253"/>
        <v>16224</v>
      </c>
      <c r="WZK1" s="29">
        <f t="shared" si="253"/>
        <v>16225</v>
      </c>
      <c r="WZL1" s="29">
        <f t="shared" si="253"/>
        <v>16226</v>
      </c>
      <c r="WZM1" s="29">
        <f t="shared" si="253"/>
        <v>16227</v>
      </c>
      <c r="WZN1" s="29">
        <f t="shared" si="253"/>
        <v>16228</v>
      </c>
      <c r="WZO1" s="29">
        <f t="shared" si="253"/>
        <v>16229</v>
      </c>
      <c r="WZP1" s="29">
        <f t="shared" si="253"/>
        <v>16230</v>
      </c>
      <c r="WZQ1" s="29">
        <f t="shared" si="253"/>
        <v>16231</v>
      </c>
      <c r="WZR1" s="29">
        <f t="shared" si="253"/>
        <v>16232</v>
      </c>
      <c r="WZS1" s="29">
        <f t="shared" si="253"/>
        <v>16233</v>
      </c>
      <c r="WZT1" s="29">
        <f t="shared" si="253"/>
        <v>16234</v>
      </c>
      <c r="WZU1" s="29">
        <f t="shared" si="253"/>
        <v>16235</v>
      </c>
      <c r="WZV1" s="29">
        <f t="shared" si="253"/>
        <v>16236</v>
      </c>
      <c r="WZW1" s="29">
        <f t="shared" si="253"/>
        <v>16237</v>
      </c>
      <c r="WZX1" s="29">
        <f t="shared" si="253"/>
        <v>16238</v>
      </c>
      <c r="WZY1" s="29">
        <f t="shared" si="253"/>
        <v>16239</v>
      </c>
      <c r="WZZ1" s="29">
        <f t="shared" si="253"/>
        <v>16240</v>
      </c>
      <c r="XAA1" s="29">
        <f t="shared" si="253"/>
        <v>16241</v>
      </c>
      <c r="XAB1" s="29">
        <f t="shared" si="253"/>
        <v>16242</v>
      </c>
      <c r="XAC1" s="29">
        <f t="shared" si="253"/>
        <v>16243</v>
      </c>
      <c r="XAD1" s="29">
        <f t="shared" si="253"/>
        <v>16244</v>
      </c>
      <c r="XAE1" s="29">
        <f t="shared" si="253"/>
        <v>16245</v>
      </c>
      <c r="XAF1" s="29">
        <f t="shared" si="253"/>
        <v>16246</v>
      </c>
      <c r="XAG1" s="29">
        <f t="shared" si="253"/>
        <v>16247</v>
      </c>
      <c r="XAH1" s="29">
        <f t="shared" si="253"/>
        <v>16248</v>
      </c>
      <c r="XAI1" s="29">
        <f t="shared" si="253"/>
        <v>16249</v>
      </c>
      <c r="XAJ1" s="29">
        <f t="shared" si="253"/>
        <v>16250</v>
      </c>
      <c r="XAK1" s="29">
        <f t="shared" si="253"/>
        <v>16251</v>
      </c>
      <c r="XAL1" s="29">
        <f t="shared" si="253"/>
        <v>16252</v>
      </c>
      <c r="XAM1" s="29">
        <f t="shared" si="253"/>
        <v>16253</v>
      </c>
      <c r="XAN1" s="29">
        <f t="shared" si="253"/>
        <v>16254</v>
      </c>
      <c r="XAO1" s="29">
        <f t="shared" si="253"/>
        <v>16255</v>
      </c>
      <c r="XAP1" s="29">
        <f t="shared" si="253"/>
        <v>16256</v>
      </c>
      <c r="XAQ1" s="29">
        <f t="shared" si="253"/>
        <v>16257</v>
      </c>
      <c r="XAR1" s="29">
        <f t="shared" si="253"/>
        <v>16258</v>
      </c>
      <c r="XAS1" s="29">
        <f t="shared" si="253"/>
        <v>16259</v>
      </c>
      <c r="XAT1" s="29">
        <f t="shared" ref="XAT1:XDE1" si="254">XAS1+1</f>
        <v>16260</v>
      </c>
      <c r="XAU1" s="29">
        <f t="shared" si="254"/>
        <v>16261</v>
      </c>
      <c r="XAV1" s="29">
        <f t="shared" si="254"/>
        <v>16262</v>
      </c>
      <c r="XAW1" s="29">
        <f t="shared" si="254"/>
        <v>16263</v>
      </c>
      <c r="XAX1" s="29">
        <f t="shared" si="254"/>
        <v>16264</v>
      </c>
      <c r="XAY1" s="29">
        <f t="shared" si="254"/>
        <v>16265</v>
      </c>
      <c r="XAZ1" s="29">
        <f t="shared" si="254"/>
        <v>16266</v>
      </c>
      <c r="XBA1" s="29">
        <f t="shared" si="254"/>
        <v>16267</v>
      </c>
      <c r="XBB1" s="29">
        <f t="shared" si="254"/>
        <v>16268</v>
      </c>
      <c r="XBC1" s="29">
        <f t="shared" si="254"/>
        <v>16269</v>
      </c>
      <c r="XBD1" s="29">
        <f t="shared" si="254"/>
        <v>16270</v>
      </c>
      <c r="XBE1" s="29">
        <f t="shared" si="254"/>
        <v>16271</v>
      </c>
      <c r="XBF1" s="29">
        <f t="shared" si="254"/>
        <v>16272</v>
      </c>
      <c r="XBG1" s="29">
        <f t="shared" si="254"/>
        <v>16273</v>
      </c>
      <c r="XBH1" s="29">
        <f t="shared" si="254"/>
        <v>16274</v>
      </c>
      <c r="XBI1" s="29">
        <f t="shared" si="254"/>
        <v>16275</v>
      </c>
      <c r="XBJ1" s="29">
        <f t="shared" si="254"/>
        <v>16276</v>
      </c>
      <c r="XBK1" s="29">
        <f t="shared" si="254"/>
        <v>16277</v>
      </c>
      <c r="XBL1" s="29">
        <f t="shared" si="254"/>
        <v>16278</v>
      </c>
      <c r="XBM1" s="29">
        <f t="shared" si="254"/>
        <v>16279</v>
      </c>
      <c r="XBN1" s="29">
        <f t="shared" si="254"/>
        <v>16280</v>
      </c>
      <c r="XBO1" s="29">
        <f t="shared" si="254"/>
        <v>16281</v>
      </c>
      <c r="XBP1" s="29">
        <f t="shared" si="254"/>
        <v>16282</v>
      </c>
      <c r="XBQ1" s="29">
        <f t="shared" si="254"/>
        <v>16283</v>
      </c>
      <c r="XBR1" s="29">
        <f t="shared" si="254"/>
        <v>16284</v>
      </c>
      <c r="XBS1" s="29">
        <f t="shared" si="254"/>
        <v>16285</v>
      </c>
      <c r="XBT1" s="29">
        <f t="shared" si="254"/>
        <v>16286</v>
      </c>
      <c r="XBU1" s="29">
        <f t="shared" si="254"/>
        <v>16287</v>
      </c>
      <c r="XBV1" s="29">
        <f t="shared" si="254"/>
        <v>16288</v>
      </c>
      <c r="XBW1" s="29">
        <f t="shared" si="254"/>
        <v>16289</v>
      </c>
      <c r="XBX1" s="29">
        <f t="shared" si="254"/>
        <v>16290</v>
      </c>
      <c r="XBY1" s="29">
        <f t="shared" si="254"/>
        <v>16291</v>
      </c>
      <c r="XBZ1" s="29">
        <f t="shared" si="254"/>
        <v>16292</v>
      </c>
      <c r="XCA1" s="29">
        <f t="shared" si="254"/>
        <v>16293</v>
      </c>
      <c r="XCB1" s="29">
        <f t="shared" si="254"/>
        <v>16294</v>
      </c>
      <c r="XCC1" s="29">
        <f t="shared" si="254"/>
        <v>16295</v>
      </c>
      <c r="XCD1" s="29">
        <f t="shared" si="254"/>
        <v>16296</v>
      </c>
      <c r="XCE1" s="29">
        <f t="shared" si="254"/>
        <v>16297</v>
      </c>
      <c r="XCF1" s="29">
        <f t="shared" si="254"/>
        <v>16298</v>
      </c>
      <c r="XCG1" s="29">
        <f t="shared" si="254"/>
        <v>16299</v>
      </c>
      <c r="XCH1" s="29">
        <f t="shared" si="254"/>
        <v>16300</v>
      </c>
      <c r="XCI1" s="29">
        <f t="shared" si="254"/>
        <v>16301</v>
      </c>
      <c r="XCJ1" s="29">
        <f t="shared" si="254"/>
        <v>16302</v>
      </c>
      <c r="XCK1" s="29">
        <f t="shared" si="254"/>
        <v>16303</v>
      </c>
      <c r="XCL1" s="29">
        <f t="shared" si="254"/>
        <v>16304</v>
      </c>
      <c r="XCM1" s="29">
        <f t="shared" si="254"/>
        <v>16305</v>
      </c>
      <c r="XCN1" s="29">
        <f t="shared" si="254"/>
        <v>16306</v>
      </c>
      <c r="XCO1" s="29">
        <f t="shared" si="254"/>
        <v>16307</v>
      </c>
      <c r="XCP1" s="29">
        <f t="shared" si="254"/>
        <v>16308</v>
      </c>
      <c r="XCQ1" s="29">
        <f t="shared" si="254"/>
        <v>16309</v>
      </c>
      <c r="XCR1" s="29">
        <f t="shared" si="254"/>
        <v>16310</v>
      </c>
      <c r="XCS1" s="29">
        <f t="shared" si="254"/>
        <v>16311</v>
      </c>
      <c r="XCT1" s="29">
        <f t="shared" si="254"/>
        <v>16312</v>
      </c>
      <c r="XCU1" s="29">
        <f t="shared" si="254"/>
        <v>16313</v>
      </c>
      <c r="XCV1" s="29">
        <f t="shared" si="254"/>
        <v>16314</v>
      </c>
      <c r="XCW1" s="29">
        <f t="shared" si="254"/>
        <v>16315</v>
      </c>
      <c r="XCX1" s="29">
        <f t="shared" si="254"/>
        <v>16316</v>
      </c>
      <c r="XCY1" s="29">
        <f t="shared" si="254"/>
        <v>16317</v>
      </c>
      <c r="XCZ1" s="29">
        <f t="shared" si="254"/>
        <v>16318</v>
      </c>
      <c r="XDA1" s="29">
        <f t="shared" si="254"/>
        <v>16319</v>
      </c>
      <c r="XDB1" s="29">
        <f t="shared" si="254"/>
        <v>16320</v>
      </c>
      <c r="XDC1" s="29">
        <f t="shared" si="254"/>
        <v>16321</v>
      </c>
      <c r="XDD1" s="29">
        <f t="shared" si="254"/>
        <v>16322</v>
      </c>
      <c r="XDE1" s="29">
        <f t="shared" si="254"/>
        <v>16323</v>
      </c>
      <c r="XDF1" s="29">
        <f t="shared" ref="XDF1:XER1" si="255">XDE1+1</f>
        <v>16324</v>
      </c>
      <c r="XDG1" s="29">
        <f t="shared" si="255"/>
        <v>16325</v>
      </c>
      <c r="XDH1" s="29">
        <f t="shared" si="255"/>
        <v>16326</v>
      </c>
      <c r="XDI1" s="29">
        <f t="shared" si="255"/>
        <v>16327</v>
      </c>
      <c r="XDJ1" s="29">
        <f t="shared" si="255"/>
        <v>16328</v>
      </c>
      <c r="XDK1" s="29">
        <f t="shared" si="255"/>
        <v>16329</v>
      </c>
      <c r="XDL1" s="29">
        <f t="shared" si="255"/>
        <v>16330</v>
      </c>
      <c r="XDM1" s="29">
        <f t="shared" si="255"/>
        <v>16331</v>
      </c>
      <c r="XDN1" s="29">
        <f t="shared" si="255"/>
        <v>16332</v>
      </c>
      <c r="XDO1" s="29">
        <f t="shared" si="255"/>
        <v>16333</v>
      </c>
      <c r="XDP1" s="29">
        <f t="shared" si="255"/>
        <v>16334</v>
      </c>
      <c r="XDQ1" s="29">
        <f t="shared" si="255"/>
        <v>16335</v>
      </c>
      <c r="XDR1" s="29">
        <f t="shared" si="255"/>
        <v>16336</v>
      </c>
      <c r="XDS1" s="29">
        <f t="shared" si="255"/>
        <v>16337</v>
      </c>
      <c r="XDT1" s="29">
        <f t="shared" si="255"/>
        <v>16338</v>
      </c>
      <c r="XDU1" s="29">
        <f t="shared" si="255"/>
        <v>16339</v>
      </c>
      <c r="XDV1" s="29">
        <f t="shared" si="255"/>
        <v>16340</v>
      </c>
      <c r="XDW1" s="29">
        <f t="shared" si="255"/>
        <v>16341</v>
      </c>
      <c r="XDX1" s="29">
        <f t="shared" si="255"/>
        <v>16342</v>
      </c>
      <c r="XDY1" s="29">
        <f t="shared" si="255"/>
        <v>16343</v>
      </c>
      <c r="XDZ1" s="29">
        <f t="shared" si="255"/>
        <v>16344</v>
      </c>
      <c r="XEA1" s="29">
        <f t="shared" si="255"/>
        <v>16345</v>
      </c>
      <c r="XEB1" s="29">
        <f t="shared" si="255"/>
        <v>16346</v>
      </c>
      <c r="XEC1" s="29">
        <f t="shared" si="255"/>
        <v>16347</v>
      </c>
      <c r="XED1" s="29">
        <f t="shared" si="255"/>
        <v>16348</v>
      </c>
      <c r="XEE1" s="29">
        <f t="shared" si="255"/>
        <v>16349</v>
      </c>
      <c r="XEF1" s="29">
        <f t="shared" si="255"/>
        <v>16350</v>
      </c>
      <c r="XEG1" s="29">
        <f t="shared" si="255"/>
        <v>16351</v>
      </c>
      <c r="XEH1" s="29">
        <f t="shared" si="255"/>
        <v>16352</v>
      </c>
      <c r="XEI1" s="29">
        <f t="shared" si="255"/>
        <v>16353</v>
      </c>
      <c r="XEJ1" s="29">
        <f t="shared" si="255"/>
        <v>16354</v>
      </c>
      <c r="XEK1" s="29">
        <f t="shared" si="255"/>
        <v>16355</v>
      </c>
      <c r="XEL1" s="29">
        <f t="shared" si="255"/>
        <v>16356</v>
      </c>
      <c r="XEM1" s="29">
        <f t="shared" si="255"/>
        <v>16357</v>
      </c>
      <c r="XEN1" s="29">
        <f t="shared" si="255"/>
        <v>16358</v>
      </c>
      <c r="XEO1" s="29">
        <f t="shared" si="255"/>
        <v>16359</v>
      </c>
      <c r="XEP1" s="29">
        <f t="shared" si="255"/>
        <v>16360</v>
      </c>
      <c r="XEQ1" s="29">
        <f t="shared" si="255"/>
        <v>16361</v>
      </c>
      <c r="XER1" s="29">
        <f t="shared" si="255"/>
        <v>16362</v>
      </c>
    </row>
    <row r="2" spans="1:16372" ht="15.5" x14ac:dyDescent="0.35">
      <c r="A2" t="s">
        <v>500</v>
      </c>
      <c r="B2" s="166" t="s">
        <v>470</v>
      </c>
      <c r="C2" s="166"/>
      <c r="D2" s="166"/>
      <c r="E2" s="166"/>
      <c r="F2" s="166"/>
      <c r="G2" s="166"/>
      <c r="H2" s="166"/>
      <c r="I2" s="166"/>
      <c r="J2" s="166"/>
      <c r="K2" s="166"/>
      <c r="L2" s="166"/>
      <c r="M2" s="166"/>
      <c r="N2" s="166"/>
      <c r="O2" s="166"/>
      <c r="P2" s="166"/>
      <c r="Q2" s="166"/>
      <c r="R2" s="166"/>
      <c r="S2" s="166"/>
      <c r="U2" s="167" t="s">
        <v>471</v>
      </c>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c r="AV2" s="168" t="s">
        <v>332</v>
      </c>
      <c r="AW2" s="168"/>
      <c r="AX2" s="168"/>
      <c r="AY2" s="168"/>
      <c r="AZ2" s="168"/>
      <c r="BA2" s="168"/>
    </row>
    <row r="3" spans="1:16372" ht="15.5" x14ac:dyDescent="0.35">
      <c r="A3" t="s">
        <v>501</v>
      </c>
      <c r="B3" s="36" t="s">
        <v>369</v>
      </c>
      <c r="C3" s="36" t="s">
        <v>369</v>
      </c>
      <c r="D3" s="36" t="s">
        <v>401</v>
      </c>
      <c r="E3" s="36" t="s">
        <v>369</v>
      </c>
      <c r="F3" s="36" t="s">
        <v>369</v>
      </c>
      <c r="G3" s="36" t="s">
        <v>401</v>
      </c>
      <c r="H3" s="36" t="s">
        <v>401</v>
      </c>
      <c r="I3" s="36" t="s">
        <v>401</v>
      </c>
      <c r="J3" s="36" t="s">
        <v>369</v>
      </c>
      <c r="K3" s="36" t="s">
        <v>369</v>
      </c>
      <c r="L3" s="36" t="s">
        <v>369</v>
      </c>
      <c r="M3" s="36" t="s">
        <v>401</v>
      </c>
      <c r="N3" s="36" t="s">
        <v>369</v>
      </c>
      <c r="O3" s="36" t="s">
        <v>369</v>
      </c>
      <c r="P3" s="36" t="s">
        <v>369</v>
      </c>
      <c r="Q3" s="36" t="s">
        <v>369</v>
      </c>
      <c r="R3" s="36" t="s">
        <v>369</v>
      </c>
      <c r="S3" s="32"/>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V3" s="34"/>
      <c r="AW3" s="34"/>
      <c r="AX3" s="34"/>
      <c r="AY3" s="34"/>
      <c r="AZ3" s="34"/>
      <c r="BA3" s="34"/>
    </row>
    <row r="4" spans="1:16372" x14ac:dyDescent="0.35">
      <c r="B4" s="16" t="s">
        <v>399</v>
      </c>
      <c r="C4" s="16" t="s">
        <v>400</v>
      </c>
      <c r="D4" s="16" t="s">
        <v>402</v>
      </c>
      <c r="E4" s="16" t="s">
        <v>403</v>
      </c>
      <c r="F4" s="16" t="s">
        <v>404</v>
      </c>
      <c r="G4" s="16" t="s">
        <v>405</v>
      </c>
      <c r="H4" s="16" t="s">
        <v>406</v>
      </c>
      <c r="I4" s="16" t="s">
        <v>407</v>
      </c>
      <c r="J4" s="16" t="s">
        <v>408</v>
      </c>
      <c r="K4" s="16" t="s">
        <v>409</v>
      </c>
      <c r="L4" s="16" t="s">
        <v>410</v>
      </c>
      <c r="M4" s="16" t="s">
        <v>411</v>
      </c>
      <c r="N4" s="16" t="s">
        <v>412</v>
      </c>
      <c r="O4" s="16" t="s">
        <v>413</v>
      </c>
      <c r="P4" s="16" t="s">
        <v>414</v>
      </c>
      <c r="Q4" s="16" t="s">
        <v>415</v>
      </c>
      <c r="R4" s="16" t="s">
        <v>416</v>
      </c>
      <c r="S4" s="17" t="s">
        <v>329</v>
      </c>
      <c r="T4" s="16"/>
      <c r="U4" s="16" t="s">
        <v>417</v>
      </c>
      <c r="V4" s="16" t="s">
        <v>418</v>
      </c>
      <c r="W4" s="16" t="s">
        <v>420</v>
      </c>
      <c r="X4" s="16" t="s">
        <v>419</v>
      </c>
      <c r="Y4" s="16" t="s">
        <v>421</v>
      </c>
      <c r="Z4" s="16" t="s">
        <v>422</v>
      </c>
      <c r="AA4" s="16" t="s">
        <v>423</v>
      </c>
      <c r="AB4" s="16" t="s">
        <v>424</v>
      </c>
      <c r="AC4" s="16" t="s">
        <v>425</v>
      </c>
      <c r="AD4" s="16" t="s">
        <v>426</v>
      </c>
      <c r="AE4" s="16" t="s">
        <v>427</v>
      </c>
      <c r="AF4" s="16" t="s">
        <v>428</v>
      </c>
      <c r="AG4" s="16" t="s">
        <v>429</v>
      </c>
      <c r="AH4" s="16" t="s">
        <v>430</v>
      </c>
      <c r="AI4" s="16" t="s">
        <v>431</v>
      </c>
      <c r="AJ4" s="16"/>
      <c r="AK4" s="16"/>
      <c r="AL4" s="16"/>
      <c r="AM4" s="16"/>
      <c r="AN4" s="16"/>
      <c r="AO4" s="16"/>
      <c r="AP4" s="16"/>
      <c r="AQ4" s="16"/>
      <c r="AR4" s="16" t="s">
        <v>330</v>
      </c>
      <c r="AS4" s="16" t="s">
        <v>331</v>
      </c>
      <c r="AT4" s="19" t="str">
        <f>S4</f>
        <v>Summa</v>
      </c>
      <c r="AV4" s="16" t="s">
        <v>333</v>
      </c>
      <c r="AW4" s="16" t="s">
        <v>334</v>
      </c>
      <c r="AX4" s="16" t="s">
        <v>335</v>
      </c>
      <c r="AY4" s="16" t="s">
        <v>336</v>
      </c>
      <c r="AZ4" s="16" t="s">
        <v>341</v>
      </c>
      <c r="BA4" s="19" t="s">
        <v>329</v>
      </c>
      <c r="BC4" t="s">
        <v>337</v>
      </c>
      <c r="BD4" t="s">
        <v>338</v>
      </c>
      <c r="BE4" t="s">
        <v>339</v>
      </c>
      <c r="BF4" s="21" t="s">
        <v>340</v>
      </c>
    </row>
    <row r="5" spans="1:16372" x14ac:dyDescent="0.35">
      <c r="A5" s="10" t="s">
        <v>5</v>
      </c>
      <c r="B5" s="11">
        <f t="shared" ref="B5:S5" si="256">VLOOKUP($A$5,$A$6:$BF$295,B1,0)</f>
        <v>7.845453393031069</v>
      </c>
      <c r="C5" s="11">
        <f t="shared" si="256"/>
        <v>-2.2761427309740294</v>
      </c>
      <c r="D5" s="11">
        <f t="shared" si="256"/>
        <v>-426.62814876628408</v>
      </c>
      <c r="E5" s="11">
        <f t="shared" si="256"/>
        <v>22.685868561938666</v>
      </c>
      <c r="F5" s="11">
        <f t="shared" si="256"/>
        <v>4.2273534505914832</v>
      </c>
      <c r="G5" s="11">
        <f t="shared" si="256"/>
        <v>-30.13064725965452</v>
      </c>
      <c r="H5" s="11">
        <f t="shared" si="256"/>
        <v>-279.1669499025133</v>
      </c>
      <c r="I5" s="11">
        <f t="shared" si="256"/>
        <v>21.885446296753376</v>
      </c>
      <c r="J5" s="11">
        <f t="shared" si="256"/>
        <v>-73.542520581156055</v>
      </c>
      <c r="K5" s="11">
        <f t="shared" si="256"/>
        <v>4.2112102694704934</v>
      </c>
      <c r="L5" s="11">
        <f t="shared" si="256"/>
        <v>405.76064887837902</v>
      </c>
      <c r="M5" s="11">
        <f t="shared" si="256"/>
        <v>507.67198514904777</v>
      </c>
      <c r="N5" s="11">
        <f t="shared" si="256"/>
        <v>-604.73016684259903</v>
      </c>
      <c r="O5" s="11">
        <f t="shared" si="256"/>
        <v>3.2303443099832165</v>
      </c>
      <c r="P5" s="11">
        <f t="shared" si="256"/>
        <v>-732.0942535076</v>
      </c>
      <c r="Q5" s="11">
        <f t="shared" si="256"/>
        <v>13.022139272543138</v>
      </c>
      <c r="R5" s="11">
        <f t="shared" si="256"/>
        <v>20.674043007698174</v>
      </c>
      <c r="S5" s="12">
        <f t="shared" si="256"/>
        <v>-1137.3543370013447</v>
      </c>
      <c r="T5" s="23"/>
      <c r="U5" s="11"/>
      <c r="V5" s="11"/>
      <c r="W5" s="11"/>
      <c r="X5" s="11"/>
      <c r="Y5" s="11"/>
      <c r="Z5" s="11"/>
      <c r="AA5" s="11"/>
      <c r="AB5" s="11"/>
      <c r="AC5" s="11"/>
      <c r="AD5" s="11"/>
      <c r="AE5" s="11"/>
      <c r="AF5" s="11"/>
      <c r="AG5" s="11"/>
      <c r="AH5" s="11"/>
      <c r="AI5" s="11"/>
      <c r="AJ5" s="11"/>
      <c r="AK5" s="11"/>
      <c r="AL5" s="11"/>
      <c r="AM5" s="11"/>
      <c r="AN5" s="11"/>
      <c r="AO5" s="11"/>
      <c r="AP5" s="11"/>
      <c r="AQ5" s="11"/>
      <c r="AR5" s="11"/>
      <c r="AS5" s="11"/>
      <c r="AT5" s="12"/>
      <c r="AU5" s="23"/>
      <c r="AV5" s="11">
        <f>VLOOKUP($A$5,$A$6:$BF$295,26,0)</f>
        <v>-15.289442525090841</v>
      </c>
      <c r="AW5" s="11">
        <f>VLOOKUP($A$5,$A$6:$BF$295,27,0)</f>
        <v>97.512147723484901</v>
      </c>
      <c r="AX5" s="11">
        <f>VLOOKUP($A$5,$A$6:$BF$295,28,0)</f>
        <v>23.423543221125982</v>
      </c>
      <c r="AY5" s="11">
        <f>VLOOKUP($A$5,$A$6:$BF$295,29,0)</f>
        <v>4.3962978229126355</v>
      </c>
      <c r="AZ5" s="11">
        <f>VLOOKUP($A$5,$A$6:$BF$295,30,0)</f>
        <v>53.191696884070026</v>
      </c>
      <c r="BA5" s="12">
        <f>VLOOKUP($A$5,$A$6:$BF$295,31,0)</f>
        <v>754.171340878107</v>
      </c>
      <c r="BB5" s="23"/>
      <c r="BC5" s="11">
        <f>VLOOKUP($A$5,$A$6:$BF$295,33,0)</f>
        <v>-194.93644286110128</v>
      </c>
      <c r="BD5" s="11">
        <f>VLOOKUP($A$5,$A$6:$BF$295,34,0)</f>
        <v>-33.713043474712414</v>
      </c>
      <c r="BE5" s="11">
        <f>VLOOKUP($A$5,$A$6:$BF$295,35,0)</f>
        <v>33.478678405526324</v>
      </c>
      <c r="BF5" s="12">
        <f>VLOOKUP($A$5,$A$6:$BF$295,36,0)</f>
        <v>0</v>
      </c>
    </row>
    <row r="6" spans="1:16372" x14ac:dyDescent="0.35">
      <c r="A6" s="13" t="str">
        <f>'8. KOMVUX'!B6</f>
        <v>Botkyrka</v>
      </c>
      <c r="B6" s="18">
        <f>'5. FÖRSKOLA FRITIDS'!L6</f>
        <v>7.845453393031069</v>
      </c>
      <c r="C6" s="18">
        <f>'5. FÖRSKOLA FRITIDS'!M6</f>
        <v>-35.798258177096329</v>
      </c>
      <c r="D6" s="18">
        <f>'6. FKLASS GRUNDSKOLA'!J6</f>
        <v>465.46922537386615</v>
      </c>
      <c r="E6" s="18">
        <f>'6. FKLASS GRUNDSKOLA'!K6</f>
        <v>22.685868561938666</v>
      </c>
      <c r="F6" s="18">
        <f>'6. FKLASS GRUNDSKOLA'!L6</f>
        <v>4.2273534505914832</v>
      </c>
      <c r="G6" s="18">
        <f>'7. GYMNASIESKOLA'!H6</f>
        <v>222.30401058184438</v>
      </c>
      <c r="H6" s="18">
        <f>'7. GYMNASIESKOLA'!I6</f>
        <v>-191.25628485164054</v>
      </c>
      <c r="I6" s="18">
        <f>'7. GYMNASIESKOLA'!J6</f>
        <v>-62.112962808912627</v>
      </c>
      <c r="J6" s="18">
        <f>'7. GYMNASIESKOLA'!L6</f>
        <v>15.57052056304372</v>
      </c>
      <c r="K6" s="18">
        <f>'7. GYMNASIESKOLA'!M6</f>
        <v>4.2112102694704934</v>
      </c>
      <c r="L6" s="18">
        <f>'7. GYMNASIESKOLA'!K6</f>
        <v>98.991306112411934</v>
      </c>
      <c r="M6" s="18">
        <f>'9. IFO'!J6</f>
        <v>824.26686134353258</v>
      </c>
      <c r="N6" s="18">
        <f>'9. IFO'!K6</f>
        <v>-1258.7839361272354</v>
      </c>
      <c r="O6" s="18">
        <f>'9. IFO'!L6</f>
        <v>7.4652835756486144</v>
      </c>
      <c r="P6" s="18">
        <f>'9. IFO'!M6</f>
        <v>-732.0942535076</v>
      </c>
      <c r="Q6" s="18">
        <f>'10. ÄLDREOMSORG'!I6</f>
        <v>13.022139272543138</v>
      </c>
      <c r="R6" s="18">
        <v>1</v>
      </c>
      <c r="S6" s="19">
        <f>SUM(B6:R6)</f>
        <v>-592.98646297456287</v>
      </c>
      <c r="U6" s="18">
        <f>'5. FÖRSKOLA FRITIDS'!D6</f>
        <v>51.236129344066889</v>
      </c>
      <c r="V6" s="18">
        <f>'5. FÖRSKOLA FRITIDS'!E6</f>
        <v>-71.547669755063765</v>
      </c>
      <c r="W6" s="18">
        <f>'5. FÖRSKOLA FRITIDS'!G6</f>
        <v>-23.528237338479666</v>
      </c>
      <c r="X6" s="18">
        <f>'5. FÖRSKOLA FRITIDS'!H6</f>
        <v>22.331953705274461</v>
      </c>
      <c r="Y6" s="18">
        <f>'5. FÖRSKOLA FRITIDS'!J6</f>
        <v>-15.757720680006551</v>
      </c>
      <c r="Z6" s="18">
        <f>'6. FKLASS GRUNDSKOLA'!F6</f>
        <v>34.82048247430199</v>
      </c>
      <c r="AA6" s="18">
        <f>'6. FKLASS GRUNDSKOLA'!G6</f>
        <v>14.381936609671849</v>
      </c>
      <c r="AB6" s="18">
        <f>'7. GYMNASIESKOLA'!E6</f>
        <v>-1.229151034208404</v>
      </c>
      <c r="AC6" s="18">
        <f>'9. IFO'!D6</f>
        <v>-0.63773319858963884</v>
      </c>
      <c r="AD6" s="18">
        <f>'9. IFO'!E6</f>
        <v>144.81354283127976</v>
      </c>
      <c r="AE6" s="18">
        <f>'9. IFO'!F6</f>
        <v>995.89292449288473</v>
      </c>
      <c r="AF6" s="18">
        <f>'9. IFO'!G6</f>
        <v>142.45094792871774</v>
      </c>
      <c r="AG6" s="18">
        <f>'9. IFO'!H6</f>
        <v>-384.46973542167279</v>
      </c>
      <c r="AH6" s="18">
        <f>'10. ÄLDREOMSORG'!D6</f>
        <v>-190.90444974352661</v>
      </c>
      <c r="AI6" s="18">
        <f>'10. ÄLDREOMSORG'!E6</f>
        <v>-19.038013252300797</v>
      </c>
      <c r="AJ6" s="18"/>
      <c r="AK6" s="18"/>
      <c r="AL6" s="18"/>
      <c r="AM6" s="18"/>
      <c r="AN6" s="18"/>
      <c r="AO6" s="18"/>
      <c r="AP6" s="18"/>
      <c r="AQ6" s="18"/>
      <c r="AR6" s="18"/>
      <c r="AS6" s="18"/>
      <c r="AT6" s="19">
        <f>SUM(U6:AS6)</f>
        <v>698.81520696234929</v>
      </c>
      <c r="AV6" s="18">
        <f>'9. IFO'!C6</f>
        <v>-264.56557489006946</v>
      </c>
      <c r="AW6" s="18">
        <f>'5. FÖRSKOLA FRITIDS'!F6</f>
        <v>-141.74705561350797</v>
      </c>
      <c r="AX6" s="18">
        <f>'7. GYMNASIESKOLA'!E6</f>
        <v>-1.229151034208404</v>
      </c>
      <c r="AY6" s="18">
        <f>'10. ÄLDREOMSORG'!D6</f>
        <v>-190.90444974352661</v>
      </c>
      <c r="AZ6" s="18">
        <f>'11. KOLLEKTIVTRAFIK'!C6</f>
        <v>-97.72458336099028</v>
      </c>
      <c r="BA6" s="19">
        <f>SUM(AV6:AZ6)</f>
        <v>-696.17081464230284</v>
      </c>
      <c r="BB6" s="5"/>
      <c r="BC6" s="20">
        <f>S6</f>
        <v>-592.98646297456287</v>
      </c>
      <c r="BD6" s="20">
        <f>AT6</f>
        <v>698.81520696234929</v>
      </c>
      <c r="BE6" s="20">
        <f>BA6</f>
        <v>-696.17081464230284</v>
      </c>
      <c r="BF6" s="22">
        <f>SUM(BC6:BE6)</f>
        <v>-590.34207065451642</v>
      </c>
      <c r="BH6" s="5"/>
      <c r="BI6" s="5"/>
      <c r="BJ6" s="5"/>
      <c r="BK6" s="5"/>
    </row>
    <row r="7" spans="1:16372" x14ac:dyDescent="0.35">
      <c r="A7" s="13" t="str">
        <f>'8. KOMVUX'!B7</f>
        <v>Danderyd</v>
      </c>
      <c r="B7" s="18">
        <f>'5. FÖRSKOLA FRITIDS'!L7</f>
        <v>7.845453393031069</v>
      </c>
      <c r="C7" s="18">
        <f>'5. FÖRSKOLA FRITIDS'!M7</f>
        <v>-21.584579508867272</v>
      </c>
      <c r="D7" s="18">
        <f>'6. FKLASS GRUNDSKOLA'!J7</f>
        <v>-331.39242400665188</v>
      </c>
      <c r="E7" s="18">
        <f>'6. FKLASS GRUNDSKOLA'!K7</f>
        <v>22.685868561938666</v>
      </c>
      <c r="F7" s="18">
        <f>'6. FKLASS GRUNDSKOLA'!L7</f>
        <v>-226.21637717530146</v>
      </c>
      <c r="G7" s="18">
        <f>'7. GYMNASIESKOLA'!H7</f>
        <v>-56.626720418010876</v>
      </c>
      <c r="H7" s="18">
        <f>'7. GYMNASIESKOLA'!I7</f>
        <v>-882.67935837149207</v>
      </c>
      <c r="I7" s="18">
        <f>'7. GYMNASIESKOLA'!J7</f>
        <v>-9.2756626740863357</v>
      </c>
      <c r="J7" s="18">
        <f>'7. GYMNASIESKOLA'!L7</f>
        <v>-91.651968492491221</v>
      </c>
      <c r="K7" s="18">
        <f>'7. GYMNASIESKOLA'!M7</f>
        <v>4.2112102694704934</v>
      </c>
      <c r="L7" s="18">
        <f>'7. GYMNASIESKOLA'!K7</f>
        <v>1087.4416469965477</v>
      </c>
      <c r="M7" s="18">
        <f>'9. IFO'!J7</f>
        <v>297.95242171704535</v>
      </c>
      <c r="N7" s="18">
        <f>'9. IFO'!K7</f>
        <v>-258.87769803679066</v>
      </c>
      <c r="O7" s="18">
        <f>'9. IFO'!L7</f>
        <v>4.9618234529090142</v>
      </c>
      <c r="P7" s="18">
        <f>'9. IFO'!M7</f>
        <v>-732.0942535076</v>
      </c>
      <c r="Q7" s="18">
        <f>'10. ÄLDREOMSORG'!I7</f>
        <v>13.022139272543138</v>
      </c>
      <c r="R7" s="18">
        <f>'10. ÄLDREOMSORG'!J7</f>
        <v>-5.1543828396385516</v>
      </c>
      <c r="S7" s="19">
        <f>SUM(B7:R7)</f>
        <v>-1177.4328613674452</v>
      </c>
      <c r="U7" s="18">
        <f>'5. FÖRSKOLA FRITIDS'!D7</f>
        <v>41.479181714657102</v>
      </c>
      <c r="V7" s="18">
        <f>'5. FÖRSKOLA FRITIDS'!E7</f>
        <v>-114.22925730484616</v>
      </c>
      <c r="W7" s="18">
        <f>'5. FÖRSKOLA FRITIDS'!G7</f>
        <v>-8.6347134085791541</v>
      </c>
      <c r="X7" s="18">
        <f>'5. FÖRSKOLA FRITIDS'!H7</f>
        <v>56.511406989881763</v>
      </c>
      <c r="Y7" s="18">
        <f>'5. FÖRSKOLA FRITIDS'!J7</f>
        <v>-15.786525805421995</v>
      </c>
      <c r="Z7" s="18">
        <f>'6. FKLASS GRUNDSKOLA'!F7</f>
        <v>-6.1912315313150437</v>
      </c>
      <c r="AA7" s="18">
        <f>'6. FKLASS GRUNDSKOLA'!G7</f>
        <v>-2.6602852846524074</v>
      </c>
      <c r="AB7" s="18">
        <f>'7. GYMNASIESKOLA'!E7</f>
        <v>5.7509508177540312</v>
      </c>
      <c r="AC7" s="18">
        <f>'9. IFO'!D7</f>
        <v>-20.140644990448749</v>
      </c>
      <c r="AD7" s="18">
        <f>'9. IFO'!E7</f>
        <v>38.595064739258952</v>
      </c>
      <c r="AE7" s="18">
        <f>'9. IFO'!F7</f>
        <v>459.27100886807796</v>
      </c>
      <c r="AF7" s="18">
        <f>'9. IFO'!G7</f>
        <v>14.633364613156749</v>
      </c>
      <c r="AG7" s="18">
        <f>'9. IFO'!H7</f>
        <v>-228.0794245066113</v>
      </c>
      <c r="AH7" s="18">
        <f>'10. ÄLDREOMSORG'!D7</f>
        <v>513.13554395856022</v>
      </c>
      <c r="AI7" s="18">
        <f>'10. ÄLDREOMSORG'!E7</f>
        <v>2.0181422374508831</v>
      </c>
      <c r="AJ7" s="18"/>
      <c r="AK7" s="18"/>
      <c r="AL7" s="18"/>
      <c r="AM7" s="18"/>
      <c r="AN7" s="18"/>
      <c r="AO7" s="18"/>
      <c r="AP7" s="18"/>
      <c r="AQ7" s="18"/>
      <c r="AR7" s="18"/>
      <c r="AS7" s="18"/>
      <c r="AT7" s="19">
        <f t="shared" ref="AT7:AT70" si="257">SUM(U7:AS7)</f>
        <v>735.67258110692285</v>
      </c>
      <c r="AV7" s="18">
        <f>'9. IFO'!C7</f>
        <v>-427.24781445803774</v>
      </c>
      <c r="AW7" s="18">
        <f>'5. FÖRSKOLA FRITIDS'!F7</f>
        <v>-58.049326582641797</v>
      </c>
      <c r="AX7" s="18">
        <f>'7. GYMNASIESKOLA'!E7</f>
        <v>5.7509508177540312</v>
      </c>
      <c r="AY7" s="18">
        <f>'10. ÄLDREOMSORG'!D7</f>
        <v>513.13554395856022</v>
      </c>
      <c r="AZ7" s="18">
        <f>'11. KOLLEKTIVTRAFIK'!C7</f>
        <v>-97.72458336099028</v>
      </c>
      <c r="BA7" s="19">
        <f t="shared" ref="BA7:BA70" si="258">SUM(AV7:AZ7)</f>
        <v>-64.135229625355592</v>
      </c>
      <c r="BB7" s="5"/>
      <c r="BC7" s="20">
        <f t="shared" ref="BC7:BC70" si="259">S7</f>
        <v>-1177.4328613674452</v>
      </c>
      <c r="BD7" s="20">
        <f t="shared" ref="BD7:BD70" si="260">AT7</f>
        <v>735.67258110692285</v>
      </c>
      <c r="BE7" s="20">
        <f t="shared" ref="BE7:BE70" si="261">BA7</f>
        <v>-64.135229625355592</v>
      </c>
      <c r="BF7" s="22">
        <f t="shared" ref="BF7:BF70" si="262">SUM(BC7:BE7)</f>
        <v>-505.89550988587791</v>
      </c>
      <c r="BH7" s="5"/>
      <c r="BI7" s="5"/>
      <c r="BJ7" s="5"/>
      <c r="BK7" s="5"/>
    </row>
    <row r="8" spans="1:16372" x14ac:dyDescent="0.35">
      <c r="A8" s="13" t="str">
        <f>'8. KOMVUX'!B8</f>
        <v>Ekerö</v>
      </c>
      <c r="B8" s="18">
        <f>'5. FÖRSKOLA FRITIDS'!L8</f>
        <v>7.845453393031069</v>
      </c>
      <c r="C8" s="18">
        <f>'5. FÖRSKOLA FRITIDS'!M8</f>
        <v>-2.2761427309740294</v>
      </c>
      <c r="D8" s="18">
        <f>'6. FKLASS GRUNDSKOLA'!J8</f>
        <v>-426.62814876628408</v>
      </c>
      <c r="E8" s="18">
        <f>'6. FKLASS GRUNDSKOLA'!K8</f>
        <v>22.685868561938666</v>
      </c>
      <c r="F8" s="18">
        <f>'6. FKLASS GRUNDSKOLA'!L8</f>
        <v>4.2273534505914832</v>
      </c>
      <c r="G8" s="18">
        <f>'7. GYMNASIESKOLA'!H8</f>
        <v>-30.13064725965452</v>
      </c>
      <c r="H8" s="18">
        <f>'7. GYMNASIESKOLA'!I8</f>
        <v>-279.1669499025133</v>
      </c>
      <c r="I8" s="18">
        <f>'7. GYMNASIESKOLA'!J8</f>
        <v>21.885446296753376</v>
      </c>
      <c r="J8" s="18">
        <f>'7. GYMNASIESKOLA'!L8</f>
        <v>-73.542520581156055</v>
      </c>
      <c r="K8" s="18">
        <f>'7. GYMNASIESKOLA'!M8</f>
        <v>4.2112102694704934</v>
      </c>
      <c r="L8" s="18">
        <f>'7. GYMNASIESKOLA'!K8</f>
        <v>405.76064887837902</v>
      </c>
      <c r="M8" s="18">
        <f>'9. IFO'!J8</f>
        <v>507.67198514904777</v>
      </c>
      <c r="N8" s="18">
        <f>'9. IFO'!K8</f>
        <v>-604.73016684259903</v>
      </c>
      <c r="O8" s="18">
        <f>'9. IFO'!L8</f>
        <v>3.2303443099832165</v>
      </c>
      <c r="P8" s="18">
        <f>'9. IFO'!M8</f>
        <v>-732.0942535076</v>
      </c>
      <c r="Q8" s="18">
        <f>'10. ÄLDREOMSORG'!I8</f>
        <v>13.022139272543138</v>
      </c>
      <c r="R8" s="18">
        <f>'10. ÄLDREOMSORG'!J8</f>
        <v>20.674043007698174</v>
      </c>
      <c r="S8" s="19">
        <f t="shared" ref="S8:S70" si="263">SUM(B8:R8)</f>
        <v>-1137.3543370013447</v>
      </c>
      <c r="U8" s="18">
        <f>'5. FÖRSKOLA FRITIDS'!D8</f>
        <v>51.701131691384603</v>
      </c>
      <c r="V8" s="18">
        <f>'5. FÖRSKOLA FRITIDS'!E8</f>
        <v>-75.895240189714571</v>
      </c>
      <c r="W8" s="18">
        <f>'5. FÖRSKOLA FRITIDS'!G8</f>
        <v>24.348169326468469</v>
      </c>
      <c r="X8" s="18">
        <f>'5. FÖRSKOLA FRITIDS'!H8</f>
        <v>-47.026722865155257</v>
      </c>
      <c r="Y8" s="18">
        <f>'5. FÖRSKOLA FRITIDS'!J8</f>
        <v>42.905773131627775</v>
      </c>
      <c r="Z8" s="18">
        <f>'6. FKLASS GRUNDSKOLA'!F8</f>
        <v>-15.289442525090841</v>
      </c>
      <c r="AA8" s="18">
        <f>'6. FKLASS GRUNDSKOLA'!G8</f>
        <v>97.512147723484901</v>
      </c>
      <c r="AB8" s="18">
        <f>'7. GYMNASIESKOLA'!E8</f>
        <v>23.423543221125982</v>
      </c>
      <c r="AC8" s="18">
        <f>'9. IFO'!D8</f>
        <v>4.3962978229126355</v>
      </c>
      <c r="AD8" s="18">
        <f>'9. IFO'!E8</f>
        <v>53.191696884070026</v>
      </c>
      <c r="AE8" s="18">
        <f>'9. IFO'!F8</f>
        <v>754.171340878107</v>
      </c>
      <c r="AF8" s="18">
        <f>'9. IFO'!G8</f>
        <v>12.063128426546216</v>
      </c>
      <c r="AG8" s="18">
        <f>'9. IFO'!H8</f>
        <v>-194.93644286110128</v>
      </c>
      <c r="AH8" s="18">
        <f>'10. ÄLDREOMSORG'!D8</f>
        <v>-33.713043474712414</v>
      </c>
      <c r="AI8" s="18">
        <f>'10. ÄLDREOMSORG'!E8</f>
        <v>33.478678405526324</v>
      </c>
      <c r="AJ8" s="18"/>
      <c r="AK8" s="18"/>
      <c r="AL8" s="18"/>
      <c r="AM8" s="18"/>
      <c r="AN8" s="18"/>
      <c r="AO8" s="18"/>
      <c r="AP8" s="18"/>
      <c r="AQ8" s="18"/>
      <c r="AR8" s="18"/>
      <c r="AS8" s="18"/>
      <c r="AT8" s="19">
        <f t="shared" si="257"/>
        <v>730.33101559547947</v>
      </c>
      <c r="AV8" s="18">
        <f>'9. IFO'!C8</f>
        <v>-200.50554654766859</v>
      </c>
      <c r="AW8" s="18">
        <f>'5. FÖRSKOLA FRITIDS'!F8</f>
        <v>-88.016524127460443</v>
      </c>
      <c r="AX8" s="18">
        <f>'7. GYMNASIESKOLA'!E8</f>
        <v>23.423543221125982</v>
      </c>
      <c r="AY8" s="18">
        <f>'10. ÄLDREOMSORG'!D8</f>
        <v>-33.713043474712414</v>
      </c>
      <c r="AZ8" s="18">
        <f>'11. KOLLEKTIVTRAFIK'!C8</f>
        <v>-97.72458336099028</v>
      </c>
      <c r="BA8" s="19">
        <f t="shared" si="258"/>
        <v>-396.53615428970573</v>
      </c>
      <c r="BB8" s="5"/>
      <c r="BC8" s="20">
        <f t="shared" si="259"/>
        <v>-1137.3543370013447</v>
      </c>
      <c r="BD8" s="20">
        <f t="shared" si="260"/>
        <v>730.33101559547947</v>
      </c>
      <c r="BE8" s="20">
        <f t="shared" si="261"/>
        <v>-396.53615428970573</v>
      </c>
      <c r="BF8" s="22">
        <f t="shared" si="262"/>
        <v>-803.55947569557088</v>
      </c>
      <c r="BH8" s="5"/>
      <c r="BI8" s="5"/>
      <c r="BJ8" s="5"/>
      <c r="BK8" s="5"/>
    </row>
    <row r="9" spans="1:16372" x14ac:dyDescent="0.35">
      <c r="A9" s="13" t="str">
        <f>'8. KOMVUX'!B9</f>
        <v>Haninge</v>
      </c>
      <c r="B9" s="18">
        <f>'5. FÖRSKOLA FRITIDS'!L9</f>
        <v>-77.662646170715391</v>
      </c>
      <c r="C9" s="18">
        <f>'5. FÖRSKOLA FRITIDS'!M9</f>
        <v>13.633801411542194</v>
      </c>
      <c r="D9" s="18">
        <f>'6. FKLASS GRUNDSKOLA'!J9</f>
        <v>76.867890722601913</v>
      </c>
      <c r="E9" s="18">
        <f>'6. FKLASS GRUNDSKOLA'!K9</f>
        <v>-71.001318922974974</v>
      </c>
      <c r="F9" s="18">
        <f>'6. FKLASS GRUNDSKOLA'!L9</f>
        <v>4.2273534505914832</v>
      </c>
      <c r="G9" s="18">
        <f>'7. GYMNASIESKOLA'!H9</f>
        <v>87.705462474656017</v>
      </c>
      <c r="H9" s="18">
        <f>'7. GYMNASIESKOLA'!I9</f>
        <v>24.65126575198386</v>
      </c>
      <c r="I9" s="18">
        <f>'7. GYMNASIESKOLA'!J9</f>
        <v>-21.163678254765983</v>
      </c>
      <c r="J9" s="18">
        <f>'7. GYMNASIESKOLA'!L9</f>
        <v>5.3504094780531828</v>
      </c>
      <c r="K9" s="18">
        <f>'7. GYMNASIESKOLA'!M9</f>
        <v>4.2112102694704934</v>
      </c>
      <c r="L9" s="18">
        <f>'7. GYMNASIESKOLA'!K9</f>
        <v>-48.808074852964445</v>
      </c>
      <c r="M9" s="18">
        <f>'9. IFO'!J9</f>
        <v>889.14369360821956</v>
      </c>
      <c r="N9" s="18">
        <f>'9. IFO'!K9</f>
        <v>-1199.0310902096396</v>
      </c>
      <c r="O9" s="18">
        <f>'9. IFO'!L9</f>
        <v>5.4383591135512583</v>
      </c>
      <c r="P9" s="18">
        <f>'9. IFO'!M9</f>
        <v>-732.0942535076</v>
      </c>
      <c r="Q9" s="18">
        <f>'10. ÄLDREOMSORG'!I9</f>
        <v>13.022139272543138</v>
      </c>
      <c r="R9" s="18">
        <f>'10. ÄLDREOMSORG'!J9</f>
        <v>-15.693799915759977</v>
      </c>
      <c r="S9" s="19">
        <f t="shared" si="263"/>
        <v>-1041.2032762812071</v>
      </c>
      <c r="U9" s="18">
        <f>'5. FÖRSKOLA FRITIDS'!D9</f>
        <v>56.464331088133484</v>
      </c>
      <c r="V9" s="18">
        <f>'5. FÖRSKOLA FRITIDS'!E9</f>
        <v>-26.439569968862124</v>
      </c>
      <c r="W9" s="18">
        <f>'5. FÖRSKOLA FRITIDS'!G9</f>
        <v>-25.8175713199341</v>
      </c>
      <c r="X9" s="18">
        <f>'5. FÖRSKOLA FRITIDS'!H9</f>
        <v>-82.949014125247714</v>
      </c>
      <c r="Y9" s="18">
        <f>'5. FÖRSKOLA FRITIDS'!J9</f>
        <v>16.271379272938425</v>
      </c>
      <c r="Z9" s="18">
        <f>'6. FKLASS GRUNDSKOLA'!F9</f>
        <v>6.9718982333251418</v>
      </c>
      <c r="AA9" s="18">
        <f>'6. FKLASS GRUNDSKOLA'!G9</f>
        <v>45.179477450337593</v>
      </c>
      <c r="AB9" s="18">
        <f>'7. GYMNASIESKOLA'!E9</f>
        <v>11.587235831489602</v>
      </c>
      <c r="AC9" s="18">
        <f>'9. IFO'!D9</f>
        <v>7.4197945075620577</v>
      </c>
      <c r="AD9" s="18">
        <f>'9. IFO'!E9</f>
        <v>86.817432383826386</v>
      </c>
      <c r="AE9" s="18">
        <f>'9. IFO'!F9</f>
        <v>937.879744425338</v>
      </c>
      <c r="AF9" s="18">
        <f>'9. IFO'!G9</f>
        <v>83.72944417500905</v>
      </c>
      <c r="AG9" s="18">
        <f>'9. IFO'!H9</f>
        <v>-379.04412610534638</v>
      </c>
      <c r="AH9" s="18">
        <f>'10. ÄLDREOMSORG'!D9</f>
        <v>-215.99235283269627</v>
      </c>
      <c r="AI9" s="18">
        <f>'10. ÄLDREOMSORG'!E9</f>
        <v>9.4893828061167955</v>
      </c>
      <c r="AJ9" s="18"/>
      <c r="AK9" s="18"/>
      <c r="AL9" s="18"/>
      <c r="AM9" s="18"/>
      <c r="AN9" s="18"/>
      <c r="AO9" s="18"/>
      <c r="AP9" s="18"/>
      <c r="AQ9" s="18"/>
      <c r="AR9" s="18"/>
      <c r="AS9" s="18"/>
      <c r="AT9" s="19">
        <f t="shared" si="257"/>
        <v>531.56748582199009</v>
      </c>
      <c r="AV9" s="18">
        <f>'9. IFO'!C9</f>
        <v>-303.21047841611465</v>
      </c>
      <c r="AW9" s="18">
        <f>'5. FÖRSKOLA FRITIDS'!F9</f>
        <v>-124.62909511321382</v>
      </c>
      <c r="AX9" s="18">
        <f>'7. GYMNASIESKOLA'!E9</f>
        <v>11.587235831489602</v>
      </c>
      <c r="AY9" s="18">
        <f>'10. ÄLDREOMSORG'!D9</f>
        <v>-215.99235283269627</v>
      </c>
      <c r="AZ9" s="18">
        <f>'11. KOLLEKTIVTRAFIK'!C9</f>
        <v>-97.72458336099028</v>
      </c>
      <c r="BA9" s="19">
        <f t="shared" si="258"/>
        <v>-729.96927389152552</v>
      </c>
      <c r="BB9" s="5"/>
      <c r="BC9" s="20">
        <f t="shared" si="259"/>
        <v>-1041.2032762812071</v>
      </c>
      <c r="BD9" s="20">
        <f t="shared" si="260"/>
        <v>531.56748582199009</v>
      </c>
      <c r="BE9" s="20">
        <f t="shared" si="261"/>
        <v>-729.96927389152552</v>
      </c>
      <c r="BF9" s="22">
        <f t="shared" si="262"/>
        <v>-1239.6050643507424</v>
      </c>
      <c r="BH9" s="5"/>
      <c r="BI9" s="5"/>
      <c r="BJ9" s="5"/>
      <c r="BK9" s="5"/>
    </row>
    <row r="10" spans="1:16372" x14ac:dyDescent="0.35">
      <c r="A10" s="13" t="str">
        <f>'8. KOMVUX'!B10</f>
        <v>Huddinge</v>
      </c>
      <c r="B10" s="18">
        <f>'5. FÖRSKOLA FRITIDS'!L10</f>
        <v>7.845453393031069</v>
      </c>
      <c r="C10" s="18">
        <f>'5. FÖRSKOLA FRITIDS'!M10</f>
        <v>-51.725483655382149</v>
      </c>
      <c r="D10" s="18">
        <f>'6. FKLASS GRUNDSKOLA'!J10</f>
        <v>-27.124646921825438</v>
      </c>
      <c r="E10" s="18">
        <f>'6. FKLASS GRUNDSKOLA'!K10</f>
        <v>22.685868561938666</v>
      </c>
      <c r="F10" s="18">
        <f>'6. FKLASS GRUNDSKOLA'!L10</f>
        <v>4.2273534505914832</v>
      </c>
      <c r="G10" s="18">
        <f>'7. GYMNASIESKOLA'!H10</f>
        <v>49.906625055795047</v>
      </c>
      <c r="H10" s="18">
        <f>'7. GYMNASIESKOLA'!I10</f>
        <v>-249.674299918298</v>
      </c>
      <c r="I10" s="18">
        <f>'7. GYMNASIESKOLA'!J10</f>
        <v>12.76139456292646</v>
      </c>
      <c r="J10" s="18">
        <f>'7. GYMNASIESKOLA'!L10</f>
        <v>3.441850553756078</v>
      </c>
      <c r="K10" s="18">
        <f>'7. GYMNASIESKOLA'!M10</f>
        <v>4.2112102694704934</v>
      </c>
      <c r="L10" s="18">
        <f>'7. GYMNASIESKOLA'!K10</f>
        <v>268.32965214761873</v>
      </c>
      <c r="M10" s="18">
        <f>'9. IFO'!J10</f>
        <v>677.50824278207494</v>
      </c>
      <c r="N10" s="18">
        <f>'9. IFO'!K10</f>
        <v>-824.84742076430121</v>
      </c>
      <c r="O10" s="18">
        <f>'9. IFO'!L10</f>
        <v>5.954926738142559</v>
      </c>
      <c r="P10" s="18">
        <f>'9. IFO'!M10</f>
        <v>-732.0942535076</v>
      </c>
      <c r="Q10" s="18">
        <f>'10. ÄLDREOMSORG'!I10</f>
        <v>13.022139272543138</v>
      </c>
      <c r="R10" s="18">
        <f>'10. ÄLDREOMSORG'!J10</f>
        <v>-35.938740880425598</v>
      </c>
      <c r="S10" s="19">
        <f t="shared" si="263"/>
        <v>-851.51012885994373</v>
      </c>
      <c r="U10" s="18">
        <f>'5. FÖRSKOLA FRITIDS'!D10</f>
        <v>51.248210499536476</v>
      </c>
      <c r="V10" s="18">
        <f>'5. FÖRSKOLA FRITIDS'!E10</f>
        <v>-62.802737953705751</v>
      </c>
      <c r="W10" s="18">
        <f>'5. FÖRSKOLA FRITIDS'!G10</f>
        <v>8.0255616680479847</v>
      </c>
      <c r="X10" s="18">
        <f>'5. FÖRSKOLA FRITIDS'!H10</f>
        <v>-19.331063439388231</v>
      </c>
      <c r="Y10" s="18">
        <f>'5. FÖRSKOLA FRITIDS'!J10</f>
        <v>6.7586422671980877</v>
      </c>
      <c r="Z10" s="18">
        <f>'6. FKLASS GRUNDSKOLA'!F10</f>
        <v>12.641157413057643</v>
      </c>
      <c r="AA10" s="18">
        <f>'6. FKLASS GRUNDSKOLA'!G10</f>
        <v>36.907878160716031</v>
      </c>
      <c r="AB10" s="18">
        <f>'7. GYMNASIESKOLA'!E10</f>
        <v>10.192303853369848</v>
      </c>
      <c r="AC10" s="18">
        <f>'9. IFO'!D10</f>
        <v>1.7113038563747189</v>
      </c>
      <c r="AD10" s="18">
        <f>'9. IFO'!E10</f>
        <v>88.387275609416307</v>
      </c>
      <c r="AE10" s="18">
        <f>'9. IFO'!F10</f>
        <v>817.01895261794903</v>
      </c>
      <c r="AF10" s="18">
        <f>'9. IFO'!G10</f>
        <v>77.433242567957251</v>
      </c>
      <c r="AG10" s="18">
        <f>'9. IFO'!H10</f>
        <v>-423.06003826477973</v>
      </c>
      <c r="AH10" s="18">
        <f>'10. ÄLDREOMSORG'!D10</f>
        <v>-67.811020678561349</v>
      </c>
      <c r="AI10" s="18">
        <f>'10. ÄLDREOMSORG'!E10</f>
        <v>-1.8347966660088835</v>
      </c>
      <c r="AJ10" s="18"/>
      <c r="AK10" s="18"/>
      <c r="AL10" s="18"/>
      <c r="AM10" s="18"/>
      <c r="AN10" s="18"/>
      <c r="AO10" s="18"/>
      <c r="AP10" s="18"/>
      <c r="AQ10" s="18"/>
      <c r="AR10" s="18"/>
      <c r="AS10" s="18"/>
      <c r="AT10" s="19">
        <f t="shared" si="257"/>
        <v>535.48487151117945</v>
      </c>
      <c r="AV10" s="18">
        <f>'9. IFO'!C10</f>
        <v>-315.45724517180128</v>
      </c>
      <c r="AW10" s="18">
        <f>'5. FÖRSKOLA FRITIDS'!F10</f>
        <v>-101.0175470588824</v>
      </c>
      <c r="AX10" s="18">
        <f>'7. GYMNASIESKOLA'!E10</f>
        <v>10.192303853369848</v>
      </c>
      <c r="AY10" s="18">
        <f>'10. ÄLDREOMSORG'!D10</f>
        <v>-67.811020678561349</v>
      </c>
      <c r="AZ10" s="18">
        <f>'11. KOLLEKTIVTRAFIK'!C10</f>
        <v>-97.72458336099028</v>
      </c>
      <c r="BA10" s="19">
        <f t="shared" si="258"/>
        <v>-571.81809241686551</v>
      </c>
      <c r="BB10" s="5"/>
      <c r="BC10" s="20">
        <f t="shared" si="259"/>
        <v>-851.51012885994373</v>
      </c>
      <c r="BD10" s="20">
        <f t="shared" si="260"/>
        <v>535.48487151117945</v>
      </c>
      <c r="BE10" s="20">
        <f t="shared" si="261"/>
        <v>-571.81809241686551</v>
      </c>
      <c r="BF10" s="22">
        <f t="shared" si="262"/>
        <v>-887.8433497656298</v>
      </c>
      <c r="BH10" s="5"/>
      <c r="BI10" s="5"/>
      <c r="BJ10" s="5"/>
      <c r="BK10" s="5"/>
    </row>
    <row r="11" spans="1:16372" x14ac:dyDescent="0.35">
      <c r="A11" s="13" t="str">
        <f>'8. KOMVUX'!B11</f>
        <v>Järfälla</v>
      </c>
      <c r="B11" s="18">
        <f>'5. FÖRSKOLA FRITIDS'!L11</f>
        <v>-18.180165436929368</v>
      </c>
      <c r="C11" s="18">
        <f>'5. FÖRSKOLA FRITIDS'!M11</f>
        <v>13.633801411542194</v>
      </c>
      <c r="D11" s="18">
        <f>'6. FKLASS GRUNDSKOLA'!J11</f>
        <v>45.710135820049381</v>
      </c>
      <c r="E11" s="18">
        <f>'6. FKLASS GRUNDSKOLA'!K11</f>
        <v>-9.7507933422326758</v>
      </c>
      <c r="F11" s="18">
        <f>'6. FKLASS GRUNDSKOLA'!L11</f>
        <v>4.2273534505914832</v>
      </c>
      <c r="G11" s="18">
        <f>'7. GYMNASIESKOLA'!H11</f>
        <v>31.206888721420988</v>
      </c>
      <c r="H11" s="18">
        <f>'7. GYMNASIESKOLA'!I11</f>
        <v>-286.17710772248324</v>
      </c>
      <c r="I11" s="18">
        <f>'7. GYMNASIESKOLA'!J11</f>
        <v>-10.061720916493977</v>
      </c>
      <c r="J11" s="18">
        <f>'7. GYMNASIESKOLA'!L11</f>
        <v>-29.271825058011466</v>
      </c>
      <c r="K11" s="18">
        <f>'7. GYMNASIESKOLA'!M11</f>
        <v>4.2112102694704934</v>
      </c>
      <c r="L11" s="18">
        <f>'7. GYMNASIESKOLA'!K11</f>
        <v>219.82729091044831</v>
      </c>
      <c r="M11" s="18">
        <f>'9. IFO'!J11</f>
        <v>743.57844839467634</v>
      </c>
      <c r="N11" s="18">
        <f>'9. IFO'!K11</f>
        <v>-924.647214480093</v>
      </c>
      <c r="O11" s="18">
        <f>'9. IFO'!L11</f>
        <v>4.9938376028476048</v>
      </c>
      <c r="P11" s="18">
        <f>'9. IFO'!M11</f>
        <v>-732.0942535076</v>
      </c>
      <c r="Q11" s="18">
        <f>'10. ÄLDREOMSORG'!I11</f>
        <v>13.022139272543138</v>
      </c>
      <c r="R11" s="18">
        <f>'10. ÄLDREOMSORG'!J11</f>
        <v>-40.728971550211391</v>
      </c>
      <c r="S11" s="19">
        <f t="shared" si="263"/>
        <v>-970.50094616046533</v>
      </c>
      <c r="U11" s="18">
        <f>'5. FÖRSKOLA FRITIDS'!D11</f>
        <v>51.970716536485192</v>
      </c>
      <c r="V11" s="18">
        <f>'5. FÖRSKOLA FRITIDS'!E11</f>
        <v>-28.70983641054681</v>
      </c>
      <c r="W11" s="18">
        <f>'5. FÖRSKOLA FRITIDS'!G11</f>
        <v>-46.136913212454445</v>
      </c>
      <c r="X11" s="18">
        <f>'5. FÖRSKOLA FRITIDS'!H11</f>
        <v>-49.921447957435809</v>
      </c>
      <c r="Y11" s="18">
        <f>'5. FÖRSKOLA FRITIDS'!J11</f>
        <v>-32.655881218302142</v>
      </c>
      <c r="Z11" s="18">
        <f>'6. FKLASS GRUNDSKOLA'!F11</f>
        <v>16.278897060428353</v>
      </c>
      <c r="AA11" s="18">
        <f>'6. FKLASS GRUNDSKOLA'!G11</f>
        <v>-15.15605400319925</v>
      </c>
      <c r="AB11" s="18">
        <f>'7. GYMNASIESKOLA'!E11</f>
        <v>-11.46982860293207</v>
      </c>
      <c r="AC11" s="18">
        <f>'9. IFO'!D11</f>
        <v>-8.7687258222462674</v>
      </c>
      <c r="AD11" s="18">
        <f>'9. IFO'!E11</f>
        <v>90.564704231404235</v>
      </c>
      <c r="AE11" s="18">
        <f>'9. IFO'!F11</f>
        <v>933.04531275304259</v>
      </c>
      <c r="AF11" s="18">
        <f>'9. IFO'!G11</f>
        <v>48.834706853966694</v>
      </c>
      <c r="AG11" s="18">
        <f>'9. IFO'!H11</f>
        <v>-359.21748201276529</v>
      </c>
      <c r="AH11" s="18">
        <f>'10. ÄLDREOMSORG'!D11</f>
        <v>19.444112586313704</v>
      </c>
      <c r="AI11" s="18">
        <f>'10. ÄLDREOMSORG'!E11</f>
        <v>-30.913970208332938</v>
      </c>
      <c r="AJ11" s="18"/>
      <c r="AK11" s="18"/>
      <c r="AL11" s="18"/>
      <c r="AM11" s="18"/>
      <c r="AN11" s="18"/>
      <c r="AO11" s="18"/>
      <c r="AP11" s="18"/>
      <c r="AQ11" s="18"/>
      <c r="AR11" s="18"/>
      <c r="AS11" s="18"/>
      <c r="AT11" s="19">
        <f t="shared" si="257"/>
        <v>577.18831057342595</v>
      </c>
      <c r="AV11" s="18">
        <f>'9. IFO'!C11</f>
        <v>-207.18014279380202</v>
      </c>
      <c r="AW11" s="18">
        <f>'5. FÖRSKOLA FRITIDS'!F11</f>
        <v>-106.78057412020836</v>
      </c>
      <c r="AX11" s="18">
        <f>'7. GYMNASIESKOLA'!E11</f>
        <v>-11.46982860293207</v>
      </c>
      <c r="AY11" s="18">
        <f>'10. ÄLDREOMSORG'!D11</f>
        <v>19.444112586313704</v>
      </c>
      <c r="AZ11" s="18">
        <f>'11. KOLLEKTIVTRAFIK'!C11</f>
        <v>-97.72458336099028</v>
      </c>
      <c r="BA11" s="19">
        <f t="shared" si="258"/>
        <v>-403.71101629161905</v>
      </c>
      <c r="BB11" s="5"/>
      <c r="BC11" s="20">
        <f t="shared" si="259"/>
        <v>-970.50094616046533</v>
      </c>
      <c r="BD11" s="20">
        <f t="shared" si="260"/>
        <v>577.18831057342595</v>
      </c>
      <c r="BE11" s="20">
        <f t="shared" si="261"/>
        <v>-403.71101629161905</v>
      </c>
      <c r="BF11" s="22">
        <f t="shared" si="262"/>
        <v>-797.02365187865848</v>
      </c>
      <c r="BH11" s="5"/>
      <c r="BI11" s="5"/>
      <c r="BJ11" s="5"/>
      <c r="BK11" s="5"/>
    </row>
    <row r="12" spans="1:16372" x14ac:dyDescent="0.35">
      <c r="A12" s="13" t="str">
        <f>'8. KOMVUX'!B12</f>
        <v>Lidingö</v>
      </c>
      <c r="B12" s="18">
        <f>'5. FÖRSKOLA FRITIDS'!L12</f>
        <v>7.845453393031069</v>
      </c>
      <c r="C12" s="18">
        <f>'5. FÖRSKOLA FRITIDS'!M12</f>
        <v>-12.234785738703028</v>
      </c>
      <c r="D12" s="18">
        <f>'6. FKLASS GRUNDSKOLA'!J12</f>
        <v>-374.65032536260594</v>
      </c>
      <c r="E12" s="18">
        <f>'6. FKLASS GRUNDSKOLA'!K12</f>
        <v>22.685868561938666</v>
      </c>
      <c r="F12" s="18">
        <f>'6. FKLASS GRUNDSKOLA'!L12</f>
        <v>-9.0185971736542712</v>
      </c>
      <c r="G12" s="18">
        <f>'7. GYMNASIESKOLA'!H12</f>
        <v>-137.86987060381327</v>
      </c>
      <c r="H12" s="18">
        <f>'7. GYMNASIESKOLA'!I12</f>
        <v>-754.14423892392654</v>
      </c>
      <c r="I12" s="18">
        <f>'7. GYMNASIESKOLA'!J12</f>
        <v>37.619276261676255</v>
      </c>
      <c r="J12" s="18">
        <f>'7. GYMNASIESKOLA'!L12</f>
        <v>-62.16993218740663</v>
      </c>
      <c r="K12" s="18">
        <f>'7. GYMNASIESKOLA'!M12</f>
        <v>4.2112102694704934</v>
      </c>
      <c r="L12" s="18">
        <f>'7. GYMNASIESKOLA'!K12</f>
        <v>892.45069370610747</v>
      </c>
      <c r="M12" s="18">
        <f>'9. IFO'!J12</f>
        <v>474.0693857006147</v>
      </c>
      <c r="N12" s="18">
        <f>'9. IFO'!K12</f>
        <v>-431.1771187128287</v>
      </c>
      <c r="O12" s="18">
        <f>'9. IFO'!L12</f>
        <v>4.5092056880634894</v>
      </c>
      <c r="P12" s="18">
        <f>'9. IFO'!M12</f>
        <v>-732.0942535076</v>
      </c>
      <c r="Q12" s="18">
        <f>'10. ÄLDREOMSORG'!I12</f>
        <v>13.022139272543138</v>
      </c>
      <c r="R12" s="18">
        <f>'10. ÄLDREOMSORG'!J12</f>
        <v>-6.6051543056437962</v>
      </c>
      <c r="S12" s="19">
        <f t="shared" si="263"/>
        <v>-1063.5510436627367</v>
      </c>
      <c r="U12" s="18">
        <f>'5. FÖRSKOLA FRITIDS'!D12</f>
        <v>45.285596957343174</v>
      </c>
      <c r="V12" s="18">
        <f>'5. FÖRSKOLA FRITIDS'!E12</f>
        <v>-79.659410907929086</v>
      </c>
      <c r="W12" s="18">
        <f>'5. FÖRSKOLA FRITIDS'!G12</f>
        <v>12.310904422825535</v>
      </c>
      <c r="X12" s="18">
        <f>'5. FÖRSKOLA FRITIDS'!H12</f>
        <v>9.1846003184556562</v>
      </c>
      <c r="Y12" s="18">
        <f>'5. FÖRSKOLA FRITIDS'!J12</f>
        <v>108.74873528880029</v>
      </c>
      <c r="Z12" s="18">
        <f>'6. FKLASS GRUNDSKOLA'!F12</f>
        <v>-7.7322002396061569</v>
      </c>
      <c r="AA12" s="18">
        <f>'6. FKLASS GRUNDSKOLA'!G12</f>
        <v>173.46095973570132</v>
      </c>
      <c r="AB12" s="18">
        <f>'7. GYMNASIESKOLA'!E12</f>
        <v>52.121365724869278</v>
      </c>
      <c r="AC12" s="18">
        <f>'9. IFO'!D12</f>
        <v>22.05276381896897</v>
      </c>
      <c r="AD12" s="18">
        <f>'9. IFO'!E12</f>
        <v>38.308937165476031</v>
      </c>
      <c r="AE12" s="18">
        <f>'9. IFO'!F12</f>
        <v>618.80725405383123</v>
      </c>
      <c r="AF12" s="18">
        <f>'9. IFO'!G12</f>
        <v>50.495532837289787</v>
      </c>
      <c r="AG12" s="18">
        <f>'9. IFO'!H12</f>
        <v>-274.55999433135207</v>
      </c>
      <c r="AH12" s="18">
        <f>'10. ÄLDREOMSORG'!D12</f>
        <v>285.40928664220519</v>
      </c>
      <c r="AI12" s="18">
        <f>'10. ÄLDREOMSORG'!E12</f>
        <v>161.77084219557727</v>
      </c>
      <c r="AJ12" s="18"/>
      <c r="AK12" s="18"/>
      <c r="AL12" s="18"/>
      <c r="AM12" s="18"/>
      <c r="AN12" s="18"/>
      <c r="AO12" s="18"/>
      <c r="AP12" s="18"/>
      <c r="AQ12" s="18"/>
      <c r="AR12" s="18"/>
      <c r="AS12" s="18"/>
      <c r="AT12" s="19">
        <f t="shared" si="257"/>
        <v>1216.0051736824564</v>
      </c>
      <c r="AV12" s="18">
        <f>'9. IFO'!C12</f>
        <v>-233.05776409457167</v>
      </c>
      <c r="AW12" s="18">
        <f>'5. FÖRSKOLA FRITIDS'!F12</f>
        <v>-72.834969085319528</v>
      </c>
      <c r="AX12" s="18">
        <f>'7. GYMNASIESKOLA'!E12</f>
        <v>52.121365724869278</v>
      </c>
      <c r="AY12" s="18">
        <f>'10. ÄLDREOMSORG'!D12</f>
        <v>285.40928664220519</v>
      </c>
      <c r="AZ12" s="18">
        <f>'11. KOLLEKTIVTRAFIK'!C12</f>
        <v>-97.72458336099028</v>
      </c>
      <c r="BA12" s="19">
        <f t="shared" si="258"/>
        <v>-66.086664173806994</v>
      </c>
      <c r="BB12" s="5"/>
      <c r="BC12" s="20">
        <f t="shared" si="259"/>
        <v>-1063.5510436627367</v>
      </c>
      <c r="BD12" s="20">
        <f t="shared" si="260"/>
        <v>1216.0051736824564</v>
      </c>
      <c r="BE12" s="20">
        <f t="shared" si="261"/>
        <v>-66.086664173806994</v>
      </c>
      <c r="BF12" s="22">
        <f t="shared" si="262"/>
        <v>86.367465845912747</v>
      </c>
      <c r="BH12" s="5"/>
      <c r="BI12" s="5"/>
      <c r="BJ12" s="5"/>
      <c r="BK12" s="5"/>
    </row>
    <row r="13" spans="1:16372" x14ac:dyDescent="0.35">
      <c r="A13" s="13" t="str">
        <f>'8. KOMVUX'!B13</f>
        <v>Nacka</v>
      </c>
      <c r="B13" s="18">
        <f>'5. FÖRSKOLA FRITIDS'!L13</f>
        <v>7.5875015818205469</v>
      </c>
      <c r="C13" s="18">
        <f>'5. FÖRSKOLA FRITIDS'!M13</f>
        <v>13.633801411542194</v>
      </c>
      <c r="D13" s="18">
        <f>'6. FKLASS GRUNDSKOLA'!J13</f>
        <v>-401.15724842672824</v>
      </c>
      <c r="E13" s="18">
        <f>'6. FKLASS GRUNDSKOLA'!K13</f>
        <v>22.685868561938666</v>
      </c>
      <c r="F13" s="18">
        <f>'6. FKLASS GRUNDSKOLA'!L13</f>
        <v>4.2273534505914832</v>
      </c>
      <c r="G13" s="18">
        <f>'7. GYMNASIESKOLA'!H13</f>
        <v>-161.46064333934092</v>
      </c>
      <c r="H13" s="18">
        <f>'7. GYMNASIESKOLA'!I13</f>
        <v>-537.03835057783704</v>
      </c>
      <c r="I13" s="18">
        <f>'7. GYMNASIESKOLA'!J13</f>
        <v>19.178651956939103</v>
      </c>
      <c r="J13" s="18">
        <f>'7. GYMNASIESKOLA'!L13</f>
        <v>-67.177142162047986</v>
      </c>
      <c r="K13" s="18">
        <f>'7. GYMNASIESKOLA'!M13</f>
        <v>4.2112102694704934</v>
      </c>
      <c r="L13" s="18">
        <f>'7. GYMNASIESKOLA'!K13</f>
        <v>654.84468517044695</v>
      </c>
      <c r="M13" s="18">
        <f>'9. IFO'!J13</f>
        <v>518.44564486541242</v>
      </c>
      <c r="N13" s="18">
        <f>'9. IFO'!K13</f>
        <v>-501.37507453567707</v>
      </c>
      <c r="O13" s="18">
        <f>'9. IFO'!L13</f>
        <v>4.2472719387176188</v>
      </c>
      <c r="P13" s="18">
        <f>'9. IFO'!M13</f>
        <v>-732.0942535076</v>
      </c>
      <c r="Q13" s="18">
        <f>'10. ÄLDREOMSORG'!I13</f>
        <v>13.022139272543138</v>
      </c>
      <c r="R13" s="18">
        <f>'10. ÄLDREOMSORG'!J13</f>
        <v>-11.023904653019136</v>
      </c>
      <c r="S13" s="19">
        <f t="shared" si="263"/>
        <v>-1149.2424887228278</v>
      </c>
      <c r="U13" s="18">
        <f>'5. FÖRSKOLA FRITIDS'!D13</f>
        <v>53.961538476222991</v>
      </c>
      <c r="V13" s="18">
        <f>'5. FÖRSKOLA FRITIDS'!E13</f>
        <v>-53.389902920220401</v>
      </c>
      <c r="W13" s="18">
        <f>'5. FÖRSKOLA FRITIDS'!G13</f>
        <v>11.649702912838837</v>
      </c>
      <c r="X13" s="18">
        <f>'5. FÖRSKOLA FRITIDS'!H13</f>
        <v>-83.840399417361979</v>
      </c>
      <c r="Y13" s="18">
        <f>'5. FÖRSKOLA FRITIDS'!J13</f>
        <v>72.927871926489374</v>
      </c>
      <c r="Z13" s="18">
        <f>'6. FKLASS GRUNDSKOLA'!F13</f>
        <v>-8.398974052008068</v>
      </c>
      <c r="AA13" s="18">
        <f>'6. FKLASS GRUNDSKOLA'!G13</f>
        <v>111.67725987208205</v>
      </c>
      <c r="AB13" s="18">
        <f>'7. GYMNASIESKOLA'!E13</f>
        <v>29.398179804443583</v>
      </c>
      <c r="AC13" s="18">
        <f>'9. IFO'!D13</f>
        <v>9.3677784005914795</v>
      </c>
      <c r="AD13" s="18">
        <f>'9. IFO'!E13</f>
        <v>45.886283757581381</v>
      </c>
      <c r="AE13" s="18">
        <f>'9. IFO'!F13</f>
        <v>594.6350956923535</v>
      </c>
      <c r="AF13" s="18">
        <f>'9. IFO'!G13</f>
        <v>67.738948310700152</v>
      </c>
      <c r="AG13" s="18">
        <f>'9. IFO'!H13</f>
        <v>-410.48483578050161</v>
      </c>
      <c r="AH13" s="18">
        <f>'10. ÄLDREOMSORG'!D13</f>
        <v>28.956851478769114</v>
      </c>
      <c r="AI13" s="18">
        <f>'10. ÄLDREOMSORG'!E13</f>
        <v>61.69574908879035</v>
      </c>
      <c r="AJ13" s="18"/>
      <c r="AK13" s="18"/>
      <c r="AL13" s="18"/>
      <c r="AM13" s="18"/>
      <c r="AN13" s="18"/>
      <c r="AO13" s="18"/>
      <c r="AP13" s="18"/>
      <c r="AQ13" s="18"/>
      <c r="AR13" s="18"/>
      <c r="AS13" s="18"/>
      <c r="AT13" s="19">
        <f t="shared" si="257"/>
        <v>531.78114755077081</v>
      </c>
      <c r="AV13" s="18">
        <f>'9. IFO'!C13</f>
        <v>-407.10261766545727</v>
      </c>
      <c r="AW13" s="18">
        <f>'5. FÖRSKOLA FRITIDS'!F13</f>
        <v>-92.045476122663814</v>
      </c>
      <c r="AX13" s="18">
        <f>'7. GYMNASIESKOLA'!E13</f>
        <v>29.398179804443583</v>
      </c>
      <c r="AY13" s="18">
        <f>'10. ÄLDREOMSORG'!D13</f>
        <v>28.956851478769114</v>
      </c>
      <c r="AZ13" s="18">
        <f>'11. KOLLEKTIVTRAFIK'!C13</f>
        <v>-97.72458336099028</v>
      </c>
      <c r="BA13" s="19">
        <f t="shared" si="258"/>
        <v>-538.51764586589866</v>
      </c>
      <c r="BB13" s="5"/>
      <c r="BC13" s="20">
        <f t="shared" si="259"/>
        <v>-1149.2424887228278</v>
      </c>
      <c r="BD13" s="20">
        <f t="shared" si="260"/>
        <v>531.78114755077081</v>
      </c>
      <c r="BE13" s="20">
        <f t="shared" si="261"/>
        <v>-538.51764586589866</v>
      </c>
      <c r="BF13" s="22">
        <f t="shared" si="262"/>
        <v>-1155.9789870379557</v>
      </c>
      <c r="BH13" s="5"/>
      <c r="BI13" s="5"/>
      <c r="BJ13" s="5"/>
      <c r="BK13" s="5"/>
    </row>
    <row r="14" spans="1:16372" x14ac:dyDescent="0.35">
      <c r="A14" s="13" t="str">
        <f>'8. KOMVUX'!B14</f>
        <v>Norrtälje</v>
      </c>
      <c r="B14" s="18">
        <f>'5. FÖRSKOLA FRITIDS'!L14</f>
        <v>-25.458069687215591</v>
      </c>
      <c r="C14" s="18">
        <f>'5. FÖRSKOLA FRITIDS'!M14</f>
        <v>13.633801411542194</v>
      </c>
      <c r="D14" s="18">
        <f>'6. FKLASS GRUNDSKOLA'!J14</f>
        <v>-27.857493340617019</v>
      </c>
      <c r="E14" s="18">
        <f>'6. FKLASS GRUNDSKOLA'!K14</f>
        <v>-22.617261214832343</v>
      </c>
      <c r="F14" s="18">
        <f>'6. FKLASS GRUNDSKOLA'!L14</f>
        <v>4.2273534505914832</v>
      </c>
      <c r="G14" s="18">
        <f>'7. GYMNASIESKOLA'!H14</f>
        <v>-68.659236138411117</v>
      </c>
      <c r="H14" s="18">
        <f>'7. GYMNASIESKOLA'!I14</f>
        <v>211.1156039836626</v>
      </c>
      <c r="I14" s="18">
        <f>'7. GYMNASIESKOLA'!J14</f>
        <v>-44.874558547804888</v>
      </c>
      <c r="J14" s="18">
        <f>'7. GYMNASIESKOLA'!L14</f>
        <v>15.57052056304372</v>
      </c>
      <c r="K14" s="18">
        <f>'7. GYMNASIESKOLA'!M14</f>
        <v>4.2112102694704934</v>
      </c>
      <c r="L14" s="18">
        <f>'7. GYMNASIESKOLA'!K14</f>
        <v>-236.23825981111415</v>
      </c>
      <c r="M14" s="18">
        <f>'9. IFO'!J14</f>
        <v>711.63490582417853</v>
      </c>
      <c r="N14" s="18">
        <f>'9. IFO'!K14</f>
        <v>-962.6092780541652</v>
      </c>
      <c r="O14" s="18">
        <f>'9. IFO'!L14</f>
        <v>8.6376216718991063</v>
      </c>
      <c r="P14" s="18">
        <f>'9. IFO'!M14</f>
        <v>-732.0942535076</v>
      </c>
      <c r="Q14" s="18">
        <f>'10. ÄLDREOMSORG'!I14</f>
        <v>13.022139272543138</v>
      </c>
      <c r="R14" s="18">
        <f>'10. ÄLDREOMSORG'!J14</f>
        <v>25.286105241863677</v>
      </c>
      <c r="S14" s="19">
        <f t="shared" si="263"/>
        <v>-1113.0691486129654</v>
      </c>
      <c r="U14" s="18">
        <f>'5. FÖRSKOLA FRITIDS'!D14</f>
        <v>41.439534058157278</v>
      </c>
      <c r="V14" s="18">
        <f>'5. FÖRSKOLA FRITIDS'!E14</f>
        <v>-21.190062491734402</v>
      </c>
      <c r="W14" s="18">
        <f>'5. FÖRSKOLA FRITIDS'!G14</f>
        <v>-32.326487416278894</v>
      </c>
      <c r="X14" s="18">
        <f>'5. FÖRSKOLA FRITIDS'!H14</f>
        <v>37.088304218547052</v>
      </c>
      <c r="Y14" s="18">
        <f>'5. FÖRSKOLA FRITIDS'!J14</f>
        <v>18.084920574553369</v>
      </c>
      <c r="Z14" s="18">
        <f>'6. FKLASS GRUNDSKOLA'!F14</f>
        <v>-18.955771964491827</v>
      </c>
      <c r="AA14" s="18">
        <f>'6. FKLASS GRUNDSKOLA'!G14</f>
        <v>56.666596751012982</v>
      </c>
      <c r="AB14" s="18">
        <f>'7. GYMNASIESKOLA'!E14</f>
        <v>12.574009059525439</v>
      </c>
      <c r="AC14" s="18">
        <f>'9. IFO'!D14</f>
        <v>22.041585215767842</v>
      </c>
      <c r="AD14" s="18">
        <f>'9. IFO'!E14</f>
        <v>95.404340057247239</v>
      </c>
      <c r="AE14" s="18">
        <f>'9. IFO'!F14</f>
        <v>1319.799846536687</v>
      </c>
      <c r="AF14" s="18">
        <f>'9. IFO'!G14</f>
        <v>25.875756564327887</v>
      </c>
      <c r="AG14" s="18">
        <f>'9. IFO'!H14</f>
        <v>-259.32463002486571</v>
      </c>
      <c r="AH14" s="18">
        <f>'10. ÄLDREOMSORG'!D14</f>
        <v>-13.917421452411721</v>
      </c>
      <c r="AI14" s="18">
        <f>'10. ÄLDREOMSORG'!E14</f>
        <v>75.674013311847091</v>
      </c>
      <c r="AJ14" s="18"/>
      <c r="AK14" s="18"/>
      <c r="AL14" s="18"/>
      <c r="AM14" s="18"/>
      <c r="AN14" s="18"/>
      <c r="AO14" s="18"/>
      <c r="AP14" s="18"/>
      <c r="AQ14" s="18"/>
      <c r="AR14" s="18"/>
      <c r="AS14" s="18"/>
      <c r="AT14" s="19">
        <f t="shared" si="257"/>
        <v>1358.934532997891</v>
      </c>
      <c r="AV14" s="18">
        <f>'9. IFO'!C14</f>
        <v>225.89641747644168</v>
      </c>
      <c r="AW14" s="18">
        <f>'5. FÖRSKOLA FRITIDS'!F14</f>
        <v>4.2377439555237766</v>
      </c>
      <c r="AX14" s="18">
        <f>'7. GYMNASIESKOLA'!E14</f>
        <v>12.574009059525439</v>
      </c>
      <c r="AY14" s="18">
        <f>'10. ÄLDREOMSORG'!D14</f>
        <v>-13.917421452411721</v>
      </c>
      <c r="AZ14" s="18">
        <f>'11. KOLLEKTIVTRAFIK'!C14</f>
        <v>-97.72458336099028</v>
      </c>
      <c r="BA14" s="19">
        <f t="shared" si="258"/>
        <v>131.06616567808891</v>
      </c>
      <c r="BB14" s="5"/>
      <c r="BC14" s="20">
        <f t="shared" si="259"/>
        <v>-1113.0691486129654</v>
      </c>
      <c r="BD14" s="20">
        <f t="shared" si="260"/>
        <v>1358.934532997891</v>
      </c>
      <c r="BE14" s="20">
        <f t="shared" si="261"/>
        <v>131.06616567808891</v>
      </c>
      <c r="BF14" s="22">
        <f t="shared" si="262"/>
        <v>376.93155006301453</v>
      </c>
      <c r="BH14" s="5"/>
      <c r="BI14" s="5"/>
      <c r="BJ14" s="5"/>
      <c r="BK14" s="5"/>
    </row>
    <row r="15" spans="1:16372" x14ac:dyDescent="0.35">
      <c r="A15" s="13" t="str">
        <f>'8. KOMVUX'!B15</f>
        <v>Nykvarn</v>
      </c>
      <c r="B15" s="18">
        <f>'5. FÖRSKOLA FRITIDS'!L15</f>
        <v>-52.259904797720246</v>
      </c>
      <c r="C15" s="18">
        <f>'5. FÖRSKOLA FRITIDS'!M15</f>
        <v>13.633801411542194</v>
      </c>
      <c r="D15" s="18">
        <f>'6. FKLASS GRUNDSKOLA'!J15</f>
        <v>-428.48795543070054</v>
      </c>
      <c r="E15" s="18">
        <f>'6. FKLASS GRUNDSKOLA'!K15</f>
        <v>22.685868561938666</v>
      </c>
      <c r="F15" s="18">
        <f>'6. FKLASS GRUNDSKOLA'!L15</f>
        <v>4.2273534505914832</v>
      </c>
      <c r="G15" s="18">
        <f>'7. GYMNASIESKOLA'!H15</f>
        <v>19.753048648800092</v>
      </c>
      <c r="H15" s="18">
        <f>'7. GYMNASIESKOLA'!I15</f>
        <v>83.393274628153847</v>
      </c>
      <c r="I15" s="18">
        <f>'7. GYMNASIESKOLA'!J15</f>
        <v>130.56356494082388</v>
      </c>
      <c r="J15" s="18">
        <f>'7. GYMNASIESKOLA'!L15</f>
        <v>-38.876822136549109</v>
      </c>
      <c r="K15" s="18">
        <f>'7. GYMNASIESKOLA'!M15</f>
        <v>4.2112102694704934</v>
      </c>
      <c r="L15" s="18">
        <f>'7. GYMNASIESKOLA'!K15</f>
        <v>28.839339008414669</v>
      </c>
      <c r="M15" s="18">
        <f>'9. IFO'!J15</f>
        <v>725.74570275907593</v>
      </c>
      <c r="N15" s="18">
        <f>'9. IFO'!K15</f>
        <v>-950.43813797194036</v>
      </c>
      <c r="O15" s="18">
        <f>'9. IFO'!L15</f>
        <v>3.9535082373088404</v>
      </c>
      <c r="P15" s="18">
        <f>'9. IFO'!M15</f>
        <v>-732.0942535076</v>
      </c>
      <c r="Q15" s="18">
        <f>'10. ÄLDREOMSORG'!I15</f>
        <v>13.022139272543138</v>
      </c>
      <c r="R15" s="18">
        <f>'10. ÄLDREOMSORG'!J15</f>
        <v>36.604693758301174</v>
      </c>
      <c r="S15" s="19">
        <f t="shared" si="263"/>
        <v>-1115.5235688975458</v>
      </c>
      <c r="U15" s="18">
        <f>'5. FÖRSKOLA FRITIDS'!D15</f>
        <v>53.175187007474712</v>
      </c>
      <c r="V15" s="18">
        <f>'5. FÖRSKOLA FRITIDS'!E15</f>
        <v>-49.426078834673383</v>
      </c>
      <c r="W15" s="18">
        <f>'5. FÖRSKOLA FRITIDS'!G15</f>
        <v>-24.113310856885327</v>
      </c>
      <c r="X15" s="18">
        <f>'5. FÖRSKOLA FRITIDS'!H15</f>
        <v>-82.529671053343591</v>
      </c>
      <c r="Y15" s="18">
        <f>'5. FÖRSKOLA FRITIDS'!J15</f>
        <v>3.4009615692336421</v>
      </c>
      <c r="Z15" s="18">
        <f>'6. FKLASS GRUNDSKOLA'!F15</f>
        <v>-16.64968857247321</v>
      </c>
      <c r="AA15" s="18">
        <f>'6. FKLASS GRUNDSKOLA'!G15</f>
        <v>13.040659369927452</v>
      </c>
      <c r="AB15" s="18">
        <f>'7. GYMNASIESKOLA'!E15</f>
        <v>13.977461918187762</v>
      </c>
      <c r="AC15" s="18">
        <f>'9. IFO'!D15</f>
        <v>-4.8185271102464338</v>
      </c>
      <c r="AD15" s="18">
        <f>'9. IFO'!E15</f>
        <v>30.328688935878453</v>
      </c>
      <c r="AE15" s="18">
        <f>'9. IFO'!F15</f>
        <v>739.66804586122021</v>
      </c>
      <c r="AF15" s="18">
        <f>'9. IFO'!G15</f>
        <v>18.758085672486509</v>
      </c>
      <c r="AG15" s="18">
        <f>'9. IFO'!H15</f>
        <v>-121.22095578992082</v>
      </c>
      <c r="AH15" s="18">
        <f>'10. ÄLDREOMSORG'!D15</f>
        <v>-249.4026965567748</v>
      </c>
      <c r="AI15" s="18">
        <f>'10. ÄLDREOMSORG'!E15</f>
        <v>-0.89792775351274035</v>
      </c>
      <c r="AJ15" s="18"/>
      <c r="AK15" s="18"/>
      <c r="AL15" s="18"/>
      <c r="AM15" s="18"/>
      <c r="AN15" s="18"/>
      <c r="AO15" s="18"/>
      <c r="AP15" s="18"/>
      <c r="AQ15" s="18"/>
      <c r="AR15" s="18"/>
      <c r="AS15" s="18"/>
      <c r="AT15" s="19">
        <f t="shared" si="257"/>
        <v>323.29023380657833</v>
      </c>
      <c r="AV15" s="18">
        <f>'9. IFO'!C15</f>
        <v>-293.58731972077271</v>
      </c>
      <c r="AW15" s="18">
        <f>'5. FÖRSKOLA FRITIDS'!F15</f>
        <v>-181.42520182100026</v>
      </c>
      <c r="AX15" s="18">
        <f>'7. GYMNASIESKOLA'!E15</f>
        <v>13.977461918187762</v>
      </c>
      <c r="AY15" s="18">
        <f>'10. ÄLDREOMSORG'!D15</f>
        <v>-249.4026965567748</v>
      </c>
      <c r="AZ15" s="18">
        <f>'11. KOLLEKTIVTRAFIK'!C15</f>
        <v>-97.72458336099028</v>
      </c>
      <c r="BA15" s="19">
        <f t="shared" si="258"/>
        <v>-808.16233954135032</v>
      </c>
      <c r="BB15" s="5"/>
      <c r="BC15" s="20">
        <f t="shared" si="259"/>
        <v>-1115.5235688975458</v>
      </c>
      <c r="BD15" s="20">
        <f t="shared" si="260"/>
        <v>323.29023380657833</v>
      </c>
      <c r="BE15" s="20">
        <f t="shared" si="261"/>
        <v>-808.16233954135032</v>
      </c>
      <c r="BF15" s="22">
        <f t="shared" si="262"/>
        <v>-1600.3956746323179</v>
      </c>
      <c r="BH15" s="5"/>
      <c r="BI15" s="5"/>
      <c r="BJ15" s="5"/>
      <c r="BK15" s="5"/>
    </row>
    <row r="16" spans="1:16372" x14ac:dyDescent="0.35">
      <c r="A16" s="13" t="str">
        <f>'8. KOMVUX'!B16</f>
        <v>Nynäshamn</v>
      </c>
      <c r="B16" s="18">
        <f>'5. FÖRSKOLA FRITIDS'!L16</f>
        <v>6.0648761293231814</v>
      </c>
      <c r="C16" s="18">
        <f>'5. FÖRSKOLA FRITIDS'!M16</f>
        <v>13.633801411542194</v>
      </c>
      <c r="D16" s="18">
        <f>'6. FKLASS GRUNDSKOLA'!J16</f>
        <v>134.32247245591563</v>
      </c>
      <c r="E16" s="18">
        <f>'6. FKLASS GRUNDSKOLA'!K16</f>
        <v>-54.929536592810628</v>
      </c>
      <c r="F16" s="18">
        <f>'6. FKLASS GRUNDSKOLA'!L16</f>
        <v>4.2273534505914832</v>
      </c>
      <c r="G16" s="18">
        <f>'7. GYMNASIESKOLA'!H16</f>
        <v>50.136171962201736</v>
      </c>
      <c r="H16" s="18">
        <f>'7. GYMNASIESKOLA'!I16</f>
        <v>152.71457915555712</v>
      </c>
      <c r="I16" s="18">
        <f>'7. GYMNASIESKOLA'!J16</f>
        <v>-37.168957295886685</v>
      </c>
      <c r="J16" s="18">
        <f>'7. GYMNASIESKOLA'!L16</f>
        <v>15.57052056304372</v>
      </c>
      <c r="K16" s="18">
        <f>'7. GYMNASIESKOLA'!M16</f>
        <v>4.2112102694704934</v>
      </c>
      <c r="L16" s="18">
        <f>'7. GYMNASIESKOLA'!K16</f>
        <v>-184.73435114057915</v>
      </c>
      <c r="M16" s="18">
        <f>'9. IFO'!J16</f>
        <v>837.5785754140818</v>
      </c>
      <c r="N16" s="18">
        <f>'9. IFO'!K16</f>
        <v>-1222.8138426945861</v>
      </c>
      <c r="O16" s="18">
        <f>'9. IFO'!L16</f>
        <v>6.0374330991025849</v>
      </c>
      <c r="P16" s="18">
        <f>'9. IFO'!M16</f>
        <v>-732.0942535076</v>
      </c>
      <c r="Q16" s="18">
        <f>'10. ÄLDREOMSORG'!I16</f>
        <v>13.022139272543138</v>
      </c>
      <c r="R16" s="18">
        <f>'10. ÄLDREOMSORG'!J16</f>
        <v>11.892685972161384</v>
      </c>
      <c r="S16" s="19">
        <f t="shared" si="263"/>
        <v>-982.32912207592813</v>
      </c>
      <c r="U16" s="18">
        <f>'5. FÖRSKOLA FRITIDS'!D16</f>
        <v>47.765596213187251</v>
      </c>
      <c r="V16" s="18">
        <f>'5. FÖRSKOLA FRITIDS'!E16</f>
        <v>-9.2064489201384347</v>
      </c>
      <c r="W16" s="18">
        <f>'5. FÖRSKOLA FRITIDS'!G16</f>
        <v>-70.374123628819504</v>
      </c>
      <c r="X16" s="18">
        <f>'5. FÖRSKOLA FRITIDS'!H16</f>
        <v>18.361735625218778</v>
      </c>
      <c r="Y16" s="18">
        <f>'5. FÖRSKOLA FRITIDS'!J16</f>
        <v>16.678070428749248</v>
      </c>
      <c r="Z16" s="18">
        <f>'6. FKLASS GRUNDSKOLA'!F16</f>
        <v>-0.70629855578968703</v>
      </c>
      <c r="AA16" s="18">
        <f>'6. FKLASS GRUNDSKOLA'!G16</f>
        <v>37.534651085021274</v>
      </c>
      <c r="AB16" s="18">
        <f>'7. GYMNASIESKOLA'!E16</f>
        <v>10.479952278758182</v>
      </c>
      <c r="AC16" s="18">
        <f>'9. IFO'!D16</f>
        <v>14.056222803267447</v>
      </c>
      <c r="AD16" s="18">
        <f>'9. IFO'!E16</f>
        <v>109.50056723826917</v>
      </c>
      <c r="AE16" s="18">
        <f>'9. IFO'!F16</f>
        <v>1174.7668963678204</v>
      </c>
      <c r="AF16" s="18">
        <f>'9. IFO'!G16</f>
        <v>35.715007036675502</v>
      </c>
      <c r="AG16" s="18">
        <f>'9. IFO'!H16</f>
        <v>-193.42491967182306</v>
      </c>
      <c r="AH16" s="18">
        <f>'10. ÄLDREOMSORG'!D16</f>
        <v>-176.86799074256746</v>
      </c>
      <c r="AI16" s="18">
        <f>'10. ÄLDREOMSORG'!E16</f>
        <v>35.642481753504441</v>
      </c>
      <c r="AJ16" s="18"/>
      <c r="AK16" s="18"/>
      <c r="AL16" s="18"/>
      <c r="AM16" s="18"/>
      <c r="AN16" s="18"/>
      <c r="AO16" s="18"/>
      <c r="AP16" s="18"/>
      <c r="AQ16" s="18"/>
      <c r="AR16" s="18"/>
      <c r="AS16" s="18"/>
      <c r="AT16" s="19">
        <f t="shared" si="257"/>
        <v>1049.9213993113335</v>
      </c>
      <c r="AV16" s="18">
        <f>'9. IFO'!C16</f>
        <v>25.852209278172609</v>
      </c>
      <c r="AW16" s="18">
        <f>'5. FÖRSKOLA FRITIDS'!F16</f>
        <v>-104.21303236357819</v>
      </c>
      <c r="AX16" s="18">
        <f>'7. GYMNASIESKOLA'!E16</f>
        <v>10.479952278758182</v>
      </c>
      <c r="AY16" s="18">
        <f>'10. ÄLDREOMSORG'!D16</f>
        <v>-176.86799074256746</v>
      </c>
      <c r="AZ16" s="18">
        <f>'11. KOLLEKTIVTRAFIK'!C16</f>
        <v>-97.72458336099028</v>
      </c>
      <c r="BA16" s="19">
        <f t="shared" si="258"/>
        <v>-342.47344491020516</v>
      </c>
      <c r="BB16" s="5"/>
      <c r="BC16" s="20">
        <f t="shared" si="259"/>
        <v>-982.32912207592813</v>
      </c>
      <c r="BD16" s="20">
        <f t="shared" si="260"/>
        <v>1049.9213993113335</v>
      </c>
      <c r="BE16" s="20">
        <f t="shared" si="261"/>
        <v>-342.47344491020516</v>
      </c>
      <c r="BF16" s="22">
        <f t="shared" si="262"/>
        <v>-274.88116767479977</v>
      </c>
      <c r="BH16" s="5"/>
      <c r="BI16" s="5"/>
      <c r="BJ16" s="5"/>
      <c r="BK16" s="5"/>
    </row>
    <row r="17" spans="1:63" x14ac:dyDescent="0.35">
      <c r="A17" s="13" t="str">
        <f>'8. KOMVUX'!B17</f>
        <v>Salem</v>
      </c>
      <c r="B17" s="18">
        <f>'5. FÖRSKOLA FRITIDS'!L17</f>
        <v>-6.8603896477359951</v>
      </c>
      <c r="C17" s="18">
        <f>'5. FÖRSKOLA FRITIDS'!M17</f>
        <v>13.633801411542194</v>
      </c>
      <c r="D17" s="18">
        <f>'6. FKLASS GRUNDSKOLA'!J17</f>
        <v>-206.97291351248342</v>
      </c>
      <c r="E17" s="18">
        <f>'6. FKLASS GRUNDSKOLA'!K17</f>
        <v>22.685868561938666</v>
      </c>
      <c r="F17" s="18">
        <f>'6. FKLASS GRUNDSKOLA'!L17</f>
        <v>4.2273534505914832</v>
      </c>
      <c r="G17" s="18">
        <f>'7. GYMNASIESKOLA'!H17</f>
        <v>97.23821524021271</v>
      </c>
      <c r="H17" s="18">
        <f>'7. GYMNASIESKOLA'!I17</f>
        <v>-121.21740264146344</v>
      </c>
      <c r="I17" s="18">
        <f>'7. GYMNASIESKOLA'!J17</f>
        <v>43.300178242355337</v>
      </c>
      <c r="J17" s="18">
        <f>'7. GYMNASIESKOLA'!L17</f>
        <v>-5.2704307012758678</v>
      </c>
      <c r="K17" s="18">
        <f>'7. GYMNASIESKOLA'!M17</f>
        <v>4.2112102694704934</v>
      </c>
      <c r="L17" s="18">
        <f>'7. GYMNASIESKOLA'!K17</f>
        <v>277.79863546223049</v>
      </c>
      <c r="M17" s="18">
        <f>'9. IFO'!J17</f>
        <v>664.94031619243697</v>
      </c>
      <c r="N17" s="18">
        <f>'9. IFO'!K17</f>
        <v>-783.08166696244643</v>
      </c>
      <c r="O17" s="18">
        <f>'9. IFO'!L17</f>
        <v>3.7360422248698049</v>
      </c>
      <c r="P17" s="18">
        <f>'9. IFO'!M17</f>
        <v>-732.0942535076</v>
      </c>
      <c r="Q17" s="18">
        <f>'10. ÄLDREOMSORG'!I17</f>
        <v>13.022139272543138</v>
      </c>
      <c r="R17" s="18">
        <f>'10. ÄLDREOMSORG'!J17</f>
        <v>-6.2683278784543059</v>
      </c>
      <c r="S17" s="19">
        <f t="shared" si="263"/>
        <v>-716.97162452326825</v>
      </c>
      <c r="U17" s="18">
        <f>'5. FÖRSKOLA FRITIDS'!D17</f>
        <v>53.616474866457395</v>
      </c>
      <c r="V17" s="18">
        <f>'5. FÖRSKOLA FRITIDS'!E17</f>
        <v>-82.535593690742473</v>
      </c>
      <c r="W17" s="18">
        <f>'5. FÖRSKOLA FRITIDS'!G17</f>
        <v>-90.417914469602735</v>
      </c>
      <c r="X17" s="18">
        <f>'5. FÖRSKOLA FRITIDS'!H17</f>
        <v>-19.004652854016037</v>
      </c>
      <c r="Y17" s="18">
        <f>'5. FÖRSKOLA FRITIDS'!J17</f>
        <v>5.6584042104995023</v>
      </c>
      <c r="Z17" s="18">
        <f>'6. FKLASS GRUNDSKOLA'!F17</f>
        <v>7.1887097233145028</v>
      </c>
      <c r="AA17" s="18">
        <f>'6. FKLASS GRUNDSKOLA'!G17</f>
        <v>35.478345293090875</v>
      </c>
      <c r="AB17" s="18">
        <f>'7. GYMNASIESKOLA'!E17</f>
        <v>19.659784080437653</v>
      </c>
      <c r="AC17" s="18">
        <f>'9. IFO'!D17</f>
        <v>1.8084436586425696</v>
      </c>
      <c r="AD17" s="18">
        <f>'9. IFO'!E17</f>
        <v>63.656828983942752</v>
      </c>
      <c r="AE17" s="18">
        <f>'9. IFO'!F17</f>
        <v>720.330319172038</v>
      </c>
      <c r="AF17" s="18">
        <f>'9. IFO'!G17</f>
        <v>59.395235946701746</v>
      </c>
      <c r="AG17" s="18">
        <f>'9. IFO'!H17</f>
        <v>-163.38350568994349</v>
      </c>
      <c r="AH17" s="18">
        <f>'10. ÄLDREOMSORG'!D17</f>
        <v>-189.45857119353531</v>
      </c>
      <c r="AI17" s="18">
        <f>'10. ÄLDREOMSORG'!E17</f>
        <v>6.7061820017977398</v>
      </c>
      <c r="AJ17" s="18"/>
      <c r="AK17" s="18"/>
      <c r="AL17" s="18"/>
      <c r="AM17" s="18"/>
      <c r="AN17" s="18"/>
      <c r="AO17" s="18"/>
      <c r="AP17" s="18"/>
      <c r="AQ17" s="18"/>
      <c r="AR17" s="18"/>
      <c r="AS17" s="18"/>
      <c r="AT17" s="19">
        <f t="shared" si="257"/>
        <v>428.69849003908274</v>
      </c>
      <c r="AV17" s="18">
        <f>'9. IFO'!C17</f>
        <v>-168.16171678839316</v>
      </c>
      <c r="AW17" s="18">
        <f>'5. FÖRSKOLA FRITIDS'!F17</f>
        <v>-209.64649461473411</v>
      </c>
      <c r="AX17" s="18">
        <f>'7. GYMNASIESKOLA'!E17</f>
        <v>19.659784080437653</v>
      </c>
      <c r="AY17" s="18">
        <f>'10. ÄLDREOMSORG'!D17</f>
        <v>-189.45857119353531</v>
      </c>
      <c r="AZ17" s="18">
        <f>'11. KOLLEKTIVTRAFIK'!C17</f>
        <v>-97.72458336099028</v>
      </c>
      <c r="BA17" s="19">
        <f t="shared" si="258"/>
        <v>-645.33158187721529</v>
      </c>
      <c r="BB17" s="5"/>
      <c r="BC17" s="20">
        <f t="shared" si="259"/>
        <v>-716.97162452326825</v>
      </c>
      <c r="BD17" s="20">
        <f t="shared" si="260"/>
        <v>428.69849003908274</v>
      </c>
      <c r="BE17" s="20">
        <f t="shared" si="261"/>
        <v>-645.33158187721529</v>
      </c>
      <c r="BF17" s="22">
        <f t="shared" si="262"/>
        <v>-933.60471636140073</v>
      </c>
      <c r="BH17" s="5"/>
      <c r="BI17" s="5"/>
      <c r="BJ17" s="5"/>
      <c r="BK17" s="5"/>
    </row>
    <row r="18" spans="1:63" x14ac:dyDescent="0.35">
      <c r="A18" s="13" t="str">
        <f>'8. KOMVUX'!B18</f>
        <v>Sigtuna</v>
      </c>
      <c r="B18" s="18">
        <f>'5. FÖRSKOLA FRITIDS'!L18</f>
        <v>-1.0637504085813905</v>
      </c>
      <c r="C18" s="18">
        <f>'5. FÖRSKOLA FRITIDS'!M18</f>
        <v>13.633801411542194</v>
      </c>
      <c r="D18" s="18">
        <f>'6. FKLASS GRUNDSKOLA'!J18</f>
        <v>544.08168134968662</v>
      </c>
      <c r="E18" s="18">
        <f>'6. FKLASS GRUNDSKOLA'!K18</f>
        <v>-184.42895438147883</v>
      </c>
      <c r="F18" s="18">
        <f>'6. FKLASS GRUNDSKOLA'!L18</f>
        <v>4.2273534505914832</v>
      </c>
      <c r="G18" s="18">
        <f>'7. GYMNASIESKOLA'!H18</f>
        <v>221.00881018615618</v>
      </c>
      <c r="H18" s="18">
        <f>'7. GYMNASIESKOLA'!I18</f>
        <v>-305.81514034653213</v>
      </c>
      <c r="I18" s="18">
        <f>'7. GYMNASIESKOLA'!J18</f>
        <v>-31.413971662540103</v>
      </c>
      <c r="J18" s="18">
        <f>'7. GYMNASIESKOLA'!L18</f>
        <v>-8.2123912731716295</v>
      </c>
      <c r="K18" s="18">
        <f>'7. GYMNASIESKOLA'!M18</f>
        <v>4.2112102694704934</v>
      </c>
      <c r="L18" s="18">
        <f>'7. GYMNASIESKOLA'!K18</f>
        <v>234.05178060084347</v>
      </c>
      <c r="M18" s="18">
        <f>'9. IFO'!J18</f>
        <v>900.84005495287761</v>
      </c>
      <c r="N18" s="18">
        <f>'9. IFO'!K18</f>
        <v>-1038.7641415227699</v>
      </c>
      <c r="O18" s="18">
        <f>'9. IFO'!L18</f>
        <v>15.127706889963884</v>
      </c>
      <c r="P18" s="18">
        <f>'9. IFO'!M18</f>
        <v>-732.0942535076</v>
      </c>
      <c r="Q18" s="18">
        <f>'10. ÄLDREOMSORG'!I18</f>
        <v>13.022139272543138</v>
      </c>
      <c r="R18" s="18">
        <f>'10. ÄLDREOMSORG'!J18</f>
        <v>-19.300616833767059</v>
      </c>
      <c r="S18" s="19">
        <f t="shared" si="263"/>
        <v>-370.88868155276612</v>
      </c>
      <c r="U18" s="18">
        <f>'5. FÖRSKOLA FRITIDS'!D18</f>
        <v>56.174504476734768</v>
      </c>
      <c r="V18" s="18">
        <f>'5. FÖRSKOLA FRITIDS'!E18</f>
        <v>-22.850866446303307</v>
      </c>
      <c r="W18" s="18">
        <f>'5. FÖRSKOLA FRITIDS'!G18</f>
        <v>-12.723071245472768</v>
      </c>
      <c r="X18" s="18">
        <f>'5. FÖRSKOLA FRITIDS'!H18</f>
        <v>-40.215253710971929</v>
      </c>
      <c r="Y18" s="18">
        <f>'5. FÖRSKOLA FRITIDS'!J18</f>
        <v>13.739664699422306</v>
      </c>
      <c r="Z18" s="18">
        <f>'6. FKLASS GRUNDSKOLA'!F18</f>
        <v>29.566763396349977</v>
      </c>
      <c r="AA18" s="18">
        <f>'6. FKLASS GRUNDSKOLA'!G18</f>
        <v>58.52343758775659</v>
      </c>
      <c r="AB18" s="18">
        <f>'7. GYMNASIESKOLA'!E18</f>
        <v>8.7811296553629301</v>
      </c>
      <c r="AC18" s="18">
        <f>'9. IFO'!D18</f>
        <v>14.202085304113726</v>
      </c>
      <c r="AD18" s="18">
        <f>'9. IFO'!E18</f>
        <v>122.99143134939426</v>
      </c>
      <c r="AE18" s="18">
        <f>'9. IFO'!F18</f>
        <v>918.54201773615591</v>
      </c>
      <c r="AF18" s="18">
        <f>'9. IFO'!G18</f>
        <v>76.029896993750938</v>
      </c>
      <c r="AG18" s="18">
        <f>'9. IFO'!H18</f>
        <v>-264.3822987791288</v>
      </c>
      <c r="AH18" s="18">
        <f>'10. ÄLDREOMSORG'!D18</f>
        <v>-167.28690379066174</v>
      </c>
      <c r="AI18" s="18">
        <f>'10. ÄLDREOMSORG'!E18</f>
        <v>4.3946541718713465</v>
      </c>
      <c r="AJ18" s="18"/>
      <c r="AK18" s="18"/>
      <c r="AL18" s="18"/>
      <c r="AM18" s="18"/>
      <c r="AN18" s="18"/>
      <c r="AO18" s="18"/>
      <c r="AP18" s="18"/>
      <c r="AQ18" s="18"/>
      <c r="AR18" s="18"/>
      <c r="AS18" s="18"/>
      <c r="AT18" s="19">
        <f t="shared" si="257"/>
        <v>795.48719139837408</v>
      </c>
      <c r="AV18" s="18">
        <f>'9. IFO'!C18</f>
        <v>9.0230226097223749</v>
      </c>
      <c r="AW18" s="18">
        <f>'5. FÖRSKOLA FRITIDS'!F18</f>
        <v>-81.87755484198955</v>
      </c>
      <c r="AX18" s="18">
        <f>'7. GYMNASIESKOLA'!E18</f>
        <v>8.7811296553629301</v>
      </c>
      <c r="AY18" s="18">
        <f>'10. ÄLDREOMSORG'!D18</f>
        <v>-167.28690379066174</v>
      </c>
      <c r="AZ18" s="18">
        <f>'11. KOLLEKTIVTRAFIK'!C18</f>
        <v>-97.72458336099028</v>
      </c>
      <c r="BA18" s="19">
        <f t="shared" si="258"/>
        <v>-329.08488972855628</v>
      </c>
      <c r="BB18" s="5"/>
      <c r="BC18" s="20">
        <f t="shared" si="259"/>
        <v>-370.88868155276612</v>
      </c>
      <c r="BD18" s="20">
        <f t="shared" si="260"/>
        <v>795.48719139837408</v>
      </c>
      <c r="BE18" s="20">
        <f t="shared" si="261"/>
        <v>-329.08488972855628</v>
      </c>
      <c r="BF18" s="22">
        <f t="shared" si="262"/>
        <v>95.513620117051687</v>
      </c>
      <c r="BH18" s="5"/>
      <c r="BI18" s="5"/>
      <c r="BJ18" s="5"/>
      <c r="BK18" s="5"/>
    </row>
    <row r="19" spans="1:63" x14ac:dyDescent="0.35">
      <c r="A19" s="13" t="str">
        <f>'8. KOMVUX'!B19</f>
        <v>Sollentuna</v>
      </c>
      <c r="B19" s="18">
        <f>'5. FÖRSKOLA FRITIDS'!L19</f>
        <v>7.845453393031069</v>
      </c>
      <c r="C19" s="18">
        <f>'5. FÖRSKOLA FRITIDS'!M19</f>
        <v>13.633801411542194</v>
      </c>
      <c r="D19" s="18">
        <f>'6. FKLASS GRUNDSKOLA'!J19</f>
        <v>-131.46084223787341</v>
      </c>
      <c r="E19" s="18">
        <f>'6. FKLASS GRUNDSKOLA'!K19</f>
        <v>22.685868561938666</v>
      </c>
      <c r="F19" s="18">
        <f>'6. FKLASS GRUNDSKOLA'!L19</f>
        <v>4.2273534505914832</v>
      </c>
      <c r="G19" s="18">
        <f>'7. GYMNASIESKOLA'!H19</f>
        <v>-15.175364097346067</v>
      </c>
      <c r="H19" s="18">
        <f>'7. GYMNASIESKOLA'!I19</f>
        <v>-485.83254503395517</v>
      </c>
      <c r="I19" s="18">
        <f>'7. GYMNASIESKOLA'!J19</f>
        <v>27.645753649939259</v>
      </c>
      <c r="J19" s="18">
        <f>'7. GYMNASIESKOLA'!L19</f>
        <v>-59.864575719301293</v>
      </c>
      <c r="K19" s="18">
        <f>'7. GYMNASIESKOLA'!M19</f>
        <v>4.2112102694704934</v>
      </c>
      <c r="L19" s="18">
        <f>'7. GYMNASIESKOLA'!K19</f>
        <v>532.53421890594507</v>
      </c>
      <c r="M19" s="18">
        <f>'9. IFO'!J19</f>
        <v>587.88560213607298</v>
      </c>
      <c r="N19" s="18">
        <f>'9. IFO'!K19</f>
        <v>-618.30472515802455</v>
      </c>
      <c r="O19" s="18">
        <f>'9. IFO'!L19</f>
        <v>5.8075162587934885</v>
      </c>
      <c r="P19" s="18">
        <f>'9. IFO'!M19</f>
        <v>-732.0942535076</v>
      </c>
      <c r="Q19" s="18">
        <f>'10. ÄLDREOMSORG'!I19</f>
        <v>13.022139272543138</v>
      </c>
      <c r="R19" s="18">
        <f>'10. ÄLDREOMSORG'!J19</f>
        <v>-31.153707796662623</v>
      </c>
      <c r="S19" s="19">
        <f t="shared" si="263"/>
        <v>-854.3870962408954</v>
      </c>
      <c r="U19" s="18">
        <f>'5. FÖRSKOLA FRITIDS'!D19</f>
        <v>48.890069002877091</v>
      </c>
      <c r="V19" s="18">
        <f>'5. FÖRSKOLA FRITIDS'!E19</f>
        <v>-65.362526424097936</v>
      </c>
      <c r="W19" s="18">
        <f>'5. FÖRSKOLA FRITIDS'!G19</f>
        <v>-13.813528384932892</v>
      </c>
      <c r="X19" s="18">
        <f>'5. FÖRSKOLA FRITIDS'!H19</f>
        <v>-28.99648934216928</v>
      </c>
      <c r="Y19" s="18">
        <f>'5. FÖRSKOLA FRITIDS'!J19</f>
        <v>62.852063668060218</v>
      </c>
      <c r="Z19" s="18">
        <f>'6. FKLASS GRUNDSKOLA'!F19</f>
        <v>7.2517772512633973</v>
      </c>
      <c r="AA19" s="18">
        <f>'6. FKLASS GRUNDSKOLA'!G19</f>
        <v>127.56790508650488</v>
      </c>
      <c r="AB19" s="18">
        <f>'7. GYMNASIESKOLA'!E19</f>
        <v>39.464964822305753</v>
      </c>
      <c r="AC19" s="18">
        <f>'9. IFO'!D19</f>
        <v>19.908251697930933</v>
      </c>
      <c r="AD19" s="18">
        <f>'9. IFO'!E19</f>
        <v>71.509088302256274</v>
      </c>
      <c r="AE19" s="18">
        <f>'9. IFO'!F19</f>
        <v>749.33690920581125</v>
      </c>
      <c r="AF19" s="18">
        <f>'9. IFO'!G19</f>
        <v>58.540309869540593</v>
      </c>
      <c r="AG19" s="18">
        <f>'9. IFO'!H19</f>
        <v>-342.91567374026215</v>
      </c>
      <c r="AH19" s="18">
        <f>'10. ÄLDREOMSORG'!D19</f>
        <v>-36.32548892165395</v>
      </c>
      <c r="AI19" s="18">
        <f>'10. ÄLDREOMSORG'!E19</f>
        <v>54.181192529243305</v>
      </c>
      <c r="AJ19" s="18"/>
      <c r="AK19" s="18"/>
      <c r="AL19" s="18"/>
      <c r="AM19" s="18"/>
      <c r="AN19" s="18"/>
      <c r="AO19" s="18"/>
      <c r="AP19" s="18"/>
      <c r="AQ19" s="18"/>
      <c r="AR19" s="18"/>
      <c r="AS19" s="18"/>
      <c r="AT19" s="19">
        <f t="shared" si="257"/>
        <v>752.08882462267752</v>
      </c>
      <c r="AV19" s="18">
        <f>'9. IFO'!C19</f>
        <v>-203.7964517425163</v>
      </c>
      <c r="AW19" s="18">
        <f>'5. FÖRSKOLA FRITIDS'!F19</f>
        <v>-116.5662417830366</v>
      </c>
      <c r="AX19" s="18">
        <f>'7. GYMNASIESKOLA'!E19</f>
        <v>39.464964822305753</v>
      </c>
      <c r="AY19" s="18">
        <f>'10. ÄLDREOMSORG'!D19</f>
        <v>-36.32548892165395</v>
      </c>
      <c r="AZ19" s="18">
        <f>'11. KOLLEKTIVTRAFIK'!C19</f>
        <v>-97.72458336099028</v>
      </c>
      <c r="BA19" s="19">
        <f t="shared" si="258"/>
        <v>-414.94780098589138</v>
      </c>
      <c r="BB19" s="5"/>
      <c r="BC19" s="20">
        <f t="shared" si="259"/>
        <v>-854.3870962408954</v>
      </c>
      <c r="BD19" s="20">
        <f t="shared" si="260"/>
        <v>752.08882462267752</v>
      </c>
      <c r="BE19" s="20">
        <f t="shared" si="261"/>
        <v>-414.94780098589138</v>
      </c>
      <c r="BF19" s="22">
        <f t="shared" si="262"/>
        <v>-517.24607260410926</v>
      </c>
      <c r="BH19" s="5"/>
      <c r="BI19" s="5"/>
      <c r="BJ19" s="5"/>
      <c r="BK19" s="5"/>
    </row>
    <row r="20" spans="1:63" x14ac:dyDescent="0.35">
      <c r="A20" s="13" t="str">
        <f>'8. KOMVUX'!B20</f>
        <v>Solna</v>
      </c>
      <c r="B20" s="18">
        <f>'5. FÖRSKOLA FRITIDS'!L20</f>
        <v>7.845453393031069</v>
      </c>
      <c r="C20" s="18">
        <f>'5. FÖRSKOLA FRITIDS'!M20</f>
        <v>13.633801411542194</v>
      </c>
      <c r="D20" s="18">
        <f>'6. FKLASS GRUNDSKOLA'!J20</f>
        <v>-43.646832699239376</v>
      </c>
      <c r="E20" s="18">
        <f>'6. FKLASS GRUNDSKOLA'!K20</f>
        <v>-78.889999320035955</v>
      </c>
      <c r="F20" s="18">
        <f>'6. FKLASS GRUNDSKOLA'!L20</f>
        <v>4.2273534505914832</v>
      </c>
      <c r="G20" s="18">
        <f>'7. GYMNASIESKOLA'!H20</f>
        <v>-162.97049505043756</v>
      </c>
      <c r="H20" s="18">
        <f>'7. GYMNASIESKOLA'!I20</f>
        <v>-230.60202094380418</v>
      </c>
      <c r="I20" s="18">
        <f>'7. GYMNASIESKOLA'!J20</f>
        <v>-51.090676890814095</v>
      </c>
      <c r="J20" s="18">
        <f>'7. GYMNASIESKOLA'!L20</f>
        <v>-10.786445245135537</v>
      </c>
      <c r="K20" s="18">
        <f>'7. GYMNASIESKOLA'!M20</f>
        <v>4.2112102694704934</v>
      </c>
      <c r="L20" s="18">
        <f>'7. GYMNASIESKOLA'!K20</f>
        <v>235.3786166248394</v>
      </c>
      <c r="M20" s="18">
        <f>'9. IFO'!J20</f>
        <v>543.5000360270343</v>
      </c>
      <c r="N20" s="18">
        <f>'9. IFO'!K20</f>
        <v>-603.13831938507633</v>
      </c>
      <c r="O20" s="18">
        <f>'9. IFO'!L20</f>
        <v>6.1792661658706622</v>
      </c>
      <c r="P20" s="18">
        <f>'9. IFO'!M20</f>
        <v>-732.0942535076</v>
      </c>
      <c r="Q20" s="18">
        <f>'10. ÄLDREOMSORG'!I20</f>
        <v>13.022139272543138</v>
      </c>
      <c r="R20" s="18">
        <f>'10. ÄLDREOMSORG'!J20</f>
        <v>-41.434102112531967</v>
      </c>
      <c r="S20" s="19">
        <f t="shared" si="263"/>
        <v>-1126.6552685397521</v>
      </c>
      <c r="U20" s="18">
        <f>'5. FÖRSKOLA FRITIDS'!D20</f>
        <v>46.73241545968741</v>
      </c>
      <c r="V20" s="18">
        <f>'5. FÖRSKOLA FRITIDS'!E20</f>
        <v>6.7858911663396215</v>
      </c>
      <c r="W20" s="18">
        <f>'5. FÖRSKOLA FRITIDS'!G20</f>
        <v>50.913134978273604</v>
      </c>
      <c r="X20" s="18">
        <f>'5. FÖRSKOLA FRITIDS'!H20</f>
        <v>29.540146933860576</v>
      </c>
      <c r="Y20" s="18">
        <f>'5. FÖRSKOLA FRITIDS'!J20</f>
        <v>166.05114252115794</v>
      </c>
      <c r="Z20" s="18">
        <f>'6. FKLASS GRUNDSKOLA'!F20</f>
        <v>-6.5163264823137625</v>
      </c>
      <c r="AA20" s="18">
        <f>'6. FKLASS GRUNDSKOLA'!G20</f>
        <v>167.33960789149842</v>
      </c>
      <c r="AB20" s="18">
        <f>'7. GYMNASIESKOLA'!E20</f>
        <v>29.027302971241451</v>
      </c>
      <c r="AC20" s="18">
        <f>'9. IFO'!D20</f>
        <v>52.574766345568939</v>
      </c>
      <c r="AD20" s="18">
        <f>'9. IFO'!E20</f>
        <v>55.427345988541987</v>
      </c>
      <c r="AE20" s="18">
        <f>'9. IFO'!F20</f>
        <v>710.66145582744684</v>
      </c>
      <c r="AF20" s="18">
        <f>'9. IFO'!G20</f>
        <v>84.400833302457755</v>
      </c>
      <c r="AG20" s="18">
        <f>'9. IFO'!H20</f>
        <v>-363.71754414237955</v>
      </c>
      <c r="AH20" s="18">
        <f>'10. ÄLDREOMSORG'!D20</f>
        <v>-2.1139864001639679</v>
      </c>
      <c r="AI20" s="18">
        <f>'10. ÄLDREOMSORG'!E20</f>
        <v>165.07452988331977</v>
      </c>
      <c r="AJ20" s="18"/>
      <c r="AK20" s="18"/>
      <c r="AL20" s="18"/>
      <c r="AM20" s="18"/>
      <c r="AN20" s="18"/>
      <c r="AO20" s="18"/>
      <c r="AP20" s="18"/>
      <c r="AQ20" s="18"/>
      <c r="AR20" s="18"/>
      <c r="AS20" s="18"/>
      <c r="AT20" s="19">
        <f t="shared" si="257"/>
        <v>1192.1807162445375</v>
      </c>
      <c r="AV20" s="18">
        <f>'9. IFO'!C20</f>
        <v>-249.67589018517037</v>
      </c>
      <c r="AW20" s="18">
        <f>'5. FÖRSKOLA FRITIDS'!F20</f>
        <v>-30.503110839609754</v>
      </c>
      <c r="AX20" s="18">
        <f>'7. GYMNASIESKOLA'!E20</f>
        <v>29.027302971241451</v>
      </c>
      <c r="AY20" s="18">
        <f>'10. ÄLDREOMSORG'!D20</f>
        <v>-2.1139864001639679</v>
      </c>
      <c r="AZ20" s="18">
        <f>'11. KOLLEKTIVTRAFIK'!C20</f>
        <v>-97.72458336099028</v>
      </c>
      <c r="BA20" s="19">
        <f t="shared" si="258"/>
        <v>-350.99026781469291</v>
      </c>
      <c r="BB20" s="5"/>
      <c r="BC20" s="20">
        <f t="shared" si="259"/>
        <v>-1126.6552685397521</v>
      </c>
      <c r="BD20" s="20">
        <f t="shared" si="260"/>
        <v>1192.1807162445375</v>
      </c>
      <c r="BE20" s="20">
        <f t="shared" si="261"/>
        <v>-350.99026781469291</v>
      </c>
      <c r="BF20" s="22">
        <f t="shared" si="262"/>
        <v>-285.46482010990752</v>
      </c>
      <c r="BH20" s="5"/>
      <c r="BI20" s="5"/>
      <c r="BJ20" s="5"/>
      <c r="BK20" s="5"/>
    </row>
    <row r="21" spans="1:63" x14ac:dyDescent="0.35">
      <c r="A21" s="13" t="str">
        <f>'8. KOMVUX'!B21</f>
        <v>Stockholm</v>
      </c>
      <c r="B21" s="18">
        <f>'5. FÖRSKOLA FRITIDS'!L21</f>
        <v>7.845453393031069</v>
      </c>
      <c r="C21" s="18">
        <f>'5. FÖRSKOLA FRITIDS'!M21</f>
        <v>-29.824351869748188</v>
      </c>
      <c r="D21" s="18">
        <f>'6. FKLASS GRUNDSKOLA'!J21</f>
        <v>-25.756146095255652</v>
      </c>
      <c r="E21" s="18">
        <f>'6. FKLASS GRUNDSKOLA'!K21</f>
        <v>22.685868561938666</v>
      </c>
      <c r="F21" s="18">
        <f>'6. FKLASS GRUNDSKOLA'!L21</f>
        <v>4.2273534505914832</v>
      </c>
      <c r="G21" s="18">
        <f>'7. GYMNASIESKOLA'!H21</f>
        <v>-95.034768838838005</v>
      </c>
      <c r="H21" s="18">
        <f>'7. GYMNASIESKOLA'!I21</f>
        <v>-292.84748965316862</v>
      </c>
      <c r="I21" s="18">
        <f>'7. GYMNASIESKOLA'!J21</f>
        <v>-18.580392278742341</v>
      </c>
      <c r="J21" s="18">
        <f>'7. GYMNASIESKOLA'!L21</f>
        <v>0.77348181182589504</v>
      </c>
      <c r="K21" s="18">
        <f>'7. GYMNASIESKOLA'!M21</f>
        <v>4.2112102694704934</v>
      </c>
      <c r="L21" s="18">
        <f>'7. GYMNASIESKOLA'!K21</f>
        <v>279.87862662300205</v>
      </c>
      <c r="M21" s="18">
        <f>'9. IFO'!J21</f>
        <v>696.52829812836501</v>
      </c>
      <c r="N21" s="18">
        <f>'9. IFO'!K21</f>
        <v>-662.34177502411853</v>
      </c>
      <c r="O21" s="18">
        <f>'9. IFO'!L21</f>
        <v>9.6970333255803531</v>
      </c>
      <c r="P21" s="18">
        <f>'9. IFO'!M21</f>
        <v>-732.0942535076</v>
      </c>
      <c r="Q21" s="18">
        <f>'10. ÄLDREOMSORG'!I21</f>
        <v>13.022139272543138</v>
      </c>
      <c r="R21" s="18">
        <f>'10. ÄLDREOMSORG'!J21</f>
        <v>-31.187753611263197</v>
      </c>
      <c r="S21" s="19">
        <f t="shared" si="263"/>
        <v>-848.79746604238642</v>
      </c>
      <c r="U21" s="18">
        <f>'5. FÖRSKOLA FRITIDS'!D21</f>
        <v>45.983511842572675</v>
      </c>
      <c r="V21" s="18">
        <f>'5. FÖRSKOLA FRITIDS'!E21</f>
        <v>-35.392478559093561</v>
      </c>
      <c r="W21" s="18">
        <f>'5. FÖRSKOLA FRITIDS'!G21</f>
        <v>49.413888125315417</v>
      </c>
      <c r="X21" s="18">
        <f>'5. FÖRSKOLA FRITIDS'!H21</f>
        <v>46.096741714650236</v>
      </c>
      <c r="Y21" s="18">
        <f>'5. FÖRSKOLA FRITIDS'!J21</f>
        <v>82.718368349249815</v>
      </c>
      <c r="Z21" s="18">
        <f>'6. FKLASS GRUNDSKOLA'!F21</f>
        <v>-4.0728078827681857</v>
      </c>
      <c r="AA21" s="18">
        <f>'6. FKLASS GRUNDSKOLA'!G21</f>
        <v>108.81958747823671</v>
      </c>
      <c r="AB21" s="18">
        <f>'7. GYMNASIESKOLA'!E21</f>
        <v>20.667022199946054</v>
      </c>
      <c r="AC21" s="18">
        <f>'9. IFO'!D21</f>
        <v>18.261864062745353</v>
      </c>
      <c r="AD21" s="18">
        <f>'9. IFO'!E21</f>
        <v>93.986012682080883</v>
      </c>
      <c r="AE21" s="18">
        <f>'9. IFO'!F21</f>
        <v>773.50906756728921</v>
      </c>
      <c r="AF21" s="18">
        <f>'9. IFO'!G21</f>
        <v>44.377413229980789</v>
      </c>
      <c r="AG21" s="18">
        <f>'9. IFO'!H21</f>
        <v>-1245.5944619205889</v>
      </c>
      <c r="AH21" s="18">
        <f>'10. ÄLDREOMSORG'!D21</f>
        <v>-104.23235124699043</v>
      </c>
      <c r="AI21" s="18">
        <f>'10. ÄLDREOMSORG'!E21</f>
        <v>65.739670545832297</v>
      </c>
      <c r="AJ21" s="18"/>
      <c r="AK21" s="18"/>
      <c r="AL21" s="18"/>
      <c r="AM21" s="18"/>
      <c r="AN21" s="18"/>
      <c r="AO21" s="18"/>
      <c r="AP21" s="18"/>
      <c r="AQ21" s="18"/>
      <c r="AR21" s="18"/>
      <c r="AS21" s="18"/>
      <c r="AT21" s="19">
        <f t="shared" si="257"/>
        <v>-39.718951811541686</v>
      </c>
      <c r="AV21" s="18">
        <f>'9. IFO'!C21</f>
        <v>-1007.1402782633008</v>
      </c>
      <c r="AW21" s="18">
        <f>'5. FÖRSKOLA FRITIDS'!F21</f>
        <v>103.39865472098106</v>
      </c>
      <c r="AX21" s="18">
        <f>'7. GYMNASIESKOLA'!E21</f>
        <v>20.667022199946054</v>
      </c>
      <c r="AY21" s="18">
        <f>'10. ÄLDREOMSORG'!D21</f>
        <v>-104.23235124699043</v>
      </c>
      <c r="AZ21" s="18">
        <f>'11. KOLLEKTIVTRAFIK'!C21</f>
        <v>-97.72458336099028</v>
      </c>
      <c r="BA21" s="19">
        <f t="shared" si="258"/>
        <v>-1085.0315359503545</v>
      </c>
      <c r="BB21" s="5"/>
      <c r="BC21" s="20">
        <f t="shared" si="259"/>
        <v>-848.79746604238642</v>
      </c>
      <c r="BD21" s="20">
        <f t="shared" si="260"/>
        <v>-39.718951811541686</v>
      </c>
      <c r="BE21" s="20">
        <f t="shared" si="261"/>
        <v>-1085.0315359503545</v>
      </c>
      <c r="BF21" s="22">
        <f t="shared" si="262"/>
        <v>-1973.5479538042828</v>
      </c>
      <c r="BH21" s="5"/>
      <c r="BI21" s="5"/>
      <c r="BJ21" s="5"/>
      <c r="BK21" s="5"/>
    </row>
    <row r="22" spans="1:63" x14ac:dyDescent="0.35">
      <c r="A22" s="13" t="str">
        <f>'8. KOMVUX'!B22</f>
        <v>Sundbyberg</v>
      </c>
      <c r="B22" s="18">
        <f>'5. FÖRSKOLA FRITIDS'!L22</f>
        <v>7.845453393031069</v>
      </c>
      <c r="C22" s="18">
        <f>'5. FÖRSKOLA FRITIDS'!M22</f>
        <v>13.633801411542194</v>
      </c>
      <c r="D22" s="18">
        <f>'6. FKLASS GRUNDSKOLA'!J22</f>
        <v>73.481938541715877</v>
      </c>
      <c r="E22" s="18">
        <f>'6. FKLASS GRUNDSKOLA'!K22</f>
        <v>-100.88898895445691</v>
      </c>
      <c r="F22" s="18">
        <f>'6. FKLASS GRUNDSKOLA'!L22</f>
        <v>4.2273534505914832</v>
      </c>
      <c r="G22" s="18">
        <f>'7. GYMNASIESKOLA'!H22</f>
        <v>-88.926549333264688</v>
      </c>
      <c r="H22" s="18">
        <f>'7. GYMNASIESKOLA'!I22</f>
        <v>-235.71587606422077</v>
      </c>
      <c r="I22" s="18">
        <f>'7. GYMNASIESKOLA'!J22</f>
        <v>-5.8060585081542175</v>
      </c>
      <c r="J22" s="18">
        <f>'7. GYMNASIESKOLA'!L22</f>
        <v>-22.143106269748479</v>
      </c>
      <c r="K22" s="18">
        <f>'7. GYMNASIESKOLA'!M22</f>
        <v>4.2112102694704934</v>
      </c>
      <c r="L22" s="18">
        <f>'7. GYMNASIESKOLA'!K22</f>
        <v>152.47401746213731</v>
      </c>
      <c r="M22" s="18">
        <f>'9. IFO'!J22</f>
        <v>840.69569071469743</v>
      </c>
      <c r="N22" s="18">
        <f>'9. IFO'!K22</f>
        <v>-829.58073082704834</v>
      </c>
      <c r="O22" s="18">
        <f>'9. IFO'!L22</f>
        <v>8.4812441701455832</v>
      </c>
      <c r="P22" s="18">
        <f>'9. IFO'!M22</f>
        <v>-732.0942535076</v>
      </c>
      <c r="Q22" s="18">
        <f>'10. ÄLDREOMSORG'!I22</f>
        <v>13.022139272543138</v>
      </c>
      <c r="R22" s="18">
        <f>'10. ÄLDREOMSORG'!J22</f>
        <v>-33.00920096681849</v>
      </c>
      <c r="S22" s="19">
        <f t="shared" si="263"/>
        <v>-930.0919157454374</v>
      </c>
      <c r="U22" s="18">
        <f>'5. FÖRSKOLA FRITIDS'!D22</f>
        <v>51.896147227882089</v>
      </c>
      <c r="V22" s="18">
        <f>'5. FÖRSKOLA FRITIDS'!E22</f>
        <v>-40.283757014406667</v>
      </c>
      <c r="W22" s="18">
        <f>'5. FÖRSKOLA FRITIDS'!G22</f>
        <v>11.806389654252319</v>
      </c>
      <c r="X22" s="18">
        <f>'5. FÖRSKOLA FRITIDS'!H22</f>
        <v>11.853198839385326</v>
      </c>
      <c r="Y22" s="18">
        <f>'5. FÖRSKOLA FRITIDS'!J22</f>
        <v>64.097165120160298</v>
      </c>
      <c r="Z22" s="18">
        <f>'6. FKLASS GRUNDSKOLA'!F22</f>
        <v>5.0679458971747087</v>
      </c>
      <c r="AA22" s="18">
        <f>'6. FKLASS GRUNDSKOLA'!G22</f>
        <v>100.80642507898911</v>
      </c>
      <c r="AB22" s="18">
        <f>'7. GYMNASIESKOLA'!E22</f>
        <v>10.648794522936253</v>
      </c>
      <c r="AC22" s="18">
        <f>'9. IFO'!D22</f>
        <v>32.274543967275861</v>
      </c>
      <c r="AD22" s="18">
        <f>'9. IFO'!E22</f>
        <v>100.6812336476583</v>
      </c>
      <c r="AE22" s="18">
        <f>'9. IFO'!F22</f>
        <v>783.17793091188014</v>
      </c>
      <c r="AF22" s="18">
        <f>'9. IFO'!G22</f>
        <v>67.065543895302739</v>
      </c>
      <c r="AG22" s="18">
        <f>'9. IFO'!H22</f>
        <v>-289.81781690801495</v>
      </c>
      <c r="AH22" s="18">
        <f>'10. ÄLDREOMSORG'!D22</f>
        <v>-211.36473904802216</v>
      </c>
      <c r="AI22" s="18">
        <f>'10. ÄLDREOMSORG'!E22</f>
        <v>40.178829174563838</v>
      </c>
      <c r="AJ22" s="18"/>
      <c r="AK22" s="18"/>
      <c r="AL22" s="18"/>
      <c r="AM22" s="18"/>
      <c r="AN22" s="18"/>
      <c r="AO22" s="18"/>
      <c r="AP22" s="18"/>
      <c r="AQ22" s="18"/>
      <c r="AR22" s="18"/>
      <c r="AS22" s="18"/>
      <c r="AT22" s="19">
        <f t="shared" si="257"/>
        <v>738.08783496701722</v>
      </c>
      <c r="AV22" s="18">
        <f>'9. IFO'!C22</f>
        <v>-22.586090742738179</v>
      </c>
      <c r="AW22" s="18">
        <f>'5. FÖRSKOLA FRITIDS'!F22</f>
        <v>-178.97056320949591</v>
      </c>
      <c r="AX22" s="18">
        <f>'7. GYMNASIESKOLA'!E22</f>
        <v>10.648794522936253</v>
      </c>
      <c r="AY22" s="18">
        <f>'10. ÄLDREOMSORG'!D22</f>
        <v>-211.36473904802216</v>
      </c>
      <c r="AZ22" s="18">
        <f>'11. KOLLEKTIVTRAFIK'!C22</f>
        <v>-97.72458336099028</v>
      </c>
      <c r="BA22" s="19">
        <f t="shared" si="258"/>
        <v>-499.99718183831027</v>
      </c>
      <c r="BB22" s="5"/>
      <c r="BC22" s="20">
        <f t="shared" si="259"/>
        <v>-930.0919157454374</v>
      </c>
      <c r="BD22" s="20">
        <f t="shared" si="260"/>
        <v>738.08783496701722</v>
      </c>
      <c r="BE22" s="20">
        <f t="shared" si="261"/>
        <v>-499.99718183831027</v>
      </c>
      <c r="BF22" s="22">
        <f t="shared" si="262"/>
        <v>-692.0012626167304</v>
      </c>
      <c r="BH22" s="5"/>
      <c r="BI22" s="5"/>
      <c r="BJ22" s="5"/>
      <c r="BK22" s="5"/>
    </row>
    <row r="23" spans="1:63" x14ac:dyDescent="0.35">
      <c r="A23" s="13" t="str">
        <f>'8. KOMVUX'!B23</f>
        <v>Södertälje</v>
      </c>
      <c r="B23" s="18">
        <f>'5. FÖRSKOLA FRITIDS'!L23</f>
        <v>-7.9783117523908658</v>
      </c>
      <c r="C23" s="18">
        <f>'5. FÖRSKOLA FRITIDS'!M23</f>
        <v>13.633801411542194</v>
      </c>
      <c r="D23" s="18">
        <f>'6. FKLASS GRUNDSKOLA'!J23</f>
        <v>457.12879190740131</v>
      </c>
      <c r="E23" s="18">
        <f>'6. FKLASS GRUNDSKOLA'!K23</f>
        <v>22.685868561938666</v>
      </c>
      <c r="F23" s="18">
        <f>'6. FKLASS GRUNDSKOLA'!L23</f>
        <v>4.2273534505914832</v>
      </c>
      <c r="G23" s="18">
        <f>'7. GYMNASIESKOLA'!H23</f>
        <v>224.75164429220951</v>
      </c>
      <c r="H23" s="18">
        <f>'7. GYMNASIESKOLA'!I23</f>
        <v>-13.76702332997561</v>
      </c>
      <c r="I23" s="18">
        <f>'7. GYMNASIESKOLA'!J23</f>
        <v>-29.600878116128186</v>
      </c>
      <c r="J23" s="18">
        <f>'7. GYMNASIESKOLA'!L23</f>
        <v>11.020172647674578</v>
      </c>
      <c r="K23" s="18">
        <f>'7. GYMNASIESKOLA'!M23</f>
        <v>4.2112102694704934</v>
      </c>
      <c r="L23" s="18">
        <f>'7. GYMNASIESKOLA'!K23</f>
        <v>-36.63270822657497</v>
      </c>
      <c r="M23" s="18">
        <f>'9. IFO'!J23</f>
        <v>780.60833042164131</v>
      </c>
      <c r="N23" s="18">
        <f>'9. IFO'!K23</f>
        <v>-1346.0873160376077</v>
      </c>
      <c r="O23" s="18">
        <f>'9. IFO'!L23</f>
        <v>9.982899499912941</v>
      </c>
      <c r="P23" s="18">
        <f>'9. IFO'!M23</f>
        <v>-732.0942535076</v>
      </c>
      <c r="Q23" s="18">
        <f>'10. ÄLDREOMSORG'!I23</f>
        <v>13.022139272543138</v>
      </c>
      <c r="R23" s="18">
        <f>'10. ÄLDREOMSORG'!J23</f>
        <v>-81.638919795040735</v>
      </c>
      <c r="S23" s="19">
        <f t="shared" si="263"/>
        <v>-706.52719903039247</v>
      </c>
      <c r="U23" s="18">
        <f>'5. FÖRSKOLA FRITIDS'!D23</f>
        <v>50.23749539376238</v>
      </c>
      <c r="V23" s="18">
        <f>'5. FÖRSKOLA FRITIDS'!E23</f>
        <v>-60.198339815155535</v>
      </c>
      <c r="W23" s="18">
        <f>'5. FÖRSKOLA FRITIDS'!G23</f>
        <v>-14.560293072396941</v>
      </c>
      <c r="X23" s="18">
        <f>'5. FÖRSKOLA FRITIDS'!H23</f>
        <v>33.694692067648887</v>
      </c>
      <c r="Y23" s="18">
        <f>'5. FÖRSKOLA FRITIDS'!J23</f>
        <v>16.102161344737201</v>
      </c>
      <c r="Z23" s="18">
        <f>'6. FKLASS GRUNDSKOLA'!F23</f>
        <v>28.165467129644465</v>
      </c>
      <c r="AA23" s="18">
        <f>'6. FKLASS GRUNDSKOLA'!G23</f>
        <v>46.17806284899283</v>
      </c>
      <c r="AB23" s="18">
        <f>'7. GYMNASIESKOLA'!E23</f>
        <v>13.431465292314662</v>
      </c>
      <c r="AC23" s="18">
        <f>'9. IFO'!D23</f>
        <v>7.0473208837697738</v>
      </c>
      <c r="AD23" s="18">
        <f>'9. IFO'!E23</f>
        <v>140.33983647277384</v>
      </c>
      <c r="AE23" s="18">
        <f>'9. IFO'!F23</f>
        <v>986.22406114829346</v>
      </c>
      <c r="AF23" s="18">
        <f>'9. IFO'!G23</f>
        <v>102.35926736756319</v>
      </c>
      <c r="AG23" s="18">
        <f>'9. IFO'!H23</f>
        <v>-383.38204232138526</v>
      </c>
      <c r="AH23" s="18">
        <f>'10. ÄLDREOMSORG'!D23</f>
        <v>-130.31682753429703</v>
      </c>
      <c r="AI23" s="18">
        <f>'10. ÄLDREOMSORG'!E23</f>
        <v>12.785980333039982</v>
      </c>
      <c r="AJ23" s="18"/>
      <c r="AK23" s="18"/>
      <c r="AL23" s="18"/>
      <c r="AM23" s="18"/>
      <c r="AN23" s="18"/>
      <c r="AO23" s="18"/>
      <c r="AP23" s="18"/>
      <c r="AQ23" s="18"/>
      <c r="AR23" s="18"/>
      <c r="AS23" s="18"/>
      <c r="AT23" s="19">
        <f t="shared" si="257"/>
        <v>848.108307539306</v>
      </c>
      <c r="AV23" s="18">
        <f>'9. IFO'!C23</f>
        <v>-438.47137287967359</v>
      </c>
      <c r="AW23" s="18">
        <f>'5. FÖRSKOLA FRITIDS'!F23</f>
        <v>24.867255490416092</v>
      </c>
      <c r="AX23" s="18">
        <f>'7. GYMNASIESKOLA'!E23</f>
        <v>13.431465292314662</v>
      </c>
      <c r="AY23" s="18">
        <f>'10. ÄLDREOMSORG'!D23</f>
        <v>-130.31682753429703</v>
      </c>
      <c r="AZ23" s="18">
        <f>'11. KOLLEKTIVTRAFIK'!C23</f>
        <v>-97.72458336099028</v>
      </c>
      <c r="BA23" s="19">
        <f t="shared" si="258"/>
        <v>-628.2140629922302</v>
      </c>
      <c r="BB23" s="5"/>
      <c r="BC23" s="20">
        <f t="shared" si="259"/>
        <v>-706.52719903039247</v>
      </c>
      <c r="BD23" s="20">
        <f t="shared" si="260"/>
        <v>848.108307539306</v>
      </c>
      <c r="BE23" s="20">
        <f t="shared" si="261"/>
        <v>-628.2140629922302</v>
      </c>
      <c r="BF23" s="22">
        <f t="shared" si="262"/>
        <v>-486.63295448331667</v>
      </c>
      <c r="BH23" s="5"/>
      <c r="BI23" s="5"/>
      <c r="BJ23" s="5"/>
      <c r="BK23" s="5"/>
    </row>
    <row r="24" spans="1:63" x14ac:dyDescent="0.35">
      <c r="A24" s="13" t="str">
        <f>'8. KOMVUX'!B24</f>
        <v>Tyresö</v>
      </c>
      <c r="B24" s="18">
        <f>'5. FÖRSKOLA FRITIDS'!L24</f>
        <v>7.845453393031069</v>
      </c>
      <c r="C24" s="18">
        <f>'5. FÖRSKOLA FRITIDS'!M24</f>
        <v>5.5319739544774569</v>
      </c>
      <c r="D24" s="18">
        <f>'6. FKLASS GRUNDSKOLA'!J24</f>
        <v>-273.12404701315165</v>
      </c>
      <c r="E24" s="18">
        <f>'6. FKLASS GRUNDSKOLA'!K24</f>
        <v>22.685868561938666</v>
      </c>
      <c r="F24" s="18">
        <f>'6. FKLASS GRUNDSKOLA'!L24</f>
        <v>4.2273534505914832</v>
      </c>
      <c r="G24" s="18">
        <f>'7. GYMNASIESKOLA'!H24</f>
        <v>0.21848119020409165</v>
      </c>
      <c r="H24" s="18">
        <f>'7. GYMNASIESKOLA'!I24</f>
        <v>-243.45490087665701</v>
      </c>
      <c r="I24" s="18">
        <f>'7. GYMNASIESKOLA'!J24</f>
        <v>108.03289408408412</v>
      </c>
      <c r="J24" s="18">
        <f>'7. GYMNASIESKOLA'!L24</f>
        <v>-2.2262810218096534</v>
      </c>
      <c r="K24" s="18">
        <f>'7. GYMNASIESKOLA'!M24</f>
        <v>4.2112102694704934</v>
      </c>
      <c r="L24" s="18">
        <f>'7. GYMNASIESKOLA'!K24</f>
        <v>279.88619897112767</v>
      </c>
      <c r="M24" s="18">
        <f>'9. IFO'!J24</f>
        <v>688.0235605300818</v>
      </c>
      <c r="N24" s="18">
        <f>'9. IFO'!K24</f>
        <v>-809.7363413422039</v>
      </c>
      <c r="O24" s="18">
        <f>'9. IFO'!L24</f>
        <v>5.2394615051572773</v>
      </c>
      <c r="P24" s="18">
        <f>'9. IFO'!M24</f>
        <v>-732.0942535076</v>
      </c>
      <c r="Q24" s="18">
        <f>'10. ÄLDREOMSORG'!I24</f>
        <v>13.022139272543138</v>
      </c>
      <c r="R24" s="18">
        <f>'10. ÄLDREOMSORG'!J24</f>
        <v>-1.818761246326396</v>
      </c>
      <c r="S24" s="19">
        <f t="shared" si="263"/>
        <v>-923.52998982504153</v>
      </c>
      <c r="U24" s="18">
        <f>'5. FÖRSKOLA FRITIDS'!D24</f>
        <v>47.775852982331344</v>
      </c>
      <c r="V24" s="18">
        <f>'5. FÖRSKOLA FRITIDS'!E24</f>
        <v>-57.653808057022708</v>
      </c>
      <c r="W24" s="18">
        <f>'5. FÖRSKOLA FRITIDS'!G24</f>
        <v>0.4886780728099317</v>
      </c>
      <c r="X24" s="18">
        <f>'5. FÖRSKOLA FRITIDS'!H24</f>
        <v>-36.784196335215221</v>
      </c>
      <c r="Y24" s="18">
        <f>'5. FÖRSKOLA FRITIDS'!J24</f>
        <v>-1.8472099468529311</v>
      </c>
      <c r="Z24" s="18">
        <f>'6. FKLASS GRUNDSKOLA'!F24</f>
        <v>-10.272435543160748</v>
      </c>
      <c r="AA24" s="18">
        <f>'6. FKLASS GRUNDSKOLA'!G24</f>
        <v>21.783183439516925</v>
      </c>
      <c r="AB24" s="18">
        <f>'7. GYMNASIESKOLA'!E24</f>
        <v>11.077023307815159</v>
      </c>
      <c r="AC24" s="18">
        <f>'9. IFO'!D24</f>
        <v>3.1852591881093852</v>
      </c>
      <c r="AD24" s="18">
        <f>'9. IFO'!E24</f>
        <v>54.598460483209749</v>
      </c>
      <c r="AE24" s="18">
        <f>'9. IFO'!F24</f>
        <v>894.36985937467796</v>
      </c>
      <c r="AF24" s="18">
        <f>'9. IFO'!G24</f>
        <v>56.578986150708857</v>
      </c>
      <c r="AG24" s="18">
        <f>'9. IFO'!H24</f>
        <v>-278.16632372225905</v>
      </c>
      <c r="AH24" s="18">
        <f>'10. ÄLDREOMSORG'!D24</f>
        <v>6.4319425472898439</v>
      </c>
      <c r="AI24" s="18">
        <f>'10. ÄLDREOMSORG'!E24</f>
        <v>4.2807364201820866</v>
      </c>
      <c r="AJ24" s="18"/>
      <c r="AK24" s="18"/>
      <c r="AL24" s="18"/>
      <c r="AM24" s="18"/>
      <c r="AN24" s="18"/>
      <c r="AO24" s="18"/>
      <c r="AP24" s="18"/>
      <c r="AQ24" s="18"/>
      <c r="AR24" s="18"/>
      <c r="AS24" s="18"/>
      <c r="AT24" s="19">
        <f t="shared" si="257"/>
        <v>715.84600836214054</v>
      </c>
      <c r="AV24" s="18">
        <f>'9. IFO'!C24</f>
        <v>-121.47080814715321</v>
      </c>
      <c r="AW24" s="18">
        <f>'5. FÖRSKOLA FRITIDS'!F24</f>
        <v>-153.6637129745977</v>
      </c>
      <c r="AX24" s="18">
        <f>'7. GYMNASIESKOLA'!E24</f>
        <v>11.077023307815159</v>
      </c>
      <c r="AY24" s="18">
        <f>'10. ÄLDREOMSORG'!D24</f>
        <v>6.4319425472898439</v>
      </c>
      <c r="AZ24" s="18">
        <f>'11. KOLLEKTIVTRAFIK'!C24</f>
        <v>-97.72458336099028</v>
      </c>
      <c r="BA24" s="19">
        <f t="shared" si="258"/>
        <v>-355.35013862763617</v>
      </c>
      <c r="BB24" s="5"/>
      <c r="BC24" s="20">
        <f t="shared" si="259"/>
        <v>-923.52998982504153</v>
      </c>
      <c r="BD24" s="20">
        <f t="shared" si="260"/>
        <v>715.84600836214054</v>
      </c>
      <c r="BE24" s="20">
        <f t="shared" si="261"/>
        <v>-355.35013862763617</v>
      </c>
      <c r="BF24" s="22">
        <f t="shared" si="262"/>
        <v>-563.03412009053716</v>
      </c>
      <c r="BH24" s="5"/>
      <c r="BI24" s="5"/>
      <c r="BJ24" s="5"/>
      <c r="BK24" s="5"/>
    </row>
    <row r="25" spans="1:63" x14ac:dyDescent="0.35">
      <c r="A25" s="13" t="str">
        <f>'8. KOMVUX'!B25</f>
        <v>Täby</v>
      </c>
      <c r="B25" s="18">
        <f>'5. FÖRSKOLA FRITIDS'!L25</f>
        <v>7.845453393031069</v>
      </c>
      <c r="C25" s="18">
        <f>'5. FÖRSKOLA FRITIDS'!M25</f>
        <v>13.633801411542194</v>
      </c>
      <c r="D25" s="18">
        <f>'6. FKLASS GRUNDSKOLA'!J25</f>
        <v>-451.94998514058591</v>
      </c>
      <c r="E25" s="18">
        <f>'6. FKLASS GRUNDSKOLA'!K25</f>
        <v>22.685868561938666</v>
      </c>
      <c r="F25" s="18">
        <f>'6. FKLASS GRUNDSKOLA'!L25</f>
        <v>4.2273534505914832</v>
      </c>
      <c r="G25" s="18">
        <f>'7. GYMNASIESKOLA'!H25</f>
        <v>-144.99686066378678</v>
      </c>
      <c r="H25" s="18">
        <f>'7. GYMNASIESKOLA'!I25</f>
        <v>-593.07498501520104</v>
      </c>
      <c r="I25" s="18">
        <f>'7. GYMNASIESKOLA'!J25</f>
        <v>83.40414394641941</v>
      </c>
      <c r="J25" s="18">
        <f>'7. GYMNASIESKOLA'!L25</f>
        <v>-45.833945526705683</v>
      </c>
      <c r="K25" s="18">
        <f>'7. GYMNASIESKOLA'!M25</f>
        <v>4.2112102694704934</v>
      </c>
      <c r="L25" s="18">
        <f>'7. GYMNASIESKOLA'!K25</f>
        <v>729.86370464839717</v>
      </c>
      <c r="M25" s="18">
        <f>'9. IFO'!J25</f>
        <v>410.52244753960395</v>
      </c>
      <c r="N25" s="18">
        <f>'9. IFO'!K25</f>
        <v>-412.33664470588985</v>
      </c>
      <c r="O25" s="18">
        <f>'9. IFO'!L25</f>
        <v>2.0101172053221741</v>
      </c>
      <c r="P25" s="18">
        <f>'9. IFO'!M25</f>
        <v>-732.0942535076</v>
      </c>
      <c r="Q25" s="18">
        <f>'10. ÄLDREOMSORG'!I25</f>
        <v>13.022139272543138</v>
      </c>
      <c r="R25" s="18">
        <f>'10. ÄLDREOMSORG'!J25</f>
        <v>-12.804977182611646</v>
      </c>
      <c r="S25" s="19">
        <f t="shared" si="263"/>
        <v>-1101.665412043521</v>
      </c>
      <c r="U25" s="18">
        <f>'5. FÖRSKOLA FRITIDS'!D25</f>
        <v>46.41900463367196</v>
      </c>
      <c r="V25" s="18">
        <f>'5. FÖRSKOLA FRITIDS'!E25</f>
        <v>-103.3153139804601</v>
      </c>
      <c r="W25" s="18">
        <f>'5. FÖRSKOLA FRITIDS'!G25</f>
        <v>7.590739811160236</v>
      </c>
      <c r="X25" s="18">
        <f>'5. FÖRSKOLA FRITIDS'!H25</f>
        <v>-1.89626519871316</v>
      </c>
      <c r="Y25" s="18">
        <f>'5. FÖRSKOLA FRITIDS'!J25</f>
        <v>48.273847385711193</v>
      </c>
      <c r="Z25" s="18">
        <f>'6. FKLASS GRUNDSKOLA'!F25</f>
        <v>-5.0254488613511619</v>
      </c>
      <c r="AA25" s="18">
        <f>'6. FKLASS GRUNDSKOLA'!G25</f>
        <v>90.210647519372216</v>
      </c>
      <c r="AB25" s="18">
        <f>'7. GYMNASIESKOLA'!E25</f>
        <v>31.093915855993419</v>
      </c>
      <c r="AC25" s="18">
        <f>'9. IFO'!D25</f>
        <v>-1.101958121191561</v>
      </c>
      <c r="AD25" s="18">
        <f>'9. IFO'!E25</f>
        <v>27.063809335889765</v>
      </c>
      <c r="AE25" s="18">
        <f>'9. IFO'!F25</f>
        <v>662.31713910449139</v>
      </c>
      <c r="AF25" s="18">
        <f>'9. IFO'!G25</f>
        <v>21.154223487017202</v>
      </c>
      <c r="AG25" s="18">
        <f>'9. IFO'!H25</f>
        <v>-339.49581436064409</v>
      </c>
      <c r="AH25" s="18">
        <f>'10. ÄLDREOMSORG'!D25</f>
        <v>122.65410163380876</v>
      </c>
      <c r="AI25" s="18">
        <f>'10. ÄLDREOMSORG'!E25</f>
        <v>56.977410483894403</v>
      </c>
      <c r="AJ25" s="18"/>
      <c r="AK25" s="18"/>
      <c r="AL25" s="18"/>
      <c r="AM25" s="18"/>
      <c r="AN25" s="18"/>
      <c r="AO25" s="18"/>
      <c r="AP25" s="18"/>
      <c r="AQ25" s="18"/>
      <c r="AR25" s="18"/>
      <c r="AS25" s="18"/>
      <c r="AT25" s="19">
        <f t="shared" si="257"/>
        <v>662.92003872865052</v>
      </c>
      <c r="AV25" s="18">
        <f>'9. IFO'!C25</f>
        <v>-365.43041083003612</v>
      </c>
      <c r="AW25" s="18">
        <f>'5. FÖRSKOLA FRITIDS'!F25</f>
        <v>-94.277697207330917</v>
      </c>
      <c r="AX25" s="18">
        <f>'7. GYMNASIESKOLA'!E25</f>
        <v>31.093915855993419</v>
      </c>
      <c r="AY25" s="18">
        <f>'10. ÄLDREOMSORG'!D25</f>
        <v>122.65410163380876</v>
      </c>
      <c r="AZ25" s="18">
        <f>'11. KOLLEKTIVTRAFIK'!C25</f>
        <v>-97.72458336099028</v>
      </c>
      <c r="BA25" s="19">
        <f t="shared" si="258"/>
        <v>-403.68467390855511</v>
      </c>
      <c r="BB25" s="5"/>
      <c r="BC25" s="20">
        <f t="shared" si="259"/>
        <v>-1101.665412043521</v>
      </c>
      <c r="BD25" s="20">
        <f t="shared" si="260"/>
        <v>662.92003872865052</v>
      </c>
      <c r="BE25" s="20">
        <f t="shared" si="261"/>
        <v>-403.68467390855511</v>
      </c>
      <c r="BF25" s="22">
        <f t="shared" si="262"/>
        <v>-842.43004722342562</v>
      </c>
      <c r="BH25" s="5"/>
      <c r="BI25" s="5"/>
      <c r="BJ25" s="5"/>
      <c r="BK25" s="5"/>
    </row>
    <row r="26" spans="1:63" x14ac:dyDescent="0.35">
      <c r="A26" s="13" t="str">
        <f>'8. KOMVUX'!B26</f>
        <v>Upplands Väsby</v>
      </c>
      <c r="B26" s="18">
        <f>'5. FÖRSKOLA FRITIDS'!L26</f>
        <v>-43.259558378518541</v>
      </c>
      <c r="C26" s="18">
        <f>'5. FÖRSKOLA FRITIDS'!M26</f>
        <v>13.633801411542194</v>
      </c>
      <c r="D26" s="18">
        <f>'6. FKLASS GRUNDSKOLA'!J26</f>
        <v>51.799505178784599</v>
      </c>
      <c r="E26" s="18">
        <f>'6. FKLASS GRUNDSKOLA'!K26</f>
        <v>-127.61625446588529</v>
      </c>
      <c r="F26" s="18">
        <f>'6. FKLASS GRUNDSKOLA'!L26</f>
        <v>4.2273534505914832</v>
      </c>
      <c r="G26" s="18">
        <f>'7. GYMNASIESKOLA'!H26</f>
        <v>2.7931493915388996</v>
      </c>
      <c r="H26" s="18">
        <f>'7. GYMNASIESKOLA'!I26</f>
        <v>-221.02560556685083</v>
      </c>
      <c r="I26" s="18">
        <f>'7. GYMNASIESKOLA'!J26</f>
        <v>-1.2123260964328273</v>
      </c>
      <c r="J26" s="18">
        <f>'7. GYMNASIESKOLA'!L26</f>
        <v>1.8253217839862788</v>
      </c>
      <c r="K26" s="18">
        <f>'7. GYMNASIESKOLA'!M26</f>
        <v>4.2112102694704934</v>
      </c>
      <c r="L26" s="18">
        <f>'7. GYMNASIESKOLA'!K26</f>
        <v>190.25173060880033</v>
      </c>
      <c r="M26" s="18">
        <f>'9. IFO'!J26</f>
        <v>867.43027570997674</v>
      </c>
      <c r="N26" s="18">
        <f>'9. IFO'!K26</f>
        <v>-1036.1306610599506</v>
      </c>
      <c r="O26" s="18">
        <f>'9. IFO'!L26</f>
        <v>4.8616544873113758</v>
      </c>
      <c r="P26" s="18">
        <f>'9. IFO'!M26</f>
        <v>-732.0942535076</v>
      </c>
      <c r="Q26" s="18">
        <f>'10. ÄLDREOMSORG'!I26</f>
        <v>13.022139272543138</v>
      </c>
      <c r="R26" s="18">
        <f>'10. ÄLDREOMSORG'!J26</f>
        <v>-27.208097650125993</v>
      </c>
      <c r="S26" s="19">
        <f t="shared" si="263"/>
        <v>-1034.4906151608186</v>
      </c>
      <c r="U26" s="18">
        <f>'5. FÖRSKOLA FRITIDS'!D26</f>
        <v>53.737657201433784</v>
      </c>
      <c r="V26" s="18">
        <f>'5. FÖRSKOLA FRITIDS'!E26</f>
        <v>-4.6203555703017383</v>
      </c>
      <c r="W26" s="18">
        <f>'5. FÖRSKOLA FRITIDS'!G26</f>
        <v>8.2259045273720339</v>
      </c>
      <c r="X26" s="18">
        <f>'5. FÖRSKOLA FRITIDS'!H26</f>
        <v>-69.010839544584144</v>
      </c>
      <c r="Y26" s="18">
        <f>'5. FÖRSKOLA FRITIDS'!J26</f>
        <v>-6.8089710778043022</v>
      </c>
      <c r="Z26" s="18">
        <f>'6. FKLASS GRUNDSKOLA'!F26</f>
        <v>18.818983554434073</v>
      </c>
      <c r="AA26" s="18">
        <f>'6. FKLASS GRUNDSKOLA'!G26</f>
        <v>19.836121687952193</v>
      </c>
      <c r="AB26" s="18">
        <f>'7. GYMNASIESKOLA'!E26</f>
        <v>-1.0745333628974201</v>
      </c>
      <c r="AC26" s="18">
        <f>'9. IFO'!D26</f>
        <v>6.0137920961870019</v>
      </c>
      <c r="AD26" s="18">
        <f>'9. IFO'!E26</f>
        <v>80.195989465391463</v>
      </c>
      <c r="AE26" s="18">
        <f>'9. IFO'!F26</f>
        <v>986.22406114829346</v>
      </c>
      <c r="AF26" s="18">
        <f>'9. IFO'!G26</f>
        <v>76.064623231407026</v>
      </c>
      <c r="AG26" s="18">
        <f>'9. IFO'!H26</f>
        <v>-271.93429269029679</v>
      </c>
      <c r="AH26" s="18">
        <f>'10. ÄLDREOMSORG'!D26</f>
        <v>-175.45610393929968</v>
      </c>
      <c r="AI26" s="18">
        <f>'10. ÄLDREOMSORG'!E26</f>
        <v>-14.133244328651667</v>
      </c>
      <c r="AJ26" s="18"/>
      <c r="AK26" s="18"/>
      <c r="AL26" s="18"/>
      <c r="AM26" s="18"/>
      <c r="AN26" s="18"/>
      <c r="AO26" s="18"/>
      <c r="AP26" s="18"/>
      <c r="AQ26" s="18"/>
      <c r="AR26" s="18"/>
      <c r="AS26" s="18"/>
      <c r="AT26" s="19">
        <f t="shared" si="257"/>
        <v>706.07879239863519</v>
      </c>
      <c r="AV26" s="18">
        <f>'9. IFO'!C26</f>
        <v>-22.838287926315502</v>
      </c>
      <c r="AW26" s="18">
        <f>'5. FÖRSKOLA FRITIDS'!F26</f>
        <v>-92.49597818796147</v>
      </c>
      <c r="AX26" s="18">
        <f>'7. GYMNASIESKOLA'!E26</f>
        <v>-1.0745333628974201</v>
      </c>
      <c r="AY26" s="18">
        <f>'10. ÄLDREOMSORG'!D26</f>
        <v>-175.45610393929968</v>
      </c>
      <c r="AZ26" s="18">
        <f>'11. KOLLEKTIVTRAFIK'!C26</f>
        <v>-97.72458336099028</v>
      </c>
      <c r="BA26" s="19">
        <f t="shared" si="258"/>
        <v>-389.58948677746434</v>
      </c>
      <c r="BB26" s="5"/>
      <c r="BC26" s="20">
        <f t="shared" si="259"/>
        <v>-1034.4906151608186</v>
      </c>
      <c r="BD26" s="20">
        <f t="shared" si="260"/>
        <v>706.07879239863519</v>
      </c>
      <c r="BE26" s="20">
        <f t="shared" si="261"/>
        <v>-389.58948677746434</v>
      </c>
      <c r="BF26" s="22">
        <f t="shared" si="262"/>
        <v>-718.00130953964776</v>
      </c>
      <c r="BH26" s="5"/>
      <c r="BI26" s="5"/>
      <c r="BJ26" s="5"/>
      <c r="BK26" s="5"/>
    </row>
    <row r="27" spans="1:63" x14ac:dyDescent="0.35">
      <c r="A27" s="13" t="str">
        <f>'8. KOMVUX'!B27</f>
        <v>Upplands-Bro</v>
      </c>
      <c r="B27" s="18">
        <f>'5. FÖRSKOLA FRITIDS'!L27</f>
        <v>-64.420840464682882</v>
      </c>
      <c r="C27" s="18">
        <f>'5. FÖRSKOLA FRITIDS'!M27</f>
        <v>13.633801411542194</v>
      </c>
      <c r="D27" s="18">
        <f>'6. FKLASS GRUNDSKOLA'!J27</f>
        <v>221.99073441903903</v>
      </c>
      <c r="E27" s="18">
        <f>'6. FKLASS GRUNDSKOLA'!K27</f>
        <v>-257.74719584637631</v>
      </c>
      <c r="F27" s="18">
        <f>'6. FKLASS GRUNDSKOLA'!L27</f>
        <v>4.2273534505914832</v>
      </c>
      <c r="G27" s="18">
        <f>'7. GYMNASIESKOLA'!H27</f>
        <v>115.74795601985885</v>
      </c>
      <c r="H27" s="18">
        <f>'7. GYMNASIESKOLA'!I27</f>
        <v>-174.34394814863299</v>
      </c>
      <c r="I27" s="18">
        <f>'7. GYMNASIESKOLA'!J27</f>
        <v>-47.374121340656167</v>
      </c>
      <c r="J27" s="18">
        <f>'7. GYMNASIESKOLA'!L27</f>
        <v>-40.410903175011327</v>
      </c>
      <c r="K27" s="18">
        <f>'7. GYMNASIESKOLA'!M27</f>
        <v>4.2112102694704934</v>
      </c>
      <c r="L27" s="18">
        <f>'7. GYMNASIESKOLA'!K27</f>
        <v>27.266111498514618</v>
      </c>
      <c r="M27" s="18">
        <f>'9. IFO'!J27</f>
        <v>780.88319872350655</v>
      </c>
      <c r="N27" s="18">
        <f>'9. IFO'!K27</f>
        <v>-1027.2944750566639</v>
      </c>
      <c r="O27" s="18">
        <f>'9. IFO'!L27</f>
        <v>8.8397150787463765</v>
      </c>
      <c r="P27" s="18">
        <f>'9. IFO'!M27</f>
        <v>-732.0942535076</v>
      </c>
      <c r="Q27" s="18">
        <f>'10. ÄLDREOMSORG'!I27</f>
        <v>13.022139272543138</v>
      </c>
      <c r="R27" s="18">
        <f>'10. ÄLDREOMSORG'!J27</f>
        <v>-7.0487187411191776</v>
      </c>
      <c r="S27" s="19">
        <f t="shared" si="263"/>
        <v>-1160.91223613693</v>
      </c>
      <c r="U27" s="18">
        <f>'5. FÖRSKOLA FRITIDS'!D27</f>
        <v>57.449653066236479</v>
      </c>
      <c r="V27" s="18">
        <f>'5. FÖRSKOLA FRITIDS'!E27</f>
        <v>-11.545980029348534</v>
      </c>
      <c r="W27" s="18">
        <f>'5. FÖRSKOLA FRITIDS'!G27</f>
        <v>-41.041493505737201</v>
      </c>
      <c r="X27" s="18">
        <f>'5. FÖRSKOLA FRITIDS'!H27</f>
        <v>-106.13797849358797</v>
      </c>
      <c r="Y27" s="18">
        <f>'5. FÖRSKOLA FRITIDS'!J27</f>
        <v>14.937249187618805</v>
      </c>
      <c r="Z27" s="18">
        <f>'6. FKLASS GRUNDSKOLA'!F27</f>
        <v>20.402200851876501</v>
      </c>
      <c r="AA27" s="18">
        <f>'6. FKLASS GRUNDSKOLA'!G27</f>
        <v>50.539735005324808</v>
      </c>
      <c r="AB27" s="18">
        <f>'7. GYMNASIESKOLA'!E27</f>
        <v>2.3673118588625708</v>
      </c>
      <c r="AC27" s="18">
        <f>'9. IFO'!D27</f>
        <v>14.023133563388074</v>
      </c>
      <c r="AD27" s="18">
        <f>'9. IFO'!E27</f>
        <v>93.901793410376527</v>
      </c>
      <c r="AE27" s="18">
        <f>'9. IFO'!F27</f>
        <v>1020.0650828543627</v>
      </c>
      <c r="AF27" s="18">
        <f>'9. IFO'!G27</f>
        <v>81.779887533750326</v>
      </c>
      <c r="AG27" s="18">
        <f>'9. IFO'!H27</f>
        <v>-210.84924949714684</v>
      </c>
      <c r="AH27" s="18">
        <f>'10. ÄLDREOMSORG'!D27</f>
        <v>-94.128932169168877</v>
      </c>
      <c r="AI27" s="18">
        <f>'10. ÄLDREOMSORG'!E27</f>
        <v>6.3775601101385107</v>
      </c>
      <c r="AJ27" s="18"/>
      <c r="AK27" s="18"/>
      <c r="AL27" s="18"/>
      <c r="AM27" s="18"/>
      <c r="AN27" s="18"/>
      <c r="AO27" s="18"/>
      <c r="AP27" s="18"/>
      <c r="AQ27" s="18"/>
      <c r="AR27" s="18"/>
      <c r="AS27" s="18"/>
      <c r="AT27" s="19">
        <f t="shared" si="257"/>
        <v>898.13997374694566</v>
      </c>
      <c r="AV27" s="18">
        <f>'9. IFO'!C27</f>
        <v>25.785356295684664</v>
      </c>
      <c r="AW27" s="18">
        <f>'5. FÖRSKOLA FRITIDS'!F27</f>
        <v>-202.45322098299724</v>
      </c>
      <c r="AX27" s="18">
        <f>'7. GYMNASIESKOLA'!E27</f>
        <v>2.3673118588625708</v>
      </c>
      <c r="AY27" s="18">
        <f>'10. ÄLDREOMSORG'!D27</f>
        <v>-94.128932169168877</v>
      </c>
      <c r="AZ27" s="18">
        <f>'11. KOLLEKTIVTRAFIK'!C27</f>
        <v>-97.72458336099028</v>
      </c>
      <c r="BA27" s="19">
        <f t="shared" si="258"/>
        <v>-366.15406835860915</v>
      </c>
      <c r="BB27" s="5"/>
      <c r="BC27" s="20">
        <f t="shared" si="259"/>
        <v>-1160.91223613693</v>
      </c>
      <c r="BD27" s="20">
        <f t="shared" si="260"/>
        <v>898.13997374694566</v>
      </c>
      <c r="BE27" s="20">
        <f t="shared" si="261"/>
        <v>-366.15406835860915</v>
      </c>
      <c r="BF27" s="22">
        <f t="shared" si="262"/>
        <v>-628.9263307485935</v>
      </c>
      <c r="BH27" s="5"/>
      <c r="BI27" s="5"/>
      <c r="BJ27" s="5"/>
      <c r="BK27" s="5"/>
    </row>
    <row r="28" spans="1:63" x14ac:dyDescent="0.35">
      <c r="A28" s="13" t="str">
        <f>'8. KOMVUX'!B28</f>
        <v>Vallentuna</v>
      </c>
      <c r="B28" s="18">
        <f>'5. FÖRSKOLA FRITIDS'!L28</f>
        <v>7.845453393031069</v>
      </c>
      <c r="C28" s="18">
        <f>'5. FÖRSKOLA FRITIDS'!M28</f>
        <v>-83.855904680744004</v>
      </c>
      <c r="D28" s="18">
        <f>'6. FKLASS GRUNDSKOLA'!J28</f>
        <v>-420.85167745089996</v>
      </c>
      <c r="E28" s="18">
        <f>'6. FKLASS GRUNDSKOLA'!K28</f>
        <v>22.685868561938666</v>
      </c>
      <c r="F28" s="18">
        <f>'6. FKLASS GRUNDSKOLA'!L28</f>
        <v>4.2273534505914832</v>
      </c>
      <c r="G28" s="18">
        <f>'7. GYMNASIESKOLA'!H28</f>
        <v>-79.221642207677945</v>
      </c>
      <c r="H28" s="18">
        <f>'7. GYMNASIESKOLA'!I28</f>
        <v>-163.72989459224851</v>
      </c>
      <c r="I28" s="18">
        <f>'7. GYMNASIESKOLA'!J28</f>
        <v>81.651645908522852</v>
      </c>
      <c r="J28" s="18">
        <f>'7. GYMNASIESKOLA'!L28</f>
        <v>-52.992625108150371</v>
      </c>
      <c r="K28" s="18">
        <f>'7. GYMNASIESKOLA'!M28</f>
        <v>4.2112102694704934</v>
      </c>
      <c r="L28" s="18">
        <f>'7. GYMNASIESKOLA'!K28</f>
        <v>310.40844419050484</v>
      </c>
      <c r="M28" s="18">
        <f>'9. IFO'!J28</f>
        <v>583.94373126233154</v>
      </c>
      <c r="N28" s="18">
        <f>'9. IFO'!K28</f>
        <v>-707.48472935935547</v>
      </c>
      <c r="O28" s="18">
        <f>'9. IFO'!L28</f>
        <v>1.9853816933318007</v>
      </c>
      <c r="P28" s="18">
        <f>'9. IFO'!M28</f>
        <v>-732.0942535076</v>
      </c>
      <c r="Q28" s="18">
        <f>'10. ÄLDREOMSORG'!I28</f>
        <v>13.022139272543138</v>
      </c>
      <c r="R28" s="18">
        <f>'10. ÄLDREOMSORG'!J28</f>
        <v>13.426157875628329</v>
      </c>
      <c r="S28" s="19">
        <f t="shared" si="263"/>
        <v>-1196.8233410287819</v>
      </c>
      <c r="U28" s="18">
        <f>'5. FÖRSKOLA FRITIDS'!D28</f>
        <v>48.976913733666017</v>
      </c>
      <c r="V28" s="18">
        <f>'5. FÖRSKOLA FRITIDS'!E28</f>
        <v>-106.85149140420889</v>
      </c>
      <c r="W28" s="18">
        <f>'5. FÖRSKOLA FRITIDS'!G28</f>
        <v>17.999980849746002</v>
      </c>
      <c r="X28" s="18">
        <f>'5. FÖRSKOLA FRITIDS'!H28</f>
        <v>-46.970492684437154</v>
      </c>
      <c r="Y28" s="18">
        <f>'5. FÖRSKOLA FRITIDS'!J28</f>
        <v>6.9972817750087843</v>
      </c>
      <c r="Z28" s="18">
        <f>'6. FKLASS GRUNDSKOLA'!F28</f>
        <v>-15.244672467521893</v>
      </c>
      <c r="AA28" s="18">
        <f>'6. FKLASS GRUNDSKOLA'!G28</f>
        <v>31.072834457454331</v>
      </c>
      <c r="AB28" s="18">
        <f>'7. GYMNASIESKOLA'!E28</f>
        <v>13.653266501042378</v>
      </c>
      <c r="AC28" s="18">
        <f>'9. IFO'!D28</f>
        <v>1.0605403621368923</v>
      </c>
      <c r="AD28" s="18">
        <f>'9. IFO'!E28</f>
        <v>38.594148926442109</v>
      </c>
      <c r="AE28" s="18">
        <f>'9. IFO'!F28</f>
        <v>875.03213268549575</v>
      </c>
      <c r="AF28" s="18">
        <f>'9. IFO'!G28</f>
        <v>22.625304568349293</v>
      </c>
      <c r="AG28" s="18">
        <f>'9. IFO'!H28</f>
        <v>-213.88681866612654</v>
      </c>
      <c r="AH28" s="18">
        <f>'10. ÄLDREOMSORG'!D28</f>
        <v>-99.227399953079626</v>
      </c>
      <c r="AI28" s="18">
        <f>'10. ÄLDREOMSORG'!E28</f>
        <v>11.679225230593245</v>
      </c>
      <c r="AJ28" s="18"/>
      <c r="AK28" s="18"/>
      <c r="AL28" s="18"/>
      <c r="AM28" s="18"/>
      <c r="AN28" s="18"/>
      <c r="AO28" s="18"/>
      <c r="AP28" s="18"/>
      <c r="AQ28" s="18"/>
      <c r="AR28" s="18"/>
      <c r="AS28" s="18"/>
      <c r="AT28" s="19">
        <f t="shared" si="257"/>
        <v>585.51075391456072</v>
      </c>
      <c r="AV28" s="18">
        <f>'9. IFO'!C28</f>
        <v>-133.69403884202984</v>
      </c>
      <c r="AW28" s="18">
        <f>'5. FÖRSKOLA FRITIDS'!F28</f>
        <v>-157.80508080536725</v>
      </c>
      <c r="AX28" s="18">
        <f>'7. GYMNASIESKOLA'!E28</f>
        <v>13.653266501042378</v>
      </c>
      <c r="AY28" s="18">
        <f>'10. ÄLDREOMSORG'!D28</f>
        <v>-99.227399953079626</v>
      </c>
      <c r="AZ28" s="18">
        <f>'11. KOLLEKTIVTRAFIK'!C28</f>
        <v>-97.72458336099028</v>
      </c>
      <c r="BA28" s="19">
        <f t="shared" si="258"/>
        <v>-474.79783646042461</v>
      </c>
      <c r="BB28" s="5"/>
      <c r="BC28" s="20">
        <f t="shared" si="259"/>
        <v>-1196.8233410287819</v>
      </c>
      <c r="BD28" s="20">
        <f t="shared" si="260"/>
        <v>585.51075391456072</v>
      </c>
      <c r="BE28" s="20">
        <f t="shared" si="261"/>
        <v>-474.79783646042461</v>
      </c>
      <c r="BF28" s="22">
        <f t="shared" si="262"/>
        <v>-1086.1104235746457</v>
      </c>
      <c r="BH28" s="5"/>
      <c r="BI28" s="5"/>
      <c r="BJ28" s="5"/>
      <c r="BK28" s="5"/>
    </row>
    <row r="29" spans="1:63" x14ac:dyDescent="0.35">
      <c r="A29" s="13" t="str">
        <f>'8. KOMVUX'!B29</f>
        <v>Vaxholm</v>
      </c>
      <c r="B29" s="18">
        <f>'5. FÖRSKOLA FRITIDS'!L29</f>
        <v>7.845453393031069</v>
      </c>
      <c r="C29" s="18">
        <f>'5. FÖRSKOLA FRITIDS'!M29</f>
        <v>-112.52687539301179</v>
      </c>
      <c r="D29" s="18">
        <f>'6. FKLASS GRUNDSKOLA'!J29</f>
        <v>-463.25438033386371</v>
      </c>
      <c r="E29" s="18">
        <f>'6. FKLASS GRUNDSKOLA'!K29</f>
        <v>22.685868561938666</v>
      </c>
      <c r="F29" s="18">
        <f>'6. FKLASS GRUNDSKOLA'!L29</f>
        <v>-257.13535952140927</v>
      </c>
      <c r="G29" s="18">
        <f>'7. GYMNASIESKOLA'!H29</f>
        <v>-158.62958802530667</v>
      </c>
      <c r="H29" s="18">
        <f>'7. GYMNASIESKOLA'!I29</f>
        <v>-385.42682628461051</v>
      </c>
      <c r="I29" s="18">
        <f>'7. GYMNASIESKOLA'!J29</f>
        <v>65.642137402614978</v>
      </c>
      <c r="J29" s="18">
        <f>'7. GYMNASIESKOLA'!L29</f>
        <v>-38.266495148174343</v>
      </c>
      <c r="K29" s="18">
        <f>'7. GYMNASIESKOLA'!M29</f>
        <v>4.2112102694704934</v>
      </c>
      <c r="L29" s="18">
        <f>'7. GYMNASIESKOLA'!K29</f>
        <v>547.51808890860104</v>
      </c>
      <c r="M29" s="18">
        <f>'9. IFO'!J29</f>
        <v>384.94240466941909</v>
      </c>
      <c r="N29" s="18">
        <f>'9. IFO'!K29</f>
        <v>-398.92835394568635</v>
      </c>
      <c r="O29" s="18">
        <f>'9. IFO'!L29</f>
        <v>5.6092106607551679</v>
      </c>
      <c r="P29" s="18">
        <f>'9. IFO'!M29</f>
        <v>-732.0942535076</v>
      </c>
      <c r="Q29" s="18">
        <f>'10. ÄLDREOMSORG'!I29</f>
        <v>13.022139272543138</v>
      </c>
      <c r="R29" s="18">
        <f>'10. ÄLDREOMSORG'!J29</f>
        <v>23.162934587739553</v>
      </c>
      <c r="S29" s="19">
        <f t="shared" si="263"/>
        <v>-1471.6226844335495</v>
      </c>
      <c r="U29" s="18">
        <f>'5. FÖRSKOLA FRITIDS'!D29</f>
        <v>38.429960173095942</v>
      </c>
      <c r="V29" s="18">
        <f>'5. FÖRSKOLA FRITIDS'!E29</f>
        <v>-117.3472812549345</v>
      </c>
      <c r="W29" s="18">
        <f>'5. FÖRSKOLA FRITIDS'!G29</f>
        <v>-26.495851961604554</v>
      </c>
      <c r="X29" s="18">
        <f>'5. FÖRSKOLA FRITIDS'!H29</f>
        <v>46.436128594723435</v>
      </c>
      <c r="Y29" s="18">
        <f>'5. FÖRSKOLA FRITIDS'!J29</f>
        <v>23.981149624741288</v>
      </c>
      <c r="Z29" s="18">
        <f>'6. FKLASS GRUNDSKOLA'!F29</f>
        <v>-14.108293524305523</v>
      </c>
      <c r="AA29" s="18">
        <f>'6. FKLASS GRUNDSKOLA'!G29</f>
        <v>87.931961002268949</v>
      </c>
      <c r="AB29" s="18">
        <f>'7. GYMNASIESKOLA'!E29</f>
        <v>25.999513862833755</v>
      </c>
      <c r="AC29" s="18">
        <f>'9. IFO'!D29</f>
        <v>-1.805567820661572</v>
      </c>
      <c r="AD29" s="18">
        <f>'9. IFO'!E29</f>
        <v>6.6842361644971051</v>
      </c>
      <c r="AE29" s="18">
        <f>'9. IFO'!F29</f>
        <v>652.64827575990023</v>
      </c>
      <c r="AF29" s="18">
        <f>'9. IFO'!G29</f>
        <v>3.1027070459924704</v>
      </c>
      <c r="AG29" s="18">
        <f>'9. IFO'!H29</f>
        <v>-134.44935883559137</v>
      </c>
      <c r="AH29" s="18">
        <f>'10. ÄLDREOMSORG'!D29</f>
        <v>-60.504438110804372</v>
      </c>
      <c r="AI29" s="18">
        <f>'10. ÄLDREOMSORG'!E29</f>
        <v>35.791958982569547</v>
      </c>
      <c r="AJ29" s="18"/>
      <c r="AK29" s="18"/>
      <c r="AL29" s="18"/>
      <c r="AM29" s="18"/>
      <c r="AN29" s="18"/>
      <c r="AO29" s="18"/>
      <c r="AP29" s="18"/>
      <c r="AQ29" s="18"/>
      <c r="AR29" s="18"/>
      <c r="AS29" s="18"/>
      <c r="AT29" s="19">
        <f t="shared" si="257"/>
        <v>566.29509970272079</v>
      </c>
      <c r="AV29" s="18">
        <f>'9. IFO'!C29</f>
        <v>-217.76017661601043</v>
      </c>
      <c r="AW29" s="18">
        <f>'5. FÖRSKOLA FRITIDS'!F29</f>
        <v>-92.034812589040854</v>
      </c>
      <c r="AX29" s="18">
        <f>'7. GYMNASIESKOLA'!E29</f>
        <v>25.999513862833755</v>
      </c>
      <c r="AY29" s="18">
        <f>'10. ÄLDREOMSORG'!D29</f>
        <v>-60.504438110804372</v>
      </c>
      <c r="AZ29" s="18">
        <f>'11. KOLLEKTIVTRAFIK'!C29</f>
        <v>-97.72458336099028</v>
      </c>
      <c r="BA29" s="19">
        <f t="shared" si="258"/>
        <v>-442.02449681401214</v>
      </c>
      <c r="BB29" s="5"/>
      <c r="BC29" s="20">
        <f t="shared" si="259"/>
        <v>-1471.6226844335495</v>
      </c>
      <c r="BD29" s="20">
        <f t="shared" si="260"/>
        <v>566.29509970272079</v>
      </c>
      <c r="BE29" s="20">
        <f t="shared" si="261"/>
        <v>-442.02449681401214</v>
      </c>
      <c r="BF29" s="22">
        <f t="shared" si="262"/>
        <v>-1347.3520815448408</v>
      </c>
      <c r="BH29" s="5"/>
      <c r="BI29" s="5"/>
      <c r="BJ29" s="5"/>
      <c r="BK29" s="5"/>
    </row>
    <row r="30" spans="1:63" x14ac:dyDescent="0.35">
      <c r="A30" s="13" t="str">
        <f>'8. KOMVUX'!B30</f>
        <v>Värmdö</v>
      </c>
      <c r="B30" s="18">
        <f>'5. FÖRSKOLA FRITIDS'!L30</f>
        <v>7.845453393031069</v>
      </c>
      <c r="C30" s="18">
        <f>'5. FÖRSKOLA FRITIDS'!M30</f>
        <v>12.225699333898568</v>
      </c>
      <c r="D30" s="18">
        <f>'6. FKLASS GRUNDSKOLA'!J30</f>
        <v>-436.91347141451786</v>
      </c>
      <c r="E30" s="18">
        <f>'6. FKLASS GRUNDSKOLA'!K30</f>
        <v>22.685868561938666</v>
      </c>
      <c r="F30" s="18">
        <f>'6. FKLASS GRUNDSKOLA'!L30</f>
        <v>4.2273534505914832</v>
      </c>
      <c r="G30" s="18">
        <f>'7. GYMNASIESKOLA'!H30</f>
        <v>-108.7281746961754</v>
      </c>
      <c r="H30" s="18">
        <f>'7. GYMNASIESKOLA'!I30</f>
        <v>-215.79749786518829</v>
      </c>
      <c r="I30" s="18">
        <f>'7. GYMNASIESKOLA'!J30</f>
        <v>72.235869876411115</v>
      </c>
      <c r="J30" s="18">
        <f>'7. GYMNASIESKOLA'!L30</f>
        <v>-44.712102366135895</v>
      </c>
      <c r="K30" s="18">
        <f>'7. GYMNASIESKOLA'!M30</f>
        <v>4.2112102694704934</v>
      </c>
      <c r="L30" s="18">
        <f>'7. GYMNASIESKOLA'!K30</f>
        <v>346.97437282127117</v>
      </c>
      <c r="M30" s="18">
        <f>'9. IFO'!J30</f>
        <v>562.86534263365343</v>
      </c>
      <c r="N30" s="18">
        <f>'9. IFO'!K30</f>
        <v>-734.33180735830638</v>
      </c>
      <c r="O30" s="18">
        <f>'9. IFO'!L30</f>
        <v>3.0838477903840165</v>
      </c>
      <c r="P30" s="18">
        <f>'9. IFO'!M30</f>
        <v>-732.0942535076</v>
      </c>
      <c r="Q30" s="18">
        <f>'10. ÄLDREOMSORG'!I30</f>
        <v>13.022139272543138</v>
      </c>
      <c r="R30" s="18">
        <f>'10. ÄLDREOMSORG'!J30</f>
        <v>18.382765965164925</v>
      </c>
      <c r="S30" s="19">
        <f t="shared" si="263"/>
        <v>-1204.8173838395655</v>
      </c>
      <c r="U30" s="18">
        <f>'5. FÖRSKOLA FRITIDS'!D30</f>
        <v>49.447852247469598</v>
      </c>
      <c r="V30" s="18">
        <f>'5. FÖRSKOLA FRITIDS'!E30</f>
        <v>-50.507483284410192</v>
      </c>
      <c r="W30" s="18">
        <f>'5. FÖRSKOLA FRITIDS'!G30</f>
        <v>10.978248353252864</v>
      </c>
      <c r="X30" s="18">
        <f>'5. FÖRSKOLA FRITIDS'!H30</f>
        <v>-74.039111727329498</v>
      </c>
      <c r="Y30" s="18">
        <f>'5. FÖRSKOLA FRITIDS'!J30</f>
        <v>30.355353802252854</v>
      </c>
      <c r="Z30" s="18">
        <f>'6. FKLASS GRUNDSKOLA'!F30</f>
        <v>-18.705799858340782</v>
      </c>
      <c r="AA30" s="18">
        <f>'6. FKLASS GRUNDSKOLA'!G30</f>
        <v>64.073942653512475</v>
      </c>
      <c r="AB30" s="18">
        <f>'7. GYMNASIESKOLA'!E30</f>
        <v>18.719548741568747</v>
      </c>
      <c r="AC30" s="18">
        <f>'9. IFO'!D30</f>
        <v>-0.50941694211653654</v>
      </c>
      <c r="AD30" s="18">
        <f>'9. IFO'!E30</f>
        <v>42.320824225357207</v>
      </c>
      <c r="AE30" s="18">
        <f>'9. IFO'!F30</f>
        <v>744.50247753351573</v>
      </c>
      <c r="AF30" s="18">
        <f>'9. IFO'!G30</f>
        <v>19.951008475189994</v>
      </c>
      <c r="AG30" s="18">
        <f>'9. IFO'!H30</f>
        <v>-257.67533350896753</v>
      </c>
      <c r="AH30" s="18">
        <f>'10. ÄLDREOMSORG'!D30</f>
        <v>-165.48667848865836</v>
      </c>
      <c r="AI30" s="18">
        <f>'10. ÄLDREOMSORG'!E30</f>
        <v>22.174148115903883</v>
      </c>
      <c r="AJ30" s="18"/>
      <c r="AK30" s="18"/>
      <c r="AL30" s="18"/>
      <c r="AM30" s="18"/>
      <c r="AN30" s="18"/>
      <c r="AO30" s="18"/>
      <c r="AP30" s="18"/>
      <c r="AQ30" s="18"/>
      <c r="AR30" s="18"/>
      <c r="AS30" s="18"/>
      <c r="AT30" s="19">
        <f t="shared" si="257"/>
        <v>435.5995803382005</v>
      </c>
      <c r="AV30" s="18">
        <f>'9. IFO'!C30</f>
        <v>-355.35678746592527</v>
      </c>
      <c r="AW30" s="18">
        <f>'5. FÖRSKOLA FRITIDS'!F30</f>
        <v>-99.833224179850191</v>
      </c>
      <c r="AX30" s="18">
        <f>'7. GYMNASIESKOLA'!E30</f>
        <v>18.719548741568747</v>
      </c>
      <c r="AY30" s="18">
        <f>'10. ÄLDREOMSORG'!D30</f>
        <v>-165.48667848865836</v>
      </c>
      <c r="AZ30" s="18">
        <f>'11. KOLLEKTIVTRAFIK'!C30</f>
        <v>-97.72458336099028</v>
      </c>
      <c r="BA30" s="19">
        <f t="shared" si="258"/>
        <v>-699.68172475385541</v>
      </c>
      <c r="BB30" s="5"/>
      <c r="BC30" s="20">
        <f t="shared" si="259"/>
        <v>-1204.8173838395655</v>
      </c>
      <c r="BD30" s="20">
        <f t="shared" si="260"/>
        <v>435.5995803382005</v>
      </c>
      <c r="BE30" s="20">
        <f t="shared" si="261"/>
        <v>-699.68172475385541</v>
      </c>
      <c r="BF30" s="22">
        <f t="shared" si="262"/>
        <v>-1468.8995282552205</v>
      </c>
      <c r="BH30" s="5"/>
      <c r="BI30" s="5"/>
      <c r="BJ30" s="5"/>
      <c r="BK30" s="5"/>
    </row>
    <row r="31" spans="1:63" x14ac:dyDescent="0.35">
      <c r="A31" s="13" t="str">
        <f>'8. KOMVUX'!B31</f>
        <v>Österåker</v>
      </c>
      <c r="B31" s="18">
        <f>'5. FÖRSKOLA FRITIDS'!L31</f>
        <v>-78.712039128664244</v>
      </c>
      <c r="C31" s="18">
        <f>'5. FÖRSKOLA FRITIDS'!M31</f>
        <v>13.633801411542194</v>
      </c>
      <c r="D31" s="18">
        <f>'6. FKLASS GRUNDSKOLA'!J31</f>
        <v>-344.25924081519713</v>
      </c>
      <c r="E31" s="18">
        <f>'6. FKLASS GRUNDSKOLA'!K31</f>
        <v>22.685868561938666</v>
      </c>
      <c r="F31" s="18">
        <f>'6. FKLASS GRUNDSKOLA'!L31</f>
        <v>4.2273534505914832</v>
      </c>
      <c r="G31" s="18">
        <f>'7. GYMNASIESKOLA'!H31</f>
        <v>-56.723427470989868</v>
      </c>
      <c r="H31" s="18">
        <f>'7. GYMNASIESKOLA'!I31</f>
        <v>-191.47506699771279</v>
      </c>
      <c r="I31" s="18">
        <f>'7. GYMNASIESKOLA'!J31</f>
        <v>54.411381605942545</v>
      </c>
      <c r="J31" s="18">
        <f>'7. GYMNASIESKOLA'!L31</f>
        <v>-98.380255543071613</v>
      </c>
      <c r="K31" s="18">
        <f>'7. GYMNASIESKOLA'!M31</f>
        <v>4.2112102694704934</v>
      </c>
      <c r="L31" s="18">
        <f>'7. GYMNASIESKOLA'!K31</f>
        <v>333.88765323226448</v>
      </c>
      <c r="M31" s="18">
        <f>'9. IFO'!J31</f>
        <v>541.59461521210244</v>
      </c>
      <c r="N31" s="18">
        <f>'9. IFO'!K31</f>
        <v>-713.2987019024896</v>
      </c>
      <c r="O31" s="18">
        <f>'9. IFO'!L31</f>
        <v>2.4130415993397403</v>
      </c>
      <c r="P31" s="18">
        <f>'9. IFO'!M31</f>
        <v>-732.0942535076</v>
      </c>
      <c r="Q31" s="18">
        <f>'10. ÄLDREOMSORG'!I31</f>
        <v>13.022139272543138</v>
      </c>
      <c r="R31" s="18">
        <f>'10. ÄLDREOMSORG'!J31</f>
        <v>13.44531717553274</v>
      </c>
      <c r="S31" s="19">
        <f t="shared" si="263"/>
        <v>-1211.4106035744574</v>
      </c>
      <c r="U31" s="18">
        <f>'5. FÖRSKOLA FRITIDS'!D31</f>
        <v>52.638104816715007</v>
      </c>
      <c r="V31" s="18">
        <f>'5. FÖRSKOLA FRITIDS'!E31</f>
        <v>-57.137616379189488</v>
      </c>
      <c r="W31" s="18">
        <f>'5. FÖRSKOLA FRITIDS'!G31</f>
        <v>11.319658819409995</v>
      </c>
      <c r="X31" s="18">
        <f>'5. FÖRSKOLA FRITIDS'!H31</f>
        <v>-69.516570949007502</v>
      </c>
      <c r="Y31" s="18">
        <f>'5. FÖRSKOLA FRITIDS'!J31</f>
        <v>38.149463690598779</v>
      </c>
      <c r="Z31" s="18">
        <f>'6. FKLASS GRUNDSKOLA'!F31</f>
        <v>-8.564198524164679</v>
      </c>
      <c r="AA31" s="18">
        <f>'6. FKLASS GRUNDSKOLA'!G31</f>
        <v>43.404885107149575</v>
      </c>
      <c r="AB31" s="18">
        <f>'7. GYMNASIESKOLA'!E31</f>
        <v>25.446994745738671</v>
      </c>
      <c r="AC31" s="18">
        <f>'9. IFO'!D31</f>
        <v>2.6618971611999651</v>
      </c>
      <c r="AD31" s="18">
        <f>'9. IFO'!E31</f>
        <v>30.338798757861511</v>
      </c>
      <c r="AE31" s="18">
        <f>'9. IFO'!F31</f>
        <v>836.35667930713146</v>
      </c>
      <c r="AF31" s="18">
        <f>'9. IFO'!G31</f>
        <v>25.569124617130871</v>
      </c>
      <c r="AG31" s="18">
        <f>'9. IFO'!H31</f>
        <v>-263.25468379456231</v>
      </c>
      <c r="AH31" s="18">
        <f>'10. ÄLDREOMSORG'!D31</f>
        <v>-111.45727500467669</v>
      </c>
      <c r="AI31" s="18">
        <f>'10. ÄLDREOMSORG'!E31</f>
        <v>36.732832171609253</v>
      </c>
      <c r="AJ31" s="18"/>
      <c r="AK31" s="18"/>
      <c r="AL31" s="18"/>
      <c r="AM31" s="18"/>
      <c r="AN31" s="18"/>
      <c r="AO31" s="18"/>
      <c r="AP31" s="18"/>
      <c r="AQ31" s="18"/>
      <c r="AR31" s="18"/>
      <c r="AS31" s="18"/>
      <c r="AT31" s="19">
        <f t="shared" si="257"/>
        <v>592.68809454294444</v>
      </c>
      <c r="AV31" s="18">
        <f>'9. IFO'!C31</f>
        <v>-273.18295935692095</v>
      </c>
      <c r="AW31" s="18">
        <f>'5. FÖRSKOLA FRITIDS'!F31</f>
        <v>-74.912130852735302</v>
      </c>
      <c r="AX31" s="18">
        <f>'7. GYMNASIESKOLA'!E31</f>
        <v>25.446994745738671</v>
      </c>
      <c r="AY31" s="18">
        <f>'10. ÄLDREOMSORG'!D31</f>
        <v>-111.45727500467669</v>
      </c>
      <c r="AZ31" s="18">
        <f>'11. KOLLEKTIVTRAFIK'!C31</f>
        <v>-97.72458336099028</v>
      </c>
      <c r="BA31" s="19">
        <f t="shared" si="258"/>
        <v>-531.82995382958461</v>
      </c>
      <c r="BB31" s="5"/>
      <c r="BC31" s="20">
        <f t="shared" si="259"/>
        <v>-1211.4106035744574</v>
      </c>
      <c r="BD31" s="20">
        <f t="shared" si="260"/>
        <v>592.68809454294444</v>
      </c>
      <c r="BE31" s="20">
        <f t="shared" si="261"/>
        <v>-531.82995382958461</v>
      </c>
      <c r="BF31" s="22">
        <f t="shared" si="262"/>
        <v>-1150.5524628610974</v>
      </c>
      <c r="BH31" s="5"/>
      <c r="BI31" s="5"/>
      <c r="BJ31" s="5"/>
      <c r="BK31" s="5"/>
    </row>
    <row r="32" spans="1:63" x14ac:dyDescent="0.35">
      <c r="A32" s="13" t="str">
        <f>'8. KOMVUX'!B32</f>
        <v>Enköping</v>
      </c>
      <c r="B32" s="18">
        <f>'5. FÖRSKOLA FRITIDS'!L32</f>
        <v>-85.580143073617208</v>
      </c>
      <c r="C32" s="18">
        <f>'5. FÖRSKOLA FRITIDS'!M32</f>
        <v>13.633801411542194</v>
      </c>
      <c r="D32" s="18">
        <f>'6. FKLASS GRUNDSKOLA'!J32</f>
        <v>101.07720480836335</v>
      </c>
      <c r="E32" s="18">
        <f>'6. FKLASS GRUNDSKOLA'!K32</f>
        <v>-157.244805374149</v>
      </c>
      <c r="F32" s="18">
        <f>'6. FKLASS GRUNDSKOLA'!L32</f>
        <v>4.2273534505914832</v>
      </c>
      <c r="G32" s="18">
        <f>'7. GYMNASIESKOLA'!H32</f>
        <v>18.704172814895394</v>
      </c>
      <c r="H32" s="18">
        <f>'7. GYMNASIESKOLA'!I32</f>
        <v>14.92104233254846</v>
      </c>
      <c r="I32" s="18">
        <f>'7. GYMNASIESKOLA'!J32</f>
        <v>-38.285304375332096</v>
      </c>
      <c r="J32" s="18">
        <f>'7. GYMNASIESKOLA'!L32</f>
        <v>11.510115864539381</v>
      </c>
      <c r="K32" s="18">
        <f>'7. GYMNASIESKOLA'!M32</f>
        <v>4.2112102694704934</v>
      </c>
      <c r="L32" s="18">
        <f>'7. GYMNASIESKOLA'!K32</f>
        <v>0.45998607248215134</v>
      </c>
      <c r="M32" s="18">
        <f>'9. IFO'!J32</f>
        <v>819.14735773438633</v>
      </c>
      <c r="N32" s="18">
        <f>'9. IFO'!K32</f>
        <v>-1045.5006354636896</v>
      </c>
      <c r="O32" s="18">
        <f>'9. IFO'!L32</f>
        <v>11.094049123796212</v>
      </c>
      <c r="P32" s="18">
        <f>'9. IFO'!M32</f>
        <v>-732.0942535076</v>
      </c>
      <c r="Q32" s="18">
        <f>'10. ÄLDREOMSORG'!I32</f>
        <v>13.022139272543138</v>
      </c>
      <c r="R32" s="18">
        <f>'10. ÄLDREOMSORG'!J32</f>
        <v>25.895306043997156</v>
      </c>
      <c r="S32" s="19">
        <f t="shared" si="263"/>
        <v>-1020.801402595232</v>
      </c>
      <c r="U32" s="18">
        <f>'5. FÖRSKOLA FRITIDS'!D32</f>
        <v>52.458640700281691</v>
      </c>
      <c r="V32" s="18">
        <f>'5. FÖRSKOLA FRITIDS'!E32</f>
        <v>-49.088482012643844</v>
      </c>
      <c r="W32" s="18">
        <f>'5. FÖRSKOLA FRITIDS'!G32</f>
        <v>-78.390362587212763</v>
      </c>
      <c r="X32" s="18">
        <f>'5. FÖRSKOLA FRITIDS'!H32</f>
        <v>-26.325204616537036</v>
      </c>
      <c r="Y32" s="18">
        <f>'5. FÖRSKOLA FRITIDS'!J32</f>
        <v>-34.01425124933187</v>
      </c>
      <c r="Z32" s="18">
        <f>'6. FKLASS GRUNDSKOLA'!F32</f>
        <v>-4.405605305006576</v>
      </c>
      <c r="AA32" s="18">
        <f>'6. FKLASS GRUNDSKOLA'!G32</f>
        <v>-47.717062034113319</v>
      </c>
      <c r="AB32" s="18">
        <f>'7. GYMNASIESKOLA'!E32</f>
        <v>-12.905288978676486</v>
      </c>
      <c r="AC32" s="18">
        <f>'9. IFO'!D32</f>
        <v>-11.319666479113481</v>
      </c>
      <c r="AD32" s="18">
        <f>'9. IFO'!E32</f>
        <v>116.91826530994753</v>
      </c>
      <c r="AE32" s="18">
        <f>'9. IFO'!F32</f>
        <v>1044.2372412158404</v>
      </c>
      <c r="AF32" s="18">
        <f>'9. IFO'!G32</f>
        <v>28.987475175688694</v>
      </c>
      <c r="AG32" s="18">
        <f>'9. IFO'!H32</f>
        <v>-228.33038305438518</v>
      </c>
      <c r="AH32" s="18">
        <f>'10. ÄLDREOMSORG'!D32</f>
        <v>61.517987500569049</v>
      </c>
      <c r="AI32" s="18">
        <f>'10. ÄLDREOMSORG'!E32</f>
        <v>-33.236413192416151</v>
      </c>
      <c r="AJ32" s="18"/>
      <c r="AK32" s="18"/>
      <c r="AL32" s="18"/>
      <c r="AM32" s="18"/>
      <c r="AN32" s="18"/>
      <c r="AO32" s="18"/>
      <c r="AP32" s="18"/>
      <c r="AQ32" s="18"/>
      <c r="AR32" s="18"/>
      <c r="AS32" s="18"/>
      <c r="AT32" s="19">
        <f t="shared" si="257"/>
        <v>778.38689039289056</v>
      </c>
      <c r="AV32" s="18">
        <f>'9. IFO'!C32</f>
        <v>-0.33002675216403077</v>
      </c>
      <c r="AW32" s="18">
        <f>'5. FÖRSKOLA FRITIDS'!F32</f>
        <v>-22.961680289023796</v>
      </c>
      <c r="AX32" s="18">
        <f>'7. GYMNASIESKOLA'!E32</f>
        <v>-12.905288978676486</v>
      </c>
      <c r="AY32" s="18">
        <f>'10. ÄLDREOMSORG'!D32</f>
        <v>61.517987500569049</v>
      </c>
      <c r="AZ32" s="18">
        <f>'11. KOLLEKTIVTRAFIK'!C32</f>
        <v>-12.228693489702437</v>
      </c>
      <c r="BA32" s="19">
        <f t="shared" si="258"/>
        <v>13.092297991002297</v>
      </c>
      <c r="BB32" s="5"/>
      <c r="BC32" s="20">
        <f t="shared" si="259"/>
        <v>-1020.801402595232</v>
      </c>
      <c r="BD32" s="20">
        <f t="shared" si="260"/>
        <v>778.38689039289056</v>
      </c>
      <c r="BE32" s="20">
        <f t="shared" si="261"/>
        <v>13.092297991002297</v>
      </c>
      <c r="BF32" s="22">
        <f t="shared" si="262"/>
        <v>-229.3222142113392</v>
      </c>
      <c r="BH32" s="5"/>
      <c r="BI32" s="5"/>
      <c r="BJ32" s="5"/>
      <c r="BK32" s="5"/>
    </row>
    <row r="33" spans="1:63" x14ac:dyDescent="0.35">
      <c r="A33" s="13" t="str">
        <f>'8. KOMVUX'!B33</f>
        <v>Heby</v>
      </c>
      <c r="B33" s="18">
        <f>'5. FÖRSKOLA FRITIDS'!L33</f>
        <v>7.845453393031069</v>
      </c>
      <c r="C33" s="18">
        <f>'5. FÖRSKOLA FRITIDS'!M33</f>
        <v>13.633801411542194</v>
      </c>
      <c r="D33" s="18">
        <f>'6. FKLASS GRUNDSKOLA'!J33</f>
        <v>-24.179135641983923</v>
      </c>
      <c r="E33" s="18">
        <f>'6. FKLASS GRUNDSKOLA'!K33</f>
        <v>-156.53314464346929</v>
      </c>
      <c r="F33" s="18">
        <f>'6. FKLASS GRUNDSKOLA'!L33</f>
        <v>4.2273534505914832</v>
      </c>
      <c r="G33" s="18">
        <f>'7. GYMNASIESKOLA'!H33</f>
        <v>22.106062145876251</v>
      </c>
      <c r="H33" s="18">
        <f>'7. GYMNASIESKOLA'!I33</f>
        <v>412.78343563715072</v>
      </c>
      <c r="I33" s="18">
        <f>'7. GYMNASIESKOLA'!J33</f>
        <v>-137.14877965150293</v>
      </c>
      <c r="J33" s="18">
        <f>'7. GYMNASIESKOLA'!L33</f>
        <v>15.57052056304372</v>
      </c>
      <c r="K33" s="18">
        <f>'7. GYMNASIESKOLA'!M33</f>
        <v>-66.125365492437993</v>
      </c>
      <c r="L33" s="18">
        <f>'7. GYMNASIESKOLA'!K33</f>
        <v>-423.82979669410508</v>
      </c>
      <c r="M33" s="18">
        <f>'9. IFO'!J33</f>
        <v>679.47026511467516</v>
      </c>
      <c r="N33" s="18">
        <f>'9. IFO'!K33</f>
        <v>-1224.0933543542585</v>
      </c>
      <c r="O33" s="18">
        <f>'9. IFO'!L33</f>
        <v>14.768532040566715</v>
      </c>
      <c r="P33" s="18">
        <f>'9. IFO'!M33</f>
        <v>-732.0942535076</v>
      </c>
      <c r="Q33" s="18">
        <f>'10. ÄLDREOMSORG'!I33</f>
        <v>13.022139272543138</v>
      </c>
      <c r="R33" s="18">
        <f>'10. ÄLDREOMSORG'!J33</f>
        <v>32.948156459226098</v>
      </c>
      <c r="S33" s="19">
        <f t="shared" si="263"/>
        <v>-1547.628110497111</v>
      </c>
      <c r="U33" s="18">
        <f>'5. FÖRSKOLA FRITIDS'!D33</f>
        <v>45.718873386290582</v>
      </c>
      <c r="V33" s="18">
        <f>'5. FÖRSKOLA FRITIDS'!E33</f>
        <v>-40.9766875984078</v>
      </c>
      <c r="W33" s="18">
        <f>'5. FÖRSKOLA FRITIDS'!G33</f>
        <v>-8.3645286417095139</v>
      </c>
      <c r="X33" s="18">
        <f>'5. FÖRSKOLA FRITIDS'!H33</f>
        <v>-44.370248388731483</v>
      </c>
      <c r="Y33" s="18">
        <f>'5. FÖRSKOLA FRITIDS'!J33</f>
        <v>-26.365408155438921</v>
      </c>
      <c r="Z33" s="18">
        <f>'6. FKLASS GRUNDSKOLA'!F33</f>
        <v>-16.305544367168551</v>
      </c>
      <c r="AA33" s="18">
        <f>'6. FKLASS GRUNDSKOLA'!G33</f>
        <v>-39.97249441409361</v>
      </c>
      <c r="AB33" s="18">
        <f>'7. GYMNASIESKOLA'!E33</f>
        <v>-9.5459215371220818</v>
      </c>
      <c r="AC33" s="18">
        <f>'9. IFO'!D33</f>
        <v>-9.1133175860933786</v>
      </c>
      <c r="AD33" s="18">
        <f>'9. IFO'!E33</f>
        <v>83.449560511067617</v>
      </c>
      <c r="AE33" s="18">
        <f>'9. IFO'!F33</f>
        <v>1532.5148401176916</v>
      </c>
      <c r="AF33" s="18">
        <f>'9. IFO'!G33</f>
        <v>18.405726231701994</v>
      </c>
      <c r="AG33" s="18">
        <f>'9. IFO'!H33</f>
        <v>-117.72566857710883</v>
      </c>
      <c r="AH33" s="18">
        <f>'10. ÄLDREOMSORG'!D33</f>
        <v>38.45127414548719</v>
      </c>
      <c r="AI33" s="18">
        <f>'10. ÄLDREOMSORG'!E33</f>
        <v>-25.402031449828929</v>
      </c>
      <c r="AJ33" s="18"/>
      <c r="AK33" s="18"/>
      <c r="AL33" s="18"/>
      <c r="AM33" s="18"/>
      <c r="AN33" s="18"/>
      <c r="AO33" s="18"/>
      <c r="AP33" s="18"/>
      <c r="AQ33" s="18"/>
      <c r="AR33" s="18"/>
      <c r="AS33" s="18"/>
      <c r="AT33" s="19">
        <f t="shared" si="257"/>
        <v>1380.3984236765359</v>
      </c>
      <c r="AV33" s="18">
        <f>'9. IFO'!C33</f>
        <v>250.41578471474429</v>
      </c>
      <c r="AW33" s="18">
        <f>'5. FÖRSKOLA FRITIDS'!F33</f>
        <v>-151.56316246075889</v>
      </c>
      <c r="AX33" s="18">
        <f>'7. GYMNASIESKOLA'!E33</f>
        <v>-9.5459215371220818</v>
      </c>
      <c r="AY33" s="18">
        <f>'10. ÄLDREOMSORG'!D33</f>
        <v>38.45127414548719</v>
      </c>
      <c r="AZ33" s="18">
        <f>'11. KOLLEKTIVTRAFIK'!C33</f>
        <v>-12.228693489702437</v>
      </c>
      <c r="BA33" s="19">
        <f t="shared" si="258"/>
        <v>115.52928137264807</v>
      </c>
      <c r="BB33" s="5"/>
      <c r="BC33" s="20">
        <f t="shared" si="259"/>
        <v>-1547.628110497111</v>
      </c>
      <c r="BD33" s="20">
        <f t="shared" si="260"/>
        <v>1380.3984236765359</v>
      </c>
      <c r="BE33" s="20">
        <f t="shared" si="261"/>
        <v>115.52928137264807</v>
      </c>
      <c r="BF33" s="22">
        <f t="shared" si="262"/>
        <v>-51.700405447927054</v>
      </c>
      <c r="BH33" s="5"/>
      <c r="BI33" s="5"/>
      <c r="BJ33" s="5"/>
      <c r="BK33" s="5"/>
    </row>
    <row r="34" spans="1:63" x14ac:dyDescent="0.35">
      <c r="A34" s="13" t="str">
        <f>'8. KOMVUX'!B34</f>
        <v>Håbo</v>
      </c>
      <c r="B34" s="18">
        <f>'5. FÖRSKOLA FRITIDS'!L34</f>
        <v>7.845453393031069</v>
      </c>
      <c r="C34" s="18">
        <f>'5. FÖRSKOLA FRITIDS'!M34</f>
        <v>13.633801411542194</v>
      </c>
      <c r="D34" s="18">
        <f>'6. FKLASS GRUNDSKOLA'!J34</f>
        <v>-361.82118974330649</v>
      </c>
      <c r="E34" s="18">
        <f>'6. FKLASS GRUNDSKOLA'!K34</f>
        <v>22.685868561938666</v>
      </c>
      <c r="F34" s="18">
        <f>'6. FKLASS GRUNDSKOLA'!L34</f>
        <v>4.2273534505914832</v>
      </c>
      <c r="G34" s="18">
        <f>'7. GYMNASIESKOLA'!H34</f>
        <v>-43.684117821676672</v>
      </c>
      <c r="H34" s="18">
        <f>'7. GYMNASIESKOLA'!I34</f>
        <v>44.352763494185993</v>
      </c>
      <c r="I34" s="18">
        <f>'7. GYMNASIESKOLA'!J34</f>
        <v>99.703952830441139</v>
      </c>
      <c r="J34" s="18">
        <f>'7. GYMNASIESKOLA'!L34</f>
        <v>13.458346338209049</v>
      </c>
      <c r="K34" s="18">
        <f>'7. GYMNASIESKOLA'!M34</f>
        <v>4.2112102694704934</v>
      </c>
      <c r="L34" s="18">
        <f>'7. GYMNASIESKOLA'!K34</f>
        <v>-34.924405743714516</v>
      </c>
      <c r="M34" s="18">
        <f>'9. IFO'!J34</f>
        <v>741.14718346227289</v>
      </c>
      <c r="N34" s="18">
        <f>'9. IFO'!K34</f>
        <v>-1056.1883454690624</v>
      </c>
      <c r="O34" s="18">
        <f>'9. IFO'!L34</f>
        <v>2.5131207924083903</v>
      </c>
      <c r="P34" s="18">
        <f>'9. IFO'!M34</f>
        <v>-732.0942535076</v>
      </c>
      <c r="Q34" s="18">
        <f>'10. ÄLDREOMSORG'!I34</f>
        <v>13.022139272543138</v>
      </c>
      <c r="R34" s="18">
        <f>'10. ÄLDREOMSORG'!J34</f>
        <v>21.110784167829578</v>
      </c>
      <c r="S34" s="19">
        <f t="shared" si="263"/>
        <v>-1240.8003348408961</v>
      </c>
      <c r="U34" s="18">
        <f>'5. FÖRSKOLA FRITIDS'!D34</f>
        <v>49.304189424318942</v>
      </c>
      <c r="V34" s="18">
        <f>'5. FÖRSKOLA FRITIDS'!E34</f>
        <v>-9.3883367019435759</v>
      </c>
      <c r="W34" s="18">
        <f>'5. FÖRSKOLA FRITIDS'!G34</f>
        <v>-47.659040578054821</v>
      </c>
      <c r="X34" s="18">
        <f>'5. FÖRSKOLA FRITIDS'!H34</f>
        <v>-103.80016489267449</v>
      </c>
      <c r="Y34" s="18">
        <f>'5. FÖRSKOLA FRITIDS'!J34</f>
        <v>-31.753835881790085</v>
      </c>
      <c r="Z34" s="18">
        <f>'6. FKLASS GRUNDSKOLA'!F34</f>
        <v>-11.530790038719488</v>
      </c>
      <c r="AA34" s="18">
        <f>'6. FKLASS GRUNDSKOLA'!G34</f>
        <v>-44.645935461831144</v>
      </c>
      <c r="AB34" s="18">
        <f>'7. GYMNASIESKOLA'!E34</f>
        <v>-10.814459558765057</v>
      </c>
      <c r="AC34" s="18">
        <f>'9. IFO'!D34</f>
        <v>-12.682705568827791</v>
      </c>
      <c r="AD34" s="18">
        <f>'9. IFO'!E34</f>
        <v>35.138530536445757</v>
      </c>
      <c r="AE34" s="18">
        <f>'9. IFO'!F34</f>
        <v>768.67463589499368</v>
      </c>
      <c r="AF34" s="18">
        <f>'9. IFO'!G34</f>
        <v>19.699980004330332</v>
      </c>
      <c r="AG34" s="18">
        <f>'9. IFO'!H34</f>
        <v>-178.82649583231401</v>
      </c>
      <c r="AH34" s="18">
        <f>'10. ÄLDREOMSORG'!D34</f>
        <v>-248.49628194013016</v>
      </c>
      <c r="AI34" s="18">
        <f>'10. ÄLDREOMSORG'!E34</f>
        <v>-28.549947495130986</v>
      </c>
      <c r="AJ34" s="18"/>
      <c r="AK34" s="18"/>
      <c r="AL34" s="18"/>
      <c r="AM34" s="18"/>
      <c r="AN34" s="18"/>
      <c r="AO34" s="18"/>
      <c r="AP34" s="18"/>
      <c r="AQ34" s="18"/>
      <c r="AR34" s="18"/>
      <c r="AS34" s="18"/>
      <c r="AT34" s="19">
        <f t="shared" si="257"/>
        <v>144.66934190990705</v>
      </c>
      <c r="AV34" s="18">
        <f>'9. IFO'!C34</f>
        <v>-416.08782649438825</v>
      </c>
      <c r="AW34" s="18">
        <f>'5. FÖRSKOLA FRITIDS'!F34</f>
        <v>-131.00962342220657</v>
      </c>
      <c r="AX34" s="18">
        <f>'7. GYMNASIESKOLA'!E34</f>
        <v>-10.814459558765057</v>
      </c>
      <c r="AY34" s="18">
        <f>'10. ÄLDREOMSORG'!D34</f>
        <v>-248.49628194013016</v>
      </c>
      <c r="AZ34" s="18">
        <f>'11. KOLLEKTIVTRAFIK'!C34</f>
        <v>-12.228693489702437</v>
      </c>
      <c r="BA34" s="19">
        <f t="shared" si="258"/>
        <v>-818.63688490519246</v>
      </c>
      <c r="BB34" s="5"/>
      <c r="BC34" s="20">
        <f t="shared" si="259"/>
        <v>-1240.8003348408961</v>
      </c>
      <c r="BD34" s="20">
        <f t="shared" si="260"/>
        <v>144.66934190990705</v>
      </c>
      <c r="BE34" s="20">
        <f t="shared" si="261"/>
        <v>-818.63688490519246</v>
      </c>
      <c r="BF34" s="22">
        <f t="shared" si="262"/>
        <v>-1914.7678778361815</v>
      </c>
      <c r="BH34" s="5"/>
      <c r="BI34" s="5"/>
      <c r="BJ34" s="5"/>
      <c r="BK34" s="5"/>
    </row>
    <row r="35" spans="1:63" x14ac:dyDescent="0.35">
      <c r="A35" s="13" t="str">
        <f>'8. KOMVUX'!B35</f>
        <v>Knivsta</v>
      </c>
      <c r="B35" s="18">
        <f>'5. FÖRSKOLA FRITIDS'!L35</f>
        <v>7.845453393031069</v>
      </c>
      <c r="C35" s="18">
        <f>'5. FÖRSKOLA FRITIDS'!M35</f>
        <v>13.633801411542194</v>
      </c>
      <c r="D35" s="18">
        <f>'6. FKLASS GRUNDSKOLA'!J35</f>
        <v>-449.75430240213268</v>
      </c>
      <c r="E35" s="18">
        <f>'6. FKLASS GRUNDSKOLA'!K35</f>
        <v>22.685868561938666</v>
      </c>
      <c r="F35" s="18">
        <f>'6. FKLASS GRUNDSKOLA'!L35</f>
        <v>4.2273534505914832</v>
      </c>
      <c r="G35" s="18">
        <f>'7. GYMNASIESKOLA'!H35</f>
        <v>-51.558004503881705</v>
      </c>
      <c r="H35" s="18">
        <f>'7. GYMNASIESKOLA'!I35</f>
        <v>-101.08462159986082</v>
      </c>
      <c r="I35" s="18">
        <f>'7. GYMNASIESKOLA'!J35</f>
        <v>84.500472529146094</v>
      </c>
      <c r="J35" s="18">
        <f>'7. GYMNASIESKOLA'!L35</f>
        <v>-155.67725013079763</v>
      </c>
      <c r="K35" s="18">
        <f>'7. GYMNASIESKOLA'!M35</f>
        <v>4.2112102694704934</v>
      </c>
      <c r="L35" s="18">
        <f>'7. GYMNASIESKOLA'!K35</f>
        <v>178.40649652316029</v>
      </c>
      <c r="M35" s="18">
        <f>'9. IFO'!J35</f>
        <v>601.88971295991553</v>
      </c>
      <c r="N35" s="18">
        <f>'9. IFO'!K35</f>
        <v>-618.73804044459587</v>
      </c>
      <c r="O35" s="18">
        <f>'9. IFO'!L35</f>
        <v>4.4846870556029357</v>
      </c>
      <c r="P35" s="18">
        <f>'9. IFO'!M35</f>
        <v>-732.0942535076</v>
      </c>
      <c r="Q35" s="18">
        <f>'10. ÄLDREOMSORG'!I35</f>
        <v>13.022139272543138</v>
      </c>
      <c r="R35" s="18">
        <f>'10. ÄLDREOMSORG'!J35</f>
        <v>36.096134688121133</v>
      </c>
      <c r="S35" s="19">
        <f t="shared" si="263"/>
        <v>-1137.9031424738057</v>
      </c>
      <c r="U35" s="18">
        <f>'5. FÖRSKOLA FRITIDS'!D35</f>
        <v>59.9206655234157</v>
      </c>
      <c r="V35" s="18">
        <f>'5. FÖRSKOLA FRITIDS'!E35</f>
        <v>-57.607199050233298</v>
      </c>
      <c r="W35" s="18">
        <f>'5. FÖRSKOLA FRITIDS'!G35</f>
        <v>-21.284829592756974</v>
      </c>
      <c r="X35" s="18">
        <f>'5. FÖRSKOLA FRITIDS'!H35</f>
        <v>-220.45039809748272</v>
      </c>
      <c r="Y35" s="18">
        <f>'5. FÖRSKOLA FRITIDS'!J35</f>
        <v>-46.078795244502501</v>
      </c>
      <c r="Z35" s="18">
        <f>'6. FKLASS GRUNDSKOLA'!F35</f>
        <v>-7.7172262128322791</v>
      </c>
      <c r="AA35" s="18">
        <f>'6. FKLASS GRUNDSKOLA'!G35</f>
        <v>-59.919278196213952</v>
      </c>
      <c r="AB35" s="18">
        <f>'7. GYMNASIESKOLA'!E35</f>
        <v>-14.548038360731725</v>
      </c>
      <c r="AC35" s="18">
        <f>'9. IFO'!D35</f>
        <v>-11.2471513528261</v>
      </c>
      <c r="AD35" s="18">
        <f>'9. IFO'!E35</f>
        <v>41.067574286097951</v>
      </c>
      <c r="AE35" s="18">
        <f>'9. IFO'!F35</f>
        <v>725.16475084433353</v>
      </c>
      <c r="AF35" s="18">
        <f>'9. IFO'!G35</f>
        <v>16.928509867283534</v>
      </c>
      <c r="AG35" s="18">
        <f>'9. IFO'!H35</f>
        <v>-148.72970918548316</v>
      </c>
      <c r="AH35" s="18">
        <f>'10. ÄLDREOMSORG'!D35</f>
        <v>-112.02918991580344</v>
      </c>
      <c r="AI35" s="18">
        <f>'10. ÄLDREOMSORG'!E35</f>
        <v>-34.192043834148699</v>
      </c>
      <c r="AJ35" s="18"/>
      <c r="AK35" s="18"/>
      <c r="AL35" s="18"/>
      <c r="AM35" s="18"/>
      <c r="AN35" s="18"/>
      <c r="AO35" s="18"/>
      <c r="AP35" s="18"/>
      <c r="AQ35" s="18"/>
      <c r="AR35" s="18"/>
      <c r="AS35" s="18"/>
      <c r="AT35" s="19">
        <f t="shared" si="257"/>
        <v>109.27764147811592</v>
      </c>
      <c r="AV35" s="18">
        <f>'9. IFO'!C35</f>
        <v>-124.74339628430653</v>
      </c>
      <c r="AW35" s="18">
        <f>'5. FÖRSKOLA FRITIDS'!F35</f>
        <v>-131.77252757583031</v>
      </c>
      <c r="AX35" s="18">
        <f>'7. GYMNASIESKOLA'!E35</f>
        <v>-14.548038360731725</v>
      </c>
      <c r="AY35" s="18">
        <f>'10. ÄLDREOMSORG'!D35</f>
        <v>-112.02918991580344</v>
      </c>
      <c r="AZ35" s="18">
        <f>'11. KOLLEKTIVTRAFIK'!C35</f>
        <v>-12.228693489702437</v>
      </c>
      <c r="BA35" s="19">
        <f t="shared" si="258"/>
        <v>-395.3218456263744</v>
      </c>
      <c r="BB35" s="5"/>
      <c r="BC35" s="20">
        <f t="shared" si="259"/>
        <v>-1137.9031424738057</v>
      </c>
      <c r="BD35" s="20">
        <f t="shared" si="260"/>
        <v>109.27764147811592</v>
      </c>
      <c r="BE35" s="20">
        <f t="shared" si="261"/>
        <v>-395.3218456263744</v>
      </c>
      <c r="BF35" s="22">
        <f t="shared" si="262"/>
        <v>-1423.9473466220643</v>
      </c>
      <c r="BH35" s="5"/>
      <c r="BI35" s="5"/>
      <c r="BJ35" s="5"/>
      <c r="BK35" s="5"/>
    </row>
    <row r="36" spans="1:63" x14ac:dyDescent="0.35">
      <c r="A36" s="13" t="str">
        <f>'8. KOMVUX'!B36</f>
        <v>Tierp</v>
      </c>
      <c r="B36" s="18">
        <f>'5. FÖRSKOLA FRITIDS'!L36</f>
        <v>7.845453393031069</v>
      </c>
      <c r="C36" s="18">
        <f>'5. FÖRSKOLA FRITIDS'!M36</f>
        <v>-17.064675714351353</v>
      </c>
      <c r="D36" s="18">
        <f>'6. FKLASS GRUNDSKOLA'!J36</f>
        <v>176.36968923674058</v>
      </c>
      <c r="E36" s="18">
        <f>'6. FKLASS GRUNDSKOLA'!K36</f>
        <v>-92.944266902047545</v>
      </c>
      <c r="F36" s="18">
        <f>'6. FKLASS GRUNDSKOLA'!L36</f>
        <v>4.2273534505914832</v>
      </c>
      <c r="G36" s="18">
        <f>'7. GYMNASIESKOLA'!H36</f>
        <v>125.90513035254696</v>
      </c>
      <c r="H36" s="18">
        <f>'7. GYMNASIESKOLA'!I36</f>
        <v>404.26997369469888</v>
      </c>
      <c r="I36" s="18">
        <f>'7. GYMNASIESKOLA'!J36</f>
        <v>-59.779297669571868</v>
      </c>
      <c r="J36" s="18">
        <f>'7. GYMNASIESKOLA'!L36</f>
        <v>-5.9098664964776075</v>
      </c>
      <c r="K36" s="18">
        <f>'7. GYMNASIESKOLA'!M36</f>
        <v>4.2112102694704934</v>
      </c>
      <c r="L36" s="18">
        <f>'7. GYMNASIESKOLA'!K36</f>
        <v>-477.86734021623664</v>
      </c>
      <c r="M36" s="18">
        <f>'9. IFO'!J36</f>
        <v>796.32607674735527</v>
      </c>
      <c r="N36" s="18">
        <f>'9. IFO'!K36</f>
        <v>-1099.1284683217552</v>
      </c>
      <c r="O36" s="18">
        <f>'9. IFO'!L36</f>
        <v>17.836349186484547</v>
      </c>
      <c r="P36" s="18">
        <f>'9. IFO'!M36</f>
        <v>-732.0942535076</v>
      </c>
      <c r="Q36" s="18">
        <f>'10. ÄLDREOMSORG'!I36</f>
        <v>13.022139272543138</v>
      </c>
      <c r="R36" s="18">
        <f>'10. ÄLDREOMSORG'!J36</f>
        <v>35.146902786310037</v>
      </c>
      <c r="S36" s="19">
        <f t="shared" si="263"/>
        <v>-899.62789043826785</v>
      </c>
      <c r="U36" s="18">
        <f>'5. FÖRSKOLA FRITIDS'!D36</f>
        <v>45.831513118463768</v>
      </c>
      <c r="V36" s="18">
        <f>'5. FÖRSKOLA FRITIDS'!E36</f>
        <v>0.98102754401831749</v>
      </c>
      <c r="W36" s="18">
        <f>'5. FÖRSKOLA FRITIDS'!G36</f>
        <v>-91.6517867889917</v>
      </c>
      <c r="X36" s="18">
        <f>'5. FÖRSKOLA FRITIDS'!H36</f>
        <v>-43.079236874979294</v>
      </c>
      <c r="Y36" s="18">
        <f>'5. FÖRSKOLA FRITIDS'!J36</f>
        <v>-26.365408155438921</v>
      </c>
      <c r="Z36" s="18">
        <f>'6. FKLASS GRUNDSKOLA'!F36</f>
        <v>-13.485223329879243</v>
      </c>
      <c r="AA36" s="18">
        <f>'6. FKLASS GRUNDSKOLA'!G36</f>
        <v>-39.97249441409361</v>
      </c>
      <c r="AB36" s="18">
        <f>'7. GYMNASIESKOLA'!E36</f>
        <v>-9.5459215371220818</v>
      </c>
      <c r="AC36" s="18">
        <f>'9. IFO'!D36</f>
        <v>-9.1133175860933786</v>
      </c>
      <c r="AD36" s="18">
        <f>'9. IFO'!E36</f>
        <v>141.54941049705897</v>
      </c>
      <c r="AE36" s="18">
        <f>'9. IFO'!F36</f>
        <v>1450.3295016886671</v>
      </c>
      <c r="AF36" s="18">
        <f>'9. IFO'!G36</f>
        <v>28.121826716695033</v>
      </c>
      <c r="AG36" s="18">
        <f>'9. IFO'!H36</f>
        <v>-150.2991084209153</v>
      </c>
      <c r="AH36" s="18">
        <f>'10. ÄLDREOMSORG'!D36</f>
        <v>67.550731305999847</v>
      </c>
      <c r="AI36" s="18">
        <f>'10. ÄLDREOMSORG'!E36</f>
        <v>-25.402031449828929</v>
      </c>
      <c r="AJ36" s="18"/>
      <c r="AK36" s="18"/>
      <c r="AL36" s="18"/>
      <c r="AM36" s="18"/>
      <c r="AN36" s="18"/>
      <c r="AO36" s="18"/>
      <c r="AP36" s="18"/>
      <c r="AQ36" s="18"/>
      <c r="AR36" s="18"/>
      <c r="AS36" s="18"/>
      <c r="AT36" s="19">
        <f t="shared" si="257"/>
        <v>1325.4494823135606</v>
      </c>
      <c r="AV36" s="18">
        <f>'9. IFO'!C36</f>
        <v>440.0585401928621</v>
      </c>
      <c r="AW36" s="18">
        <f>'5. FÖRSKOLA FRITIDS'!F36</f>
        <v>-126.90240008150555</v>
      </c>
      <c r="AX36" s="18">
        <f>'7. GYMNASIESKOLA'!E36</f>
        <v>-9.5459215371220818</v>
      </c>
      <c r="AY36" s="18">
        <f>'10. ÄLDREOMSORG'!D36</f>
        <v>67.550731305999847</v>
      </c>
      <c r="AZ36" s="18">
        <f>'11. KOLLEKTIVTRAFIK'!C36</f>
        <v>-12.228693489702437</v>
      </c>
      <c r="BA36" s="19">
        <f t="shared" si="258"/>
        <v>358.93225639053185</v>
      </c>
      <c r="BB36" s="5"/>
      <c r="BC36" s="20">
        <f t="shared" si="259"/>
        <v>-899.62789043826785</v>
      </c>
      <c r="BD36" s="20">
        <f t="shared" si="260"/>
        <v>1325.4494823135606</v>
      </c>
      <c r="BE36" s="20">
        <f t="shared" si="261"/>
        <v>358.93225639053185</v>
      </c>
      <c r="BF36" s="22">
        <f t="shared" si="262"/>
        <v>784.75384826582456</v>
      </c>
      <c r="BH36" s="5"/>
      <c r="BI36" s="5"/>
      <c r="BJ36" s="5"/>
      <c r="BK36" s="5"/>
    </row>
    <row r="37" spans="1:63" x14ac:dyDescent="0.35">
      <c r="A37" s="13" t="str">
        <f>'8. KOMVUX'!B37</f>
        <v>Uppsala</v>
      </c>
      <c r="B37" s="18">
        <f>'5. FÖRSKOLA FRITIDS'!L37</f>
        <v>7.845453393031069</v>
      </c>
      <c r="C37" s="18">
        <f>'5. FÖRSKOLA FRITIDS'!M37</f>
        <v>13.633801411542194</v>
      </c>
      <c r="D37" s="18">
        <f>'6. FKLASS GRUNDSKOLA'!J37</f>
        <v>-58.895532333228786</v>
      </c>
      <c r="E37" s="18">
        <f>'6. FKLASS GRUNDSKOLA'!K37</f>
        <v>-44.256203491277688</v>
      </c>
      <c r="F37" s="18">
        <f>'6. FKLASS GRUNDSKOLA'!L37</f>
        <v>4.2273534505914832</v>
      </c>
      <c r="G37" s="18">
        <f>'7. GYMNASIESKOLA'!H37</f>
        <v>-50.715966065836739</v>
      </c>
      <c r="H37" s="18">
        <f>'7. GYMNASIESKOLA'!I37</f>
        <v>-203.86388678094869</v>
      </c>
      <c r="I37" s="18">
        <f>'7. GYMNASIESKOLA'!J37</f>
        <v>26.387279926596946</v>
      </c>
      <c r="J37" s="18">
        <f>'7. GYMNASIESKOLA'!L37</f>
        <v>-12.33397381480639</v>
      </c>
      <c r="K37" s="18">
        <f>'7. GYMNASIESKOLA'!M37</f>
        <v>4.2112102694704934</v>
      </c>
      <c r="L37" s="18">
        <f>'7. GYMNASIESKOLA'!K37</f>
        <v>143.63035954336877</v>
      </c>
      <c r="M37" s="18">
        <f>'9. IFO'!J37</f>
        <v>607.4815009629599</v>
      </c>
      <c r="N37" s="18">
        <f>'9. IFO'!K37</f>
        <v>-590.19144365391128</v>
      </c>
      <c r="O37" s="18">
        <f>'9. IFO'!L37</f>
        <v>15.596032314229763</v>
      </c>
      <c r="P37" s="18">
        <f>'9. IFO'!M37</f>
        <v>-732.0942535076</v>
      </c>
      <c r="Q37" s="18">
        <f>'10. ÄLDREOMSORG'!I37</f>
        <v>13.022139272543138</v>
      </c>
      <c r="R37" s="18">
        <f>'10. ÄLDREOMSORG'!J37</f>
        <v>-5.0264591446508833</v>
      </c>
      <c r="S37" s="19">
        <f t="shared" si="263"/>
        <v>-861.34258824792676</v>
      </c>
      <c r="U37" s="18">
        <f>'5. FÖRSKOLA FRITIDS'!D37</f>
        <v>45.457584374654957</v>
      </c>
      <c r="V37" s="18">
        <f>'5. FÖRSKOLA FRITIDS'!E37</f>
        <v>-39.298188341051684</v>
      </c>
      <c r="W37" s="18">
        <f>'5. FÖRSKOLA FRITIDS'!G37</f>
        <v>14.001033157704635</v>
      </c>
      <c r="X37" s="18">
        <f>'5. FÖRSKOLA FRITIDS'!H37</f>
        <v>-4.0190604114471356</v>
      </c>
      <c r="Y37" s="18">
        <f>'5. FÖRSKOLA FRITIDS'!J37</f>
        <v>-35.196692180522433</v>
      </c>
      <c r="Z37" s="18">
        <f>'6. FKLASS GRUNDSKOLA'!F37</f>
        <v>-1.9465942566425973</v>
      </c>
      <c r="AA37" s="18">
        <f>'6. FKLASS GRUNDSKOLA'!G37</f>
        <v>-50.649446982663157</v>
      </c>
      <c r="AB37" s="18">
        <f>'7. GYMNASIESKOLA'!E37</f>
        <v>-14.848754916111025</v>
      </c>
      <c r="AC37" s="18">
        <f>'9. IFO'!D37</f>
        <v>-14.109101120180684</v>
      </c>
      <c r="AD37" s="18">
        <f>'9. IFO'!E37</f>
        <v>105.76558164429349</v>
      </c>
      <c r="AE37" s="18">
        <f>'9. IFO'!F37</f>
        <v>841.19111097942675</v>
      </c>
      <c r="AF37" s="18">
        <f>'9. IFO'!G37</f>
        <v>57.211598110575629</v>
      </c>
      <c r="AG37" s="18">
        <f>'9. IFO'!H37</f>
        <v>-574.47903658633231</v>
      </c>
      <c r="AH37" s="18">
        <f>'10. ÄLDREOMSORG'!D37</f>
        <v>-33.433537272213933</v>
      </c>
      <c r="AI37" s="18">
        <f>'10. ÄLDREOMSORG'!E37</f>
        <v>-36.932603509722796</v>
      </c>
      <c r="AJ37" s="18"/>
      <c r="AK37" s="18"/>
      <c r="AL37" s="18"/>
      <c r="AM37" s="18"/>
      <c r="AN37" s="18"/>
      <c r="AO37" s="18"/>
      <c r="AP37" s="18"/>
      <c r="AQ37" s="18"/>
      <c r="AR37" s="18"/>
      <c r="AS37" s="18"/>
      <c r="AT37" s="19">
        <f t="shared" si="257"/>
        <v>258.71389268976776</v>
      </c>
      <c r="AV37" s="18">
        <f>'9. IFO'!C37</f>
        <v>-287.09748766357382</v>
      </c>
      <c r="AW37" s="18">
        <f>'5. FÖRSKOLA FRITIDS'!F37</f>
        <v>103.56587410883424</v>
      </c>
      <c r="AX37" s="18">
        <f>'7. GYMNASIESKOLA'!E37</f>
        <v>-14.848754916111025</v>
      </c>
      <c r="AY37" s="18">
        <f>'10. ÄLDREOMSORG'!D37</f>
        <v>-33.433537272213933</v>
      </c>
      <c r="AZ37" s="18">
        <f>'11. KOLLEKTIVTRAFIK'!C37</f>
        <v>-12.228693489702437</v>
      </c>
      <c r="BA37" s="19">
        <f t="shared" si="258"/>
        <v>-244.04259923276697</v>
      </c>
      <c r="BB37" s="5"/>
      <c r="BC37" s="20">
        <f t="shared" si="259"/>
        <v>-861.34258824792676</v>
      </c>
      <c r="BD37" s="20">
        <f t="shared" si="260"/>
        <v>258.71389268976776</v>
      </c>
      <c r="BE37" s="20">
        <f t="shared" si="261"/>
        <v>-244.04259923276697</v>
      </c>
      <c r="BF37" s="22">
        <f t="shared" si="262"/>
        <v>-846.67129479092603</v>
      </c>
      <c r="BH37" s="5"/>
      <c r="BI37" s="5"/>
      <c r="BJ37" s="5"/>
      <c r="BK37" s="5"/>
    </row>
    <row r="38" spans="1:63" x14ac:dyDescent="0.35">
      <c r="A38" s="13" t="str">
        <f>'8. KOMVUX'!B38</f>
        <v>Älvkarleby</v>
      </c>
      <c r="B38" s="18">
        <f>'5. FÖRSKOLA FRITIDS'!L38</f>
        <v>-15.835633034480715</v>
      </c>
      <c r="C38" s="18">
        <f>'5. FÖRSKOLA FRITIDS'!M38</f>
        <v>13.633801411542194</v>
      </c>
      <c r="D38" s="18">
        <f>'6. FKLASS GRUNDSKOLA'!J38</f>
        <v>34.487179529108211</v>
      </c>
      <c r="E38" s="18">
        <f>'6. FKLASS GRUNDSKOLA'!K38</f>
        <v>22.685868561938666</v>
      </c>
      <c r="F38" s="18">
        <f>'6. FKLASS GRUNDSKOLA'!L38</f>
        <v>4.2273534505914832</v>
      </c>
      <c r="G38" s="18">
        <f>'7. GYMNASIESKOLA'!H38</f>
        <v>99.211446888212549</v>
      </c>
      <c r="H38" s="18">
        <f>'7. GYMNASIESKOLA'!I38</f>
        <v>389.93509672317748</v>
      </c>
      <c r="I38" s="18">
        <f>'7. GYMNASIESKOLA'!J38</f>
        <v>25.297632093090467</v>
      </c>
      <c r="J38" s="18">
        <f>'7. GYMNASIESKOLA'!L38</f>
        <v>-19.318203999002389</v>
      </c>
      <c r="K38" s="18">
        <f>'7. GYMNASIESKOLA'!M38</f>
        <v>4.2112102694704934</v>
      </c>
      <c r="L38" s="18">
        <f>'7. GYMNASIESKOLA'!K38</f>
        <v>-494.31478441225352</v>
      </c>
      <c r="M38" s="18">
        <f>'9. IFO'!J38</f>
        <v>819.25160026296601</v>
      </c>
      <c r="N38" s="18">
        <f>'9. IFO'!K38</f>
        <v>-1112.8324538690752</v>
      </c>
      <c r="O38" s="18">
        <f>'9. IFO'!L38</f>
        <v>31.288629746068356</v>
      </c>
      <c r="P38" s="18">
        <f>'9. IFO'!M38</f>
        <v>-732.0942535076</v>
      </c>
      <c r="Q38" s="18">
        <f>'10. ÄLDREOMSORG'!I38</f>
        <v>13.022139272543138</v>
      </c>
      <c r="R38" s="18">
        <f>'10. ÄLDREOMSORG'!J38</f>
        <v>32.438296234408064</v>
      </c>
      <c r="S38" s="19">
        <f t="shared" si="263"/>
        <v>-884.70507437929473</v>
      </c>
      <c r="U38" s="18">
        <f>'5. FÖRSKOLA FRITIDS'!D38</f>
        <v>46.472843579999811</v>
      </c>
      <c r="V38" s="18">
        <f>'5. FÖRSKOLA FRITIDS'!E38</f>
        <v>-108.34976464008123</v>
      </c>
      <c r="W38" s="18">
        <f>'5. FÖRSKOLA FRITIDS'!G38</f>
        <v>-122.71944899946334</v>
      </c>
      <c r="X38" s="18">
        <f>'5. FÖRSKOLA FRITIDS'!H38</f>
        <v>-35.810046351099736</v>
      </c>
      <c r="Y38" s="18">
        <f>'5. FÖRSKOLA FRITIDS'!J38</f>
        <v>-26.365408155438921</v>
      </c>
      <c r="Z38" s="18">
        <f>'6. FKLASS GRUNDSKOLA'!F38</f>
        <v>-14.772184266531058</v>
      </c>
      <c r="AA38" s="18">
        <f>'6. FKLASS GRUNDSKOLA'!G38</f>
        <v>-39.97249441409361</v>
      </c>
      <c r="AB38" s="18">
        <f>'7. GYMNASIESKOLA'!E38</f>
        <v>-9.5459215371220818</v>
      </c>
      <c r="AC38" s="18">
        <f>'9. IFO'!D38</f>
        <v>-9.1133175860933786</v>
      </c>
      <c r="AD38" s="18">
        <f>'9. IFO'!E38</f>
        <v>146.04892845506922</v>
      </c>
      <c r="AE38" s="18">
        <f>'9. IFO'!F38</f>
        <v>1271.4555298137316</v>
      </c>
      <c r="AF38" s="18">
        <f>'9. IFO'!G38</f>
        <v>34.804400604683892</v>
      </c>
      <c r="AG38" s="18">
        <f>'9. IFO'!H38</f>
        <v>-116.66688976106666</v>
      </c>
      <c r="AH38" s="18">
        <f>'10. ÄLDREOMSORG'!D38</f>
        <v>-53.534374321836637</v>
      </c>
      <c r="AI38" s="18">
        <f>'10. ÄLDREOMSORG'!E38</f>
        <v>-25.402031449828929</v>
      </c>
      <c r="AJ38" s="18"/>
      <c r="AK38" s="18"/>
      <c r="AL38" s="18"/>
      <c r="AM38" s="18"/>
      <c r="AN38" s="18"/>
      <c r="AO38" s="18"/>
      <c r="AP38" s="18"/>
      <c r="AQ38" s="18"/>
      <c r="AR38" s="18"/>
      <c r="AS38" s="18"/>
      <c r="AT38" s="19">
        <f t="shared" si="257"/>
        <v>936.52982097082895</v>
      </c>
      <c r="AV38" s="18">
        <f>'9. IFO'!C38</f>
        <v>343.11723948756992</v>
      </c>
      <c r="AW38" s="18">
        <f>'5. FÖRSKOLA FRITIDS'!F38</f>
        <v>-212.36616592867168</v>
      </c>
      <c r="AX38" s="18">
        <f>'7. GYMNASIESKOLA'!E38</f>
        <v>-9.5459215371220818</v>
      </c>
      <c r="AY38" s="18">
        <f>'10. ÄLDREOMSORG'!D38</f>
        <v>-53.534374321836637</v>
      </c>
      <c r="AZ38" s="18">
        <f>'11. KOLLEKTIVTRAFIK'!C38</f>
        <v>-12.228693489702437</v>
      </c>
      <c r="BA38" s="19">
        <f t="shared" si="258"/>
        <v>55.442084210237084</v>
      </c>
      <c r="BB38" s="5"/>
      <c r="BC38" s="20">
        <f t="shared" si="259"/>
        <v>-884.70507437929473</v>
      </c>
      <c r="BD38" s="20">
        <f t="shared" si="260"/>
        <v>936.52982097082895</v>
      </c>
      <c r="BE38" s="20">
        <f t="shared" si="261"/>
        <v>55.442084210237084</v>
      </c>
      <c r="BF38" s="22">
        <f t="shared" si="262"/>
        <v>107.26683080177131</v>
      </c>
      <c r="BH38" s="5"/>
      <c r="BI38" s="5"/>
      <c r="BJ38" s="5"/>
      <c r="BK38" s="5"/>
    </row>
    <row r="39" spans="1:63" x14ac:dyDescent="0.35">
      <c r="A39" s="13" t="str">
        <f>'8. KOMVUX'!B39</f>
        <v>Östhammar</v>
      </c>
      <c r="B39" s="18">
        <f>'5. FÖRSKOLA FRITIDS'!L39</f>
        <v>7.845453393031069</v>
      </c>
      <c r="C39" s="18">
        <f>'5. FÖRSKOLA FRITIDS'!M39</f>
        <v>-19.552304841164716</v>
      </c>
      <c r="D39" s="18">
        <f>'6. FKLASS GRUNDSKOLA'!J39</f>
        <v>-149.68755774699534</v>
      </c>
      <c r="E39" s="18">
        <f>'6. FKLASS GRUNDSKOLA'!K39</f>
        <v>22.685868561938666</v>
      </c>
      <c r="F39" s="18">
        <f>'6. FKLASS GRUNDSKOLA'!L39</f>
        <v>4.2273534505914832</v>
      </c>
      <c r="G39" s="18">
        <f>'7. GYMNASIESKOLA'!H39</f>
        <v>-22.204787910373486</v>
      </c>
      <c r="H39" s="18">
        <f>'7. GYMNASIESKOLA'!I39</f>
        <v>338.54787944172386</v>
      </c>
      <c r="I39" s="18">
        <f>'7. GYMNASIESKOLA'!J39</f>
        <v>-25.908079320523946</v>
      </c>
      <c r="J39" s="18">
        <f>'7. GYMNASIESKOLA'!L39</f>
        <v>15.57052056304372</v>
      </c>
      <c r="K39" s="18">
        <f>'7. GYMNASIESKOLA'!M39</f>
        <v>4.2112102694704934</v>
      </c>
      <c r="L39" s="18">
        <f>'7. GYMNASIESKOLA'!K39</f>
        <v>-475.20282515446252</v>
      </c>
      <c r="M39" s="18">
        <f>'9. IFO'!J39</f>
        <v>578.65947481440719</v>
      </c>
      <c r="N39" s="18">
        <f>'9. IFO'!K39</f>
        <v>-852.95446185989556</v>
      </c>
      <c r="O39" s="18">
        <f>'9. IFO'!L39</f>
        <v>5.8703138438886873</v>
      </c>
      <c r="P39" s="18">
        <f>'9. IFO'!M39</f>
        <v>-732.0942535076</v>
      </c>
      <c r="Q39" s="18">
        <f>'10. ÄLDREOMSORG'!I39</f>
        <v>13.022139272543138</v>
      </c>
      <c r="R39" s="18">
        <f>'10. ÄLDREOMSORG'!J39</f>
        <v>36.859999101469448</v>
      </c>
      <c r="S39" s="19">
        <f t="shared" si="263"/>
        <v>-1250.1040576289079</v>
      </c>
      <c r="U39" s="18">
        <f>'5. FÖRSKOLA FRITIDS'!D39</f>
        <v>42.047020846972494</v>
      </c>
      <c r="V39" s="18">
        <f>'5. FÖRSKOLA FRITIDS'!E39</f>
        <v>-31.132310138431862</v>
      </c>
      <c r="W39" s="18">
        <f>'5. FÖRSKOLA FRITIDS'!G39</f>
        <v>-25.09287579793731</v>
      </c>
      <c r="X39" s="18">
        <f>'5. FÖRSKOLA FRITIDS'!H39</f>
        <v>-57.44091726739984</v>
      </c>
      <c r="Y39" s="18">
        <f>'5. FÖRSKOLA FRITIDS'!J39</f>
        <v>-26.365408155438921</v>
      </c>
      <c r="Z39" s="18">
        <f>'6. FKLASS GRUNDSKOLA'!F39</f>
        <v>-26.240117677755268</v>
      </c>
      <c r="AA39" s="18">
        <f>'6. FKLASS GRUNDSKOLA'!G39</f>
        <v>-39.97249441409361</v>
      </c>
      <c r="AB39" s="18">
        <f>'7. GYMNASIESKOLA'!E39</f>
        <v>-9.5459215371220818</v>
      </c>
      <c r="AC39" s="18">
        <f>'9. IFO'!D39</f>
        <v>-9.1133175860933786</v>
      </c>
      <c r="AD39" s="18">
        <f>'9. IFO'!E39</f>
        <v>49.419529085728627</v>
      </c>
      <c r="AE39" s="18">
        <f>'9. IFO'!F39</f>
        <v>1194.1046230570023</v>
      </c>
      <c r="AF39" s="18">
        <f>'9. IFO'!G39</f>
        <v>17.16658313803352</v>
      </c>
      <c r="AG39" s="18">
        <f>'9. IFO'!H39</f>
        <v>-154.79379715284438</v>
      </c>
      <c r="AH39" s="18">
        <f>'10. ÄLDREOMSORG'!D39</f>
        <v>42.734883666303809</v>
      </c>
      <c r="AI39" s="18">
        <f>'10. ÄLDREOMSORG'!E39</f>
        <v>-25.402031449828929</v>
      </c>
      <c r="AJ39" s="18"/>
      <c r="AK39" s="18"/>
      <c r="AL39" s="18"/>
      <c r="AM39" s="18"/>
      <c r="AN39" s="18"/>
      <c r="AO39" s="18"/>
      <c r="AP39" s="18"/>
      <c r="AQ39" s="18"/>
      <c r="AR39" s="18"/>
      <c r="AS39" s="18"/>
      <c r="AT39" s="19">
        <f t="shared" si="257"/>
        <v>940.37344861709528</v>
      </c>
      <c r="AV39" s="18">
        <f>'9. IFO'!C39</f>
        <v>92.79521702559191</v>
      </c>
      <c r="AW39" s="18">
        <f>'5. FÖRSKOLA FRITIDS'!F39</f>
        <v>-116.63969124944472</v>
      </c>
      <c r="AX39" s="18">
        <f>'7. GYMNASIESKOLA'!E39</f>
        <v>-9.5459215371220818</v>
      </c>
      <c r="AY39" s="18">
        <f>'10. ÄLDREOMSORG'!D39</f>
        <v>42.734883666303809</v>
      </c>
      <c r="AZ39" s="18">
        <f>'11. KOLLEKTIVTRAFIK'!C39</f>
        <v>-12.228693489702437</v>
      </c>
      <c r="BA39" s="19">
        <f t="shared" si="258"/>
        <v>-2.8842055843735253</v>
      </c>
      <c r="BB39" s="5"/>
      <c r="BC39" s="20">
        <f t="shared" si="259"/>
        <v>-1250.1040576289079</v>
      </c>
      <c r="BD39" s="20">
        <f t="shared" si="260"/>
        <v>940.37344861709528</v>
      </c>
      <c r="BE39" s="20">
        <f t="shared" si="261"/>
        <v>-2.8842055843735253</v>
      </c>
      <c r="BF39" s="22">
        <f t="shared" si="262"/>
        <v>-312.61481459618614</v>
      </c>
      <c r="BH39" s="5"/>
      <c r="BI39" s="5"/>
      <c r="BJ39" s="5"/>
      <c r="BK39" s="5"/>
    </row>
    <row r="40" spans="1:63" x14ac:dyDescent="0.35">
      <c r="A40" s="13" t="str">
        <f>'8. KOMVUX'!B40</f>
        <v>Eskilstuna</v>
      </c>
      <c r="B40" s="18">
        <f>'5. FÖRSKOLA FRITIDS'!L40</f>
        <v>7.845453393031069</v>
      </c>
      <c r="C40" s="18">
        <f>'5. FÖRSKOLA FRITIDS'!M40</f>
        <v>0.25721126896784724</v>
      </c>
      <c r="D40" s="18">
        <f>'6. FKLASS GRUNDSKOLA'!J40</f>
        <v>250.15936526074637</v>
      </c>
      <c r="E40" s="18">
        <f>'6. FKLASS GRUNDSKOLA'!K40</f>
        <v>22.685868561938666</v>
      </c>
      <c r="F40" s="18">
        <f>'6. FKLASS GRUNDSKOLA'!L40</f>
        <v>4.2273534505914832</v>
      </c>
      <c r="G40" s="18">
        <f>'7. GYMNASIESKOLA'!H40</f>
        <v>190.44105436829039</v>
      </c>
      <c r="H40" s="18">
        <f>'7. GYMNASIESKOLA'!I40</f>
        <v>82.565855628515038</v>
      </c>
      <c r="I40" s="18">
        <f>'7. GYMNASIESKOLA'!J40</f>
        <v>-22.935641279360564</v>
      </c>
      <c r="J40" s="18">
        <f>'7. GYMNASIESKOLA'!L40</f>
        <v>15.57052056304372</v>
      </c>
      <c r="K40" s="18">
        <f>'7. GYMNASIESKOLA'!M40</f>
        <v>4.2112102694704934</v>
      </c>
      <c r="L40" s="18">
        <f>'7. GYMNASIESKOLA'!K40</f>
        <v>-179.3142083303774</v>
      </c>
      <c r="M40" s="18">
        <f>'9. IFO'!J40</f>
        <v>1042.2861574849201</v>
      </c>
      <c r="N40" s="18">
        <f>'9. IFO'!K40</f>
        <v>-901.98567014391472</v>
      </c>
      <c r="O40" s="18">
        <f>'9. IFO'!L40</f>
        <v>23.057370608007624</v>
      </c>
      <c r="P40" s="18">
        <f>'9. IFO'!M40</f>
        <v>-732.0942535076</v>
      </c>
      <c r="Q40" s="18">
        <f>'10. ÄLDREOMSORG'!I40</f>
        <v>13.022139272543138</v>
      </c>
      <c r="R40" s="18">
        <f>'10. ÄLDREOMSORG'!J40</f>
        <v>-9.4742437173353</v>
      </c>
      <c r="S40" s="19">
        <f t="shared" si="263"/>
        <v>-189.47445684852204</v>
      </c>
      <c r="U40" s="18">
        <f>'5. FÖRSKOLA FRITIDS'!D40</f>
        <v>48.120020221388266</v>
      </c>
      <c r="V40" s="18">
        <f>'5. FÖRSKOLA FRITIDS'!E40</f>
        <v>-31.543299787079949</v>
      </c>
      <c r="W40" s="18">
        <f>'5. FÖRSKOLA FRITIDS'!G40</f>
        <v>-35.133814366750805</v>
      </c>
      <c r="X40" s="18">
        <f>'5. FÖRSKOLA FRITIDS'!H40</f>
        <v>-5.0293245741768819</v>
      </c>
      <c r="Y40" s="18">
        <f>'5. FÖRSKOLA FRITIDS'!J40</f>
        <v>-26.365408155438921</v>
      </c>
      <c r="Z40" s="18">
        <f>'6. FKLASS GRUNDSKOLA'!F40</f>
        <v>8.7453614417592913</v>
      </c>
      <c r="AA40" s="18">
        <f>'6. FKLASS GRUNDSKOLA'!G40</f>
        <v>-39.97249441409361</v>
      </c>
      <c r="AB40" s="18">
        <f>'7. GYMNASIESKOLA'!E40</f>
        <v>-9.5459215371220818</v>
      </c>
      <c r="AC40" s="18">
        <f>'9. IFO'!D40</f>
        <v>-9.1133175860933786</v>
      </c>
      <c r="AD40" s="18">
        <f>'9. IFO'!E40</f>
        <v>199.88637465156657</v>
      </c>
      <c r="AE40" s="18">
        <f>'9. IFO'!F40</f>
        <v>1140.9258746617518</v>
      </c>
      <c r="AF40" s="18">
        <f>'9. IFO'!G40</f>
        <v>63.141478250386626</v>
      </c>
      <c r="AG40" s="18">
        <f>'9. IFO'!H40</f>
        <v>-391.55242798691609</v>
      </c>
      <c r="AH40" s="18">
        <f>'10. ÄLDREOMSORG'!D40</f>
        <v>29.60591412243182</v>
      </c>
      <c r="AI40" s="18">
        <f>'10. ÄLDREOMSORG'!E40</f>
        <v>-25.402031449828929</v>
      </c>
      <c r="AJ40" s="18"/>
      <c r="AK40" s="18"/>
      <c r="AL40" s="18"/>
      <c r="AM40" s="18"/>
      <c r="AN40" s="18"/>
      <c r="AO40" s="18"/>
      <c r="AP40" s="18"/>
      <c r="AQ40" s="18"/>
      <c r="AR40" s="18"/>
      <c r="AS40" s="18"/>
      <c r="AT40" s="19">
        <f t="shared" si="257"/>
        <v>916.76698349178366</v>
      </c>
      <c r="AV40" s="18">
        <f>'9. IFO'!C40</f>
        <v>431.08210962507349</v>
      </c>
      <c r="AW40" s="18">
        <f>'5. FÖRSKOLA FRITIDS'!F40</f>
        <v>-58.662562591400999</v>
      </c>
      <c r="AX40" s="18">
        <f>'7. GYMNASIESKOLA'!E40</f>
        <v>-9.5459215371220818</v>
      </c>
      <c r="AY40" s="18">
        <f>'10. ÄLDREOMSORG'!D40</f>
        <v>29.60591412243182</v>
      </c>
      <c r="AZ40" s="18">
        <f>'11. KOLLEKTIVTRAFIK'!C40</f>
        <v>21</v>
      </c>
      <c r="BA40" s="19">
        <f t="shared" si="258"/>
        <v>413.47953961898224</v>
      </c>
      <c r="BB40" s="5"/>
      <c r="BC40" s="20">
        <f t="shared" si="259"/>
        <v>-189.47445684852204</v>
      </c>
      <c r="BD40" s="20">
        <f t="shared" si="260"/>
        <v>916.76698349178366</v>
      </c>
      <c r="BE40" s="20">
        <f t="shared" si="261"/>
        <v>413.47953961898224</v>
      </c>
      <c r="BF40" s="22">
        <f t="shared" si="262"/>
        <v>1140.7720662622439</v>
      </c>
      <c r="BH40" s="5"/>
      <c r="BI40" s="5"/>
      <c r="BJ40" s="5"/>
      <c r="BK40" s="5"/>
    </row>
    <row r="41" spans="1:63" x14ac:dyDescent="0.35">
      <c r="A41" s="13" t="str">
        <f>'8. KOMVUX'!B41</f>
        <v>Flen</v>
      </c>
      <c r="B41" s="18">
        <f>'5. FÖRSKOLA FRITIDS'!L41</f>
        <v>7.845453393031069</v>
      </c>
      <c r="C41" s="18">
        <f>'5. FÖRSKOLA FRITIDS'!M41</f>
        <v>-34.498537767562425</v>
      </c>
      <c r="D41" s="18">
        <f>'6. FKLASS GRUNDSKOLA'!J41</f>
        <v>563.8437053863679</v>
      </c>
      <c r="E41" s="18">
        <f>'6. FKLASS GRUNDSKOLA'!K41</f>
        <v>22.685868561938666</v>
      </c>
      <c r="F41" s="18">
        <f>'6. FKLASS GRUNDSKOLA'!L41</f>
        <v>-62.837135879648983</v>
      </c>
      <c r="G41" s="18">
        <f>'7. GYMNASIESKOLA'!H41</f>
        <v>284.7216927706591</v>
      </c>
      <c r="H41" s="18">
        <f>'7. GYMNASIESKOLA'!I41</f>
        <v>388.51340464849818</v>
      </c>
      <c r="I41" s="18">
        <f>'7. GYMNASIESKOLA'!J41</f>
        <v>-118.96621739245737</v>
      </c>
      <c r="J41" s="18">
        <f>'7. GYMNASIESKOLA'!L41</f>
        <v>15.57052056304372</v>
      </c>
      <c r="K41" s="18">
        <f>'7. GYMNASIESKOLA'!M41</f>
        <v>-63.498846155396478</v>
      </c>
      <c r="L41" s="18">
        <f>'7. GYMNASIESKOLA'!K41</f>
        <v>-540.77604891110866</v>
      </c>
      <c r="M41" s="18">
        <f>'9. IFO'!J41</f>
        <v>754.62981635458834</v>
      </c>
      <c r="N41" s="18">
        <f>'9. IFO'!K41</f>
        <v>-1089.3206383259994</v>
      </c>
      <c r="O41" s="18">
        <f>'9. IFO'!L41</f>
        <v>21.211537811668993</v>
      </c>
      <c r="P41" s="18">
        <f>'9. IFO'!M41</f>
        <v>-732.0942535076</v>
      </c>
      <c r="Q41" s="18">
        <f>'10. ÄLDREOMSORG'!I41</f>
        <v>13.022139272543138</v>
      </c>
      <c r="R41" s="18">
        <f>'10. ÄLDREOMSORG'!J41</f>
        <v>-0.48472867188013263</v>
      </c>
      <c r="S41" s="19">
        <f t="shared" si="263"/>
        <v>-570.43226784931403</v>
      </c>
      <c r="U41" s="18">
        <f>'5. FÖRSKOLA FRITIDS'!D41</f>
        <v>42.870306906839538</v>
      </c>
      <c r="V41" s="18">
        <f>'5. FÖRSKOLA FRITIDS'!E41</f>
        <v>-69.32853577767186</v>
      </c>
      <c r="W41" s="18">
        <f>'5. FÖRSKOLA FRITIDS'!G41</f>
        <v>-87.600413424772441</v>
      </c>
      <c r="X41" s="18">
        <f>'5. FÖRSKOLA FRITIDS'!H41</f>
        <v>143.60474900630717</v>
      </c>
      <c r="Y41" s="18">
        <f>'5. FÖRSKOLA FRITIDS'!J41</f>
        <v>-26.365408155438921</v>
      </c>
      <c r="Z41" s="18">
        <f>'6. FKLASS GRUNDSKOLA'!F41</f>
        <v>8.2978947333284854</v>
      </c>
      <c r="AA41" s="18">
        <f>'6. FKLASS GRUNDSKOLA'!G41</f>
        <v>-39.97249441409361</v>
      </c>
      <c r="AB41" s="18">
        <f>'7. GYMNASIESKOLA'!E41</f>
        <v>-9.5459215371220818</v>
      </c>
      <c r="AC41" s="18">
        <f>'9. IFO'!D41</f>
        <v>-9.1133175860933786</v>
      </c>
      <c r="AD41" s="18">
        <f>'9. IFO'!E41</f>
        <v>250.85217841013463</v>
      </c>
      <c r="AE41" s="18">
        <f>'9. IFO'!F41</f>
        <v>1363.309731587347</v>
      </c>
      <c r="AF41" s="18">
        <f>'9. IFO'!G41</f>
        <v>40.948362219406789</v>
      </c>
      <c r="AG41" s="18">
        <f>'9. IFO'!H41</f>
        <v>-140.91405784229698</v>
      </c>
      <c r="AH41" s="18">
        <f>'10. ÄLDREOMSORG'!D41</f>
        <v>-65.929365933112379</v>
      </c>
      <c r="AI41" s="18">
        <f>'10. ÄLDREOMSORG'!E41</f>
        <v>-25.402031449828929</v>
      </c>
      <c r="AJ41" s="18"/>
      <c r="AK41" s="18"/>
      <c r="AL41" s="18"/>
      <c r="AM41" s="18"/>
      <c r="AN41" s="18"/>
      <c r="AO41" s="18"/>
      <c r="AP41" s="18"/>
      <c r="AQ41" s="18"/>
      <c r="AR41" s="18"/>
      <c r="AS41" s="18"/>
      <c r="AT41" s="19">
        <f t="shared" si="257"/>
        <v>1375.7116767429329</v>
      </c>
      <c r="AV41" s="18">
        <f>'9. IFO'!C41</f>
        <v>458.33263305861317</v>
      </c>
      <c r="AW41" s="18">
        <f>'5. FÖRSKOLA FRITIDS'!F41</f>
        <v>-132.51708772922547</v>
      </c>
      <c r="AX41" s="18">
        <f>'7. GYMNASIESKOLA'!E41</f>
        <v>-9.5459215371220818</v>
      </c>
      <c r="AY41" s="18">
        <f>'10. ÄLDREOMSORG'!D41</f>
        <v>-65.929365933112379</v>
      </c>
      <c r="AZ41" s="18">
        <f>'11. KOLLEKTIVTRAFIK'!C41</f>
        <v>16</v>
      </c>
      <c r="BA41" s="19">
        <f t="shared" si="258"/>
        <v>266.34025785915327</v>
      </c>
      <c r="BB41" s="5"/>
      <c r="BC41" s="20">
        <f t="shared" si="259"/>
        <v>-570.43226784931403</v>
      </c>
      <c r="BD41" s="20">
        <f t="shared" si="260"/>
        <v>1375.7116767429329</v>
      </c>
      <c r="BE41" s="20">
        <f t="shared" si="261"/>
        <v>266.34025785915327</v>
      </c>
      <c r="BF41" s="22">
        <f t="shared" si="262"/>
        <v>1071.6196667527722</v>
      </c>
      <c r="BH41" s="5"/>
      <c r="BI41" s="5"/>
      <c r="BJ41" s="5"/>
      <c r="BK41" s="5"/>
    </row>
    <row r="42" spans="1:63" x14ac:dyDescent="0.35">
      <c r="A42" s="13" t="str">
        <f>'8. KOMVUX'!B42</f>
        <v>Gnesta</v>
      </c>
      <c r="B42" s="18">
        <f>'5. FÖRSKOLA FRITIDS'!L42</f>
        <v>7.845453393031069</v>
      </c>
      <c r="C42" s="18">
        <f>'5. FÖRSKOLA FRITIDS'!M42</f>
        <v>10.152779084818784</v>
      </c>
      <c r="D42" s="18">
        <f>'6. FKLASS GRUNDSKOLA'!J42</f>
        <v>-193.2438212228397</v>
      </c>
      <c r="E42" s="18">
        <f>'6. FKLASS GRUNDSKOLA'!K42</f>
        <v>22.685868561938666</v>
      </c>
      <c r="F42" s="18">
        <f>'6. FKLASS GRUNDSKOLA'!L42</f>
        <v>4.2273534505914832</v>
      </c>
      <c r="G42" s="18">
        <f>'7. GYMNASIESKOLA'!H42</f>
        <v>12.78461690464745</v>
      </c>
      <c r="H42" s="18">
        <f>'7. GYMNASIESKOLA'!I42</f>
        <v>525.97311187544676</v>
      </c>
      <c r="I42" s="18">
        <f>'7. GYMNASIESKOLA'!J42</f>
        <v>-8.8071287060851822E-2</v>
      </c>
      <c r="J42" s="18">
        <f>'7. GYMNASIESKOLA'!L42</f>
        <v>15.57052056304372</v>
      </c>
      <c r="K42" s="18">
        <f>'7. GYMNASIESKOLA'!M42</f>
        <v>4.2112102694704934</v>
      </c>
      <c r="L42" s="18">
        <f>'7. GYMNASIESKOLA'!K42</f>
        <v>-438.96654484761621</v>
      </c>
      <c r="M42" s="18">
        <f>'9. IFO'!J42</f>
        <v>773.93377359521116</v>
      </c>
      <c r="N42" s="18">
        <f>'9. IFO'!K42</f>
        <v>-1250.4241378406009</v>
      </c>
      <c r="O42" s="18">
        <f>'9. IFO'!L42</f>
        <v>6.5739283342206791</v>
      </c>
      <c r="P42" s="18">
        <f>'9. IFO'!M42</f>
        <v>-732.0942535076</v>
      </c>
      <c r="Q42" s="18">
        <f>'10. ÄLDREOMSORG'!I42</f>
        <v>13.022139272543138</v>
      </c>
      <c r="R42" s="18">
        <f>'10. ÄLDREOMSORG'!J42</f>
        <v>24.14896444555918</v>
      </c>
      <c r="S42" s="19">
        <f t="shared" si="263"/>
        <v>-1193.6871089551951</v>
      </c>
      <c r="U42" s="18">
        <f>'5. FÖRSKOLA FRITIDS'!D42</f>
        <v>47.112546148746304</v>
      </c>
      <c r="V42" s="18">
        <f>'5. FÖRSKOLA FRITIDS'!E42</f>
        <v>-91.596128211496037</v>
      </c>
      <c r="W42" s="18">
        <f>'5. FÖRSKOLA FRITIDS'!G42</f>
        <v>-10.604941235742531</v>
      </c>
      <c r="X42" s="18">
        <f>'5. FÖRSKOLA FRITIDS'!H42</f>
        <v>-74.515847977957378</v>
      </c>
      <c r="Y42" s="18">
        <f>'5. FÖRSKOLA FRITIDS'!J42</f>
        <v>-26.365408155438921</v>
      </c>
      <c r="Z42" s="18">
        <f>'6. FKLASS GRUNDSKOLA'!F42</f>
        <v>-17.265134214714276</v>
      </c>
      <c r="AA42" s="18">
        <f>'6. FKLASS GRUNDSKOLA'!G42</f>
        <v>-39.97249441409361</v>
      </c>
      <c r="AB42" s="18">
        <f>'7. GYMNASIESKOLA'!E42</f>
        <v>-9.5459215371220818</v>
      </c>
      <c r="AC42" s="18">
        <f>'9. IFO'!D42</f>
        <v>-9.1133175860933786</v>
      </c>
      <c r="AD42" s="18">
        <f>'9. IFO'!E42</f>
        <v>83.236855976022099</v>
      </c>
      <c r="AE42" s="18">
        <f>'9. IFO'!F42</f>
        <v>1363.309731587347</v>
      </c>
      <c r="AF42" s="18">
        <f>'9. IFO'!G42</f>
        <v>27.108508460951608</v>
      </c>
      <c r="AG42" s="18">
        <f>'9. IFO'!H42</f>
        <v>-111.37913675931975</v>
      </c>
      <c r="AH42" s="18">
        <f>'10. ÄLDREOMSORG'!D42</f>
        <v>-162.79468475866301</v>
      </c>
      <c r="AI42" s="18">
        <f>'10. ÄLDREOMSORG'!E42</f>
        <v>-25.402031449828929</v>
      </c>
      <c r="AJ42" s="18"/>
      <c r="AK42" s="18"/>
      <c r="AL42" s="18"/>
      <c r="AM42" s="18"/>
      <c r="AN42" s="18"/>
      <c r="AO42" s="18"/>
      <c r="AP42" s="18"/>
      <c r="AQ42" s="18"/>
      <c r="AR42" s="18"/>
      <c r="AS42" s="18"/>
      <c r="AT42" s="19">
        <f t="shared" si="257"/>
        <v>942.21259587259703</v>
      </c>
      <c r="AV42" s="18">
        <f>'9. IFO'!C42</f>
        <v>147.68247545310294</v>
      </c>
      <c r="AW42" s="18">
        <f>'5. FÖRSKOLA FRITIDS'!F42</f>
        <v>-172.96785241514891</v>
      </c>
      <c r="AX42" s="18">
        <f>'7. GYMNASIESKOLA'!E42</f>
        <v>-9.5459215371220818</v>
      </c>
      <c r="AY42" s="18">
        <f>'10. ÄLDREOMSORG'!D42</f>
        <v>-162.79468475866301</v>
      </c>
      <c r="AZ42" s="18">
        <f>'11. KOLLEKTIVTRAFIK'!C42</f>
        <v>27</v>
      </c>
      <c r="BA42" s="19">
        <f t="shared" si="258"/>
        <v>-170.62598325783108</v>
      </c>
      <c r="BB42" s="5"/>
      <c r="BC42" s="20">
        <f t="shared" si="259"/>
        <v>-1193.6871089551951</v>
      </c>
      <c r="BD42" s="20">
        <f t="shared" si="260"/>
        <v>942.21259587259703</v>
      </c>
      <c r="BE42" s="20">
        <f t="shared" si="261"/>
        <v>-170.62598325783108</v>
      </c>
      <c r="BF42" s="22">
        <f t="shared" si="262"/>
        <v>-422.10049634042912</v>
      </c>
      <c r="BH42" s="5"/>
      <c r="BI42" s="5"/>
      <c r="BJ42" s="5"/>
      <c r="BK42" s="5"/>
    </row>
    <row r="43" spans="1:63" x14ac:dyDescent="0.35">
      <c r="A43" s="13" t="str">
        <f>'8. KOMVUX'!B43</f>
        <v>Katrineholm</v>
      </c>
      <c r="B43" s="18">
        <f>'5. FÖRSKOLA FRITIDS'!L43</f>
        <v>7.845453393031069</v>
      </c>
      <c r="C43" s="18">
        <f>'5. FÖRSKOLA FRITIDS'!M43</f>
        <v>8.319123343764721</v>
      </c>
      <c r="D43" s="18">
        <f>'6. FKLASS GRUNDSKOLA'!J43</f>
        <v>263.75188932035843</v>
      </c>
      <c r="E43" s="18">
        <f>'6. FKLASS GRUNDSKOLA'!K43</f>
        <v>22.685868561938666</v>
      </c>
      <c r="F43" s="18">
        <f>'6. FKLASS GRUNDSKOLA'!L43</f>
        <v>4.2273534505914832</v>
      </c>
      <c r="G43" s="18">
        <f>'7. GYMNASIESKOLA'!H43</f>
        <v>86.670681233749775</v>
      </c>
      <c r="H43" s="18">
        <f>'7. GYMNASIESKOLA'!I43</f>
        <v>248.39028490962033</v>
      </c>
      <c r="I43" s="18">
        <f>'7. GYMNASIESKOLA'!J43</f>
        <v>-117.57230270173592</v>
      </c>
      <c r="J43" s="18">
        <f>'7. GYMNASIESKOLA'!L43</f>
        <v>15.57052056304372</v>
      </c>
      <c r="K43" s="18">
        <f>'7. GYMNASIESKOLA'!M43</f>
        <v>4.2112102694704934</v>
      </c>
      <c r="L43" s="18">
        <f>'7. GYMNASIESKOLA'!K43</f>
        <v>-387.87145035692555</v>
      </c>
      <c r="M43" s="18">
        <f>'9. IFO'!J43</f>
        <v>981.86197413066725</v>
      </c>
      <c r="N43" s="18">
        <f>'9. IFO'!K43</f>
        <v>-1046.1646733476737</v>
      </c>
      <c r="O43" s="18">
        <f>'9. IFO'!L43</f>
        <v>22.160875718369251</v>
      </c>
      <c r="P43" s="18">
        <f>'9. IFO'!M43</f>
        <v>-732.0942535076</v>
      </c>
      <c r="Q43" s="18">
        <f>'10. ÄLDREOMSORG'!I43</f>
        <v>13.022139272543138</v>
      </c>
      <c r="R43" s="18">
        <f>'10. ÄLDREOMSORG'!J43</f>
        <v>7.3307101100730687</v>
      </c>
      <c r="S43" s="19">
        <f t="shared" si="263"/>
        <v>-597.65459563671379</v>
      </c>
      <c r="U43" s="18">
        <f>'5. FÖRSKOLA FRITIDS'!D43</f>
        <v>49.014161055648891</v>
      </c>
      <c r="V43" s="18">
        <f>'5. FÖRSKOLA FRITIDS'!E43</f>
        <v>-3.0092795819270557</v>
      </c>
      <c r="W43" s="18">
        <f>'5. FÖRSKOLA FRITIDS'!G43</f>
        <v>-59.731250022142994</v>
      </c>
      <c r="X43" s="18">
        <f>'5. FÖRSKOLA FRITIDS'!H43</f>
        <v>-21.866693764965472</v>
      </c>
      <c r="Y43" s="18">
        <f>'5. FÖRSKOLA FRITIDS'!J43</f>
        <v>-26.365408155438921</v>
      </c>
      <c r="Z43" s="18">
        <f>'6. FKLASS GRUNDSKOLA'!F43</f>
        <v>1.6439120276509411</v>
      </c>
      <c r="AA43" s="18">
        <f>'6. FKLASS GRUNDSKOLA'!G43</f>
        <v>-39.97249441409361</v>
      </c>
      <c r="AB43" s="18">
        <f>'7. GYMNASIESKOLA'!E43</f>
        <v>-9.5459215371220818</v>
      </c>
      <c r="AC43" s="18">
        <f>'9. IFO'!D43</f>
        <v>-9.1133175860933786</v>
      </c>
      <c r="AD43" s="18">
        <f>'9. IFO'!E43</f>
        <v>192.12484570813712</v>
      </c>
      <c r="AE43" s="18">
        <f>'9. IFO'!F43</f>
        <v>1387.481889948825</v>
      </c>
      <c r="AF43" s="18">
        <f>'9. IFO'!G43</f>
        <v>40.138013620361711</v>
      </c>
      <c r="AG43" s="18">
        <f>'9. IFO'!H43</f>
        <v>-215.45046421101426</v>
      </c>
      <c r="AH43" s="18">
        <f>'10. ÄLDREOMSORG'!D43</f>
        <v>209.47724042795448</v>
      </c>
      <c r="AI43" s="18">
        <f>'10. ÄLDREOMSORG'!E43</f>
        <v>-25.402031449828929</v>
      </c>
      <c r="AJ43" s="18"/>
      <c r="AK43" s="18"/>
      <c r="AL43" s="18"/>
      <c r="AM43" s="18"/>
      <c r="AN43" s="18"/>
      <c r="AO43" s="18"/>
      <c r="AP43" s="18"/>
      <c r="AQ43" s="18"/>
      <c r="AR43" s="18"/>
      <c r="AS43" s="18"/>
      <c r="AT43" s="19">
        <f t="shared" si="257"/>
        <v>1469.4232020659517</v>
      </c>
      <c r="AV43" s="18">
        <f>'9. IFO'!C43</f>
        <v>617.47541366694384</v>
      </c>
      <c r="AW43" s="18">
        <f>'5. FÖRSKOLA FRITIDS'!F43</f>
        <v>-72.707497621765285</v>
      </c>
      <c r="AX43" s="18">
        <f>'7. GYMNASIESKOLA'!E43</f>
        <v>-9.5459215371220818</v>
      </c>
      <c r="AY43" s="18">
        <f>'10. ÄLDREOMSORG'!D43</f>
        <v>209.47724042795448</v>
      </c>
      <c r="AZ43" s="18">
        <f>'11. KOLLEKTIVTRAFIK'!C43</f>
        <v>15</v>
      </c>
      <c r="BA43" s="19">
        <f t="shared" si="258"/>
        <v>759.69923493601095</v>
      </c>
      <c r="BB43" s="5"/>
      <c r="BC43" s="20">
        <f t="shared" si="259"/>
        <v>-597.65459563671379</v>
      </c>
      <c r="BD43" s="20">
        <f t="shared" si="260"/>
        <v>1469.4232020659517</v>
      </c>
      <c r="BE43" s="20">
        <f t="shared" si="261"/>
        <v>759.69923493601095</v>
      </c>
      <c r="BF43" s="22">
        <f t="shared" si="262"/>
        <v>1631.4678413652489</v>
      </c>
      <c r="BH43" s="5"/>
      <c r="BI43" s="5"/>
      <c r="BJ43" s="5"/>
      <c r="BK43" s="5"/>
    </row>
    <row r="44" spans="1:63" x14ac:dyDescent="0.35">
      <c r="A44" s="13" t="str">
        <f>'8. KOMVUX'!B44</f>
        <v>Nyköping</v>
      </c>
      <c r="B44" s="18">
        <f>'5. FÖRSKOLA FRITIDS'!L44</f>
        <v>7.845453393031069</v>
      </c>
      <c r="C44" s="18">
        <f>'5. FÖRSKOLA FRITIDS'!M44</f>
        <v>13.633801411542194</v>
      </c>
      <c r="D44" s="18">
        <f>'6. FKLASS GRUNDSKOLA'!J44</f>
        <v>53.238990007966954</v>
      </c>
      <c r="E44" s="18">
        <f>'6. FKLASS GRUNDSKOLA'!K44</f>
        <v>6.9789558345621101</v>
      </c>
      <c r="F44" s="18">
        <f>'6. FKLASS GRUNDSKOLA'!L44</f>
        <v>4.2273534505914832</v>
      </c>
      <c r="G44" s="18">
        <f>'7. GYMNASIESKOLA'!H44</f>
        <v>83.374726779201964</v>
      </c>
      <c r="H44" s="18">
        <f>'7. GYMNASIESKOLA'!I44</f>
        <v>166.52385804433968</v>
      </c>
      <c r="I44" s="18">
        <f>'7. GYMNASIESKOLA'!J44</f>
        <v>-6.7733907112719605</v>
      </c>
      <c r="J44" s="18">
        <f>'7. GYMNASIESKOLA'!L44</f>
        <v>-13.647925445829815</v>
      </c>
      <c r="K44" s="18">
        <f>'7. GYMNASIESKOLA'!M44</f>
        <v>4.2112102694704934</v>
      </c>
      <c r="L44" s="18">
        <f>'7. GYMNASIESKOLA'!K44</f>
        <v>-191.97853998821415</v>
      </c>
      <c r="M44" s="18">
        <f>'9. IFO'!J44</f>
        <v>826.41735340794173</v>
      </c>
      <c r="N44" s="18">
        <f>'9. IFO'!K44</f>
        <v>-794.67145832522931</v>
      </c>
      <c r="O44" s="18">
        <f>'9. IFO'!L44</f>
        <v>20.694261899256723</v>
      </c>
      <c r="P44" s="18">
        <f>'9. IFO'!M44</f>
        <v>-732.0942535076</v>
      </c>
      <c r="Q44" s="18">
        <f>'10. ÄLDREOMSORG'!I44</f>
        <v>13.022139272543138</v>
      </c>
      <c r="R44" s="18">
        <f>'10. ÄLDREOMSORG'!J44</f>
        <v>14.934242766907515</v>
      </c>
      <c r="S44" s="19">
        <f t="shared" si="263"/>
        <v>-524.06322144079024</v>
      </c>
      <c r="U44" s="18">
        <f>'5. FÖRSKOLA FRITIDS'!D44</f>
        <v>46.384747750410767</v>
      </c>
      <c r="V44" s="18">
        <f>'5. FÖRSKOLA FRITIDS'!E44</f>
        <v>-40.734674094139542</v>
      </c>
      <c r="W44" s="18">
        <f>'5. FÖRSKOLA FRITIDS'!G44</f>
        <v>-1.6129813006530482</v>
      </c>
      <c r="X44" s="18">
        <f>'5. FÖRSKOLA FRITIDS'!H44</f>
        <v>-13.751493093656986</v>
      </c>
      <c r="Y44" s="18">
        <f>'5. FÖRSKOLA FRITIDS'!J44</f>
        <v>-26.365408155438921</v>
      </c>
      <c r="Z44" s="18">
        <f>'6. FKLASS GRUNDSKOLA'!F44</f>
        <v>-6.4204567945451867</v>
      </c>
      <c r="AA44" s="18">
        <f>'6. FKLASS GRUNDSKOLA'!G44</f>
        <v>-39.97249441409361</v>
      </c>
      <c r="AB44" s="18">
        <f>'7. GYMNASIESKOLA'!E44</f>
        <v>-9.5459215371220818</v>
      </c>
      <c r="AC44" s="18">
        <f>'9. IFO'!D44</f>
        <v>-9.1133175860933786</v>
      </c>
      <c r="AD44" s="18">
        <f>'9. IFO'!E44</f>
        <v>144.70379198210435</v>
      </c>
      <c r="AE44" s="18">
        <f>'9. IFO'!F44</f>
        <v>1227.9456447630714</v>
      </c>
      <c r="AF44" s="18">
        <f>'9. IFO'!G44</f>
        <v>46.329775654224733</v>
      </c>
      <c r="AG44" s="18">
        <f>'9. IFO'!H44</f>
        <v>-275.80579999280098</v>
      </c>
      <c r="AH44" s="18">
        <f>'10. ÄLDREOMSORG'!D44</f>
        <v>98.369177570948054</v>
      </c>
      <c r="AI44" s="18">
        <f>'10. ÄLDREOMSORG'!E44</f>
        <v>-25.402031449828929</v>
      </c>
      <c r="AJ44" s="18"/>
      <c r="AK44" s="18"/>
      <c r="AL44" s="18"/>
      <c r="AM44" s="18"/>
      <c r="AN44" s="18"/>
      <c r="AO44" s="18"/>
      <c r="AP44" s="18"/>
      <c r="AQ44" s="18"/>
      <c r="AR44" s="18"/>
      <c r="AS44" s="18"/>
      <c r="AT44" s="19">
        <f t="shared" si="257"/>
        <v>1115.0085593023866</v>
      </c>
      <c r="AV44" s="18">
        <f>'9. IFO'!C44</f>
        <v>450.93652148783997</v>
      </c>
      <c r="AW44" s="18">
        <f>'5. FÖRSKOLA FRITIDS'!F44</f>
        <v>-12.220271763725274</v>
      </c>
      <c r="AX44" s="18">
        <f>'7. GYMNASIESKOLA'!E44</f>
        <v>-9.5459215371220818</v>
      </c>
      <c r="AY44" s="18">
        <f>'10. ÄLDREOMSORG'!D44</f>
        <v>98.369177570948054</v>
      </c>
      <c r="AZ44" s="18">
        <f>'11. KOLLEKTIVTRAFIK'!C44</f>
        <v>27</v>
      </c>
      <c r="BA44" s="19">
        <f t="shared" si="258"/>
        <v>554.53950575794067</v>
      </c>
      <c r="BB44" s="5"/>
      <c r="BC44" s="20">
        <f t="shared" si="259"/>
        <v>-524.06322144079024</v>
      </c>
      <c r="BD44" s="20">
        <f t="shared" si="260"/>
        <v>1115.0085593023866</v>
      </c>
      <c r="BE44" s="20">
        <f t="shared" si="261"/>
        <v>554.53950575794067</v>
      </c>
      <c r="BF44" s="22">
        <f t="shared" si="262"/>
        <v>1145.4848436195371</v>
      </c>
      <c r="BH44" s="5"/>
      <c r="BI44" s="5"/>
      <c r="BJ44" s="5"/>
      <c r="BK44" s="5"/>
    </row>
    <row r="45" spans="1:63" x14ac:dyDescent="0.35">
      <c r="A45" s="13" t="str">
        <f>'8. KOMVUX'!B45</f>
        <v>Oxelösund</v>
      </c>
      <c r="B45" s="18">
        <f>'5. FÖRSKOLA FRITIDS'!L45</f>
        <v>-41.199068525300987</v>
      </c>
      <c r="C45" s="18">
        <f>'5. FÖRSKOLA FRITIDS'!M45</f>
        <v>13.633801411542194</v>
      </c>
      <c r="D45" s="18">
        <f>'6. FKLASS GRUNDSKOLA'!J45</f>
        <v>71.671483885662767</v>
      </c>
      <c r="E45" s="18">
        <f>'6. FKLASS GRUNDSKOLA'!K45</f>
        <v>9.0802686968643815</v>
      </c>
      <c r="F45" s="18">
        <f>'6. FKLASS GRUNDSKOLA'!L45</f>
        <v>4.2273534505914832</v>
      </c>
      <c r="G45" s="18">
        <f>'7. GYMNASIESKOLA'!H45</f>
        <v>84.006636959630328</v>
      </c>
      <c r="H45" s="18">
        <f>'7. GYMNASIESKOLA'!I45</f>
        <v>453.16752330828018</v>
      </c>
      <c r="I45" s="18">
        <f>'7. GYMNASIESKOLA'!J45</f>
        <v>15.707813023466379</v>
      </c>
      <c r="J45" s="18">
        <f>'7. GYMNASIESKOLA'!L45</f>
        <v>-31.245134160672531</v>
      </c>
      <c r="K45" s="18">
        <f>'7. GYMNASIESKOLA'!M45</f>
        <v>4.2112102694704934</v>
      </c>
      <c r="L45" s="18">
        <f>'7. GYMNASIESKOLA'!K45</f>
        <v>-559.32702664784949</v>
      </c>
      <c r="M45" s="18">
        <f>'9. IFO'!J45</f>
        <v>801.1484733020493</v>
      </c>
      <c r="N45" s="18">
        <f>'9. IFO'!K45</f>
        <v>-966.80413250243839</v>
      </c>
      <c r="O45" s="18">
        <f>'9. IFO'!L45</f>
        <v>10.394413964845388</v>
      </c>
      <c r="P45" s="18">
        <f>'9. IFO'!M45</f>
        <v>-732.0942535076</v>
      </c>
      <c r="Q45" s="18">
        <f>'10. ÄLDREOMSORG'!I45</f>
        <v>13.022139272543138</v>
      </c>
      <c r="R45" s="18">
        <f>'10. ÄLDREOMSORG'!J45</f>
        <v>-9.8215550202357367</v>
      </c>
      <c r="S45" s="19">
        <f t="shared" si="263"/>
        <v>-860.22005281915119</v>
      </c>
      <c r="U45" s="18">
        <f>'5. FÖRSKOLA FRITIDS'!D45</f>
        <v>49.185961023462269</v>
      </c>
      <c r="V45" s="18">
        <f>'5. FÖRSKOLA FRITIDS'!E45</f>
        <v>-38.821127044892393</v>
      </c>
      <c r="W45" s="18">
        <f>'5. FÖRSKOLA FRITIDS'!G45</f>
        <v>-24.01387695200777</v>
      </c>
      <c r="X45" s="18">
        <f>'5. FÖRSKOLA FRITIDS'!H45</f>
        <v>-96.408166220997089</v>
      </c>
      <c r="Y45" s="18">
        <f>'5. FÖRSKOLA FRITIDS'!J45</f>
        <v>-26.365408155438921</v>
      </c>
      <c r="Z45" s="18">
        <f>'6. FKLASS GRUNDSKOLA'!F45</f>
        <v>-1.4132847243646367</v>
      </c>
      <c r="AA45" s="18">
        <f>'6. FKLASS GRUNDSKOLA'!G45</f>
        <v>-39.97249441409361</v>
      </c>
      <c r="AB45" s="18">
        <f>'7. GYMNASIESKOLA'!E45</f>
        <v>-9.5459215371220818</v>
      </c>
      <c r="AC45" s="18">
        <f>'9. IFO'!D45</f>
        <v>-9.1133175860933786</v>
      </c>
      <c r="AD45" s="18">
        <f>'9. IFO'!E45</f>
        <v>143.99144389490812</v>
      </c>
      <c r="AE45" s="18">
        <f>'9. IFO'!F45</f>
        <v>1372.9785949319382</v>
      </c>
      <c r="AF45" s="18">
        <f>'9. IFO'!G45</f>
        <v>41.64039203832391</v>
      </c>
      <c r="AG45" s="18">
        <f>'9. IFO'!H45</f>
        <v>-136.08409729257903</v>
      </c>
      <c r="AH45" s="18">
        <f>'10. ÄLDREOMSORG'!D45</f>
        <v>4.6637229526319866</v>
      </c>
      <c r="AI45" s="18">
        <f>'10. ÄLDREOMSORG'!E45</f>
        <v>-25.402031449828929</v>
      </c>
      <c r="AJ45" s="18"/>
      <c r="AK45" s="18"/>
      <c r="AL45" s="18"/>
      <c r="AM45" s="18"/>
      <c r="AN45" s="18"/>
      <c r="AO45" s="18"/>
      <c r="AP45" s="18"/>
      <c r="AQ45" s="18"/>
      <c r="AR45" s="18"/>
      <c r="AS45" s="18"/>
      <c r="AT45" s="19">
        <f t="shared" si="257"/>
        <v>1205.3203894638466</v>
      </c>
      <c r="AV45" s="18">
        <f>'9. IFO'!C45</f>
        <v>537.40951523120418</v>
      </c>
      <c r="AW45" s="18">
        <f>'5. FÖRSKOLA FRITIDS'!F45</f>
        <v>-156.60416633375937</v>
      </c>
      <c r="AX45" s="18">
        <f>'7. GYMNASIESKOLA'!E45</f>
        <v>-9.5459215371220818</v>
      </c>
      <c r="AY45" s="18">
        <f>'10. ÄLDREOMSORG'!D45</f>
        <v>4.6637229526319866</v>
      </c>
      <c r="AZ45" s="18">
        <f>'11. KOLLEKTIVTRAFIK'!C45</f>
        <v>4</v>
      </c>
      <c r="BA45" s="19">
        <f t="shared" si="258"/>
        <v>379.9231503129547</v>
      </c>
      <c r="BB45" s="5"/>
      <c r="BC45" s="20">
        <f t="shared" si="259"/>
        <v>-860.22005281915119</v>
      </c>
      <c r="BD45" s="20">
        <f t="shared" si="260"/>
        <v>1205.3203894638466</v>
      </c>
      <c r="BE45" s="20">
        <f t="shared" si="261"/>
        <v>379.9231503129547</v>
      </c>
      <c r="BF45" s="22">
        <f t="shared" si="262"/>
        <v>725.02348695765011</v>
      </c>
      <c r="BH45" s="5"/>
      <c r="BI45" s="5"/>
      <c r="BJ45" s="5"/>
      <c r="BK45" s="5"/>
    </row>
    <row r="46" spans="1:63" x14ac:dyDescent="0.35">
      <c r="A46" s="13" t="str">
        <f>'8. KOMVUX'!B46</f>
        <v>Strängnäs</v>
      </c>
      <c r="B46" s="18">
        <f>'5. FÖRSKOLA FRITIDS'!L46</f>
        <v>-78.984092929584492</v>
      </c>
      <c r="C46" s="18">
        <f>'5. FÖRSKOLA FRITIDS'!M46</f>
        <v>13.633801411542194</v>
      </c>
      <c r="D46" s="18">
        <f>'6. FKLASS GRUNDSKOLA'!J46</f>
        <v>-34.53852812269659</v>
      </c>
      <c r="E46" s="18">
        <f>'6. FKLASS GRUNDSKOLA'!K46</f>
        <v>9.2673404888250062</v>
      </c>
      <c r="F46" s="18">
        <f>'6. FKLASS GRUNDSKOLA'!L46</f>
        <v>4.2273534505914832</v>
      </c>
      <c r="G46" s="18">
        <f>'7. GYMNASIESKOLA'!H46</f>
        <v>46.0237022025754</v>
      </c>
      <c r="H46" s="18">
        <f>'7. GYMNASIESKOLA'!I46</f>
        <v>212.6473170005751</v>
      </c>
      <c r="I46" s="18">
        <f>'7. GYMNASIESKOLA'!J46</f>
        <v>-18.428560407302097</v>
      </c>
      <c r="J46" s="18">
        <f>'7. GYMNASIESKOLA'!L46</f>
        <v>-58.753208385034881</v>
      </c>
      <c r="K46" s="18">
        <f>'7. GYMNASIESKOLA'!M46</f>
        <v>4.2112102694704934</v>
      </c>
      <c r="L46" s="18">
        <f>'7. GYMNASIESKOLA'!K46</f>
        <v>-144.05770287207321</v>
      </c>
      <c r="M46" s="18">
        <f>'9. IFO'!J46</f>
        <v>799.13422152152168</v>
      </c>
      <c r="N46" s="18">
        <f>'9. IFO'!K46</f>
        <v>-979.9463156420826</v>
      </c>
      <c r="O46" s="18">
        <f>'9. IFO'!L46</f>
        <v>12.816540295926806</v>
      </c>
      <c r="P46" s="18">
        <f>'9. IFO'!M46</f>
        <v>-732.0942535076</v>
      </c>
      <c r="Q46" s="18">
        <f>'10. ÄLDREOMSORG'!I46</f>
        <v>13.022139272543138</v>
      </c>
      <c r="R46" s="18">
        <f>'10. ÄLDREOMSORG'!J46</f>
        <v>22.419002028660255</v>
      </c>
      <c r="S46" s="19">
        <f t="shared" si="263"/>
        <v>-909.40003392414246</v>
      </c>
      <c r="U46" s="18">
        <f>'5. FÖRSKOLA FRITIDS'!D46</f>
        <v>47.973704069013152</v>
      </c>
      <c r="V46" s="18">
        <f>'5. FÖRSKOLA FRITIDS'!E46</f>
        <v>-64.705483325020566</v>
      </c>
      <c r="W46" s="18">
        <f>'5. FÖRSKOLA FRITIDS'!G46</f>
        <v>-23.235265379371782</v>
      </c>
      <c r="X46" s="18">
        <f>'5. FÖRSKOLA FRITIDS'!H46</f>
        <v>9.5906991225001672</v>
      </c>
      <c r="Y46" s="18">
        <f>'5. FÖRSKOLA FRITIDS'!J46</f>
        <v>-28.266316351840874</v>
      </c>
      <c r="Z46" s="18">
        <f>'6. FKLASS GRUNDSKOLA'!F46</f>
        <v>-7.5019995732506164</v>
      </c>
      <c r="AA46" s="18">
        <f>'6. FKLASS GRUNDSKOLA'!G46</f>
        <v>-42.708679174050872</v>
      </c>
      <c r="AB46" s="18">
        <f>'7. GYMNASIESKOLA'!E46</f>
        <v>-10.535950008503978</v>
      </c>
      <c r="AC46" s="18">
        <f>'9. IFO'!D46</f>
        <v>-9.7866882638800075</v>
      </c>
      <c r="AD46" s="18">
        <f>'9. IFO'!E46</f>
        <v>100.67044201564123</v>
      </c>
      <c r="AE46" s="18">
        <f>'9. IFO'!F46</f>
        <v>1053.9061045604315</v>
      </c>
      <c r="AF46" s="18">
        <f>'9. IFO'!G46</f>
        <v>26.690920438457034</v>
      </c>
      <c r="AG46" s="18">
        <f>'9. IFO'!H46</f>
        <v>-217.91728245375734</v>
      </c>
      <c r="AH46" s="18">
        <f>'10. ÄLDREOMSORG'!D46</f>
        <v>-128.27424508454234</v>
      </c>
      <c r="AI46" s="18">
        <f>'10. ÄLDREOMSORG'!E46</f>
        <v>-27.868403798267828</v>
      </c>
      <c r="AJ46" s="18"/>
      <c r="AK46" s="18"/>
      <c r="AL46" s="18"/>
      <c r="AM46" s="18"/>
      <c r="AN46" s="18"/>
      <c r="AO46" s="18"/>
      <c r="AP46" s="18"/>
      <c r="AQ46" s="18"/>
      <c r="AR46" s="18"/>
      <c r="AS46" s="18"/>
      <c r="AT46" s="19">
        <f t="shared" si="257"/>
        <v>678.03155679355655</v>
      </c>
      <c r="AV46" s="18">
        <f>'9. IFO'!C46</f>
        <v>50.004212157623101</v>
      </c>
      <c r="AW46" s="18">
        <f>'5. FÖRSKOLA FRITIDS'!F46</f>
        <v>-37.478400011233482</v>
      </c>
      <c r="AX46" s="18">
        <f>'7. GYMNASIESKOLA'!E46</f>
        <v>-10.535950008503978</v>
      </c>
      <c r="AY46" s="18">
        <f>'10. ÄLDREOMSORG'!D46</f>
        <v>-128.27424508454234</v>
      </c>
      <c r="AZ46" s="18">
        <f>'11. KOLLEKTIVTRAFIK'!C46</f>
        <v>19</v>
      </c>
      <c r="BA46" s="19">
        <f t="shared" si="258"/>
        <v>-107.28438294665671</v>
      </c>
      <c r="BB46" s="5"/>
      <c r="BC46" s="20">
        <f t="shared" si="259"/>
        <v>-909.40003392414246</v>
      </c>
      <c r="BD46" s="20">
        <f t="shared" si="260"/>
        <v>678.03155679355655</v>
      </c>
      <c r="BE46" s="20">
        <f t="shared" si="261"/>
        <v>-107.28438294665671</v>
      </c>
      <c r="BF46" s="22">
        <f t="shared" si="262"/>
        <v>-338.65286007724262</v>
      </c>
      <c r="BH46" s="5"/>
      <c r="BI46" s="5"/>
      <c r="BJ46" s="5"/>
      <c r="BK46" s="5"/>
    </row>
    <row r="47" spans="1:63" x14ac:dyDescent="0.35">
      <c r="A47" s="13" t="str">
        <f>'8. KOMVUX'!B47</f>
        <v>Trosa</v>
      </c>
      <c r="B47" s="18">
        <f>'5. FÖRSKOLA FRITIDS'!L47</f>
        <v>-138.92528648767424</v>
      </c>
      <c r="C47" s="18">
        <f>'5. FÖRSKOLA FRITIDS'!M47</f>
        <v>13.633801411542194</v>
      </c>
      <c r="D47" s="18">
        <f>'6. FKLASS GRUNDSKOLA'!J47</f>
        <v>-89.530188798030821</v>
      </c>
      <c r="E47" s="18">
        <f>'6. FKLASS GRUNDSKOLA'!K47</f>
        <v>-126.66316811787122</v>
      </c>
      <c r="F47" s="18">
        <f>'6. FKLASS GRUNDSKOLA'!L47</f>
        <v>4.2273534505914832</v>
      </c>
      <c r="G47" s="18">
        <f>'7. GYMNASIESKOLA'!H47</f>
        <v>-34.025760817271028</v>
      </c>
      <c r="H47" s="18">
        <f>'7. GYMNASIESKOLA'!I47</f>
        <v>163.72927530174528</v>
      </c>
      <c r="I47" s="18">
        <f>'7. GYMNASIESKOLA'!J47</f>
        <v>-27.41590866739131</v>
      </c>
      <c r="J47" s="18">
        <f>'7. GYMNASIESKOLA'!L47</f>
        <v>-14.597660102474823</v>
      </c>
      <c r="K47" s="18">
        <f>'7. GYMNASIESKOLA'!M47</f>
        <v>4.2112102694704934</v>
      </c>
      <c r="L47" s="18">
        <f>'7. GYMNASIESKOLA'!K47</f>
        <v>-186.57217713040566</v>
      </c>
      <c r="M47" s="18">
        <f>'9. IFO'!J47</f>
        <v>683.50550849892522</v>
      </c>
      <c r="N47" s="18">
        <f>'9. IFO'!K47</f>
        <v>-932.57276300752983</v>
      </c>
      <c r="O47" s="18">
        <f>'9. IFO'!L47</f>
        <v>5.7312338876579654</v>
      </c>
      <c r="P47" s="18">
        <f>'9. IFO'!M47</f>
        <v>-732.0942535076</v>
      </c>
      <c r="Q47" s="18">
        <f>'10. ÄLDREOMSORG'!I47</f>
        <v>13.022139272543138</v>
      </c>
      <c r="R47" s="18">
        <f>'10. ÄLDREOMSORG'!J47</f>
        <v>28.694542863737055</v>
      </c>
      <c r="S47" s="19">
        <f t="shared" si="263"/>
        <v>-1365.6421016800359</v>
      </c>
      <c r="U47" s="18">
        <f>'5. FÖRSKOLA FRITIDS'!D47</f>
        <v>49.287796758710606</v>
      </c>
      <c r="V47" s="18">
        <f>'5. FÖRSKOLA FRITIDS'!E47</f>
        <v>-35.741449348901583</v>
      </c>
      <c r="W47" s="18">
        <f>'5. FÖRSKOLA FRITIDS'!G47</f>
        <v>13.710927663667729</v>
      </c>
      <c r="X47" s="18">
        <f>'5. FÖRSKOLA FRITIDS'!H47</f>
        <v>13.595850699321057</v>
      </c>
      <c r="Y47" s="18">
        <f>'5. FÖRSKOLA FRITIDS'!J47</f>
        <v>-52.268931413968005</v>
      </c>
      <c r="Z47" s="18">
        <f>'6. FKLASS GRUNDSKOLA'!F47</f>
        <v>-13.915476200795819</v>
      </c>
      <c r="AA47" s="18">
        <f>'6. FKLASS GRUNDSKOLA'!G47</f>
        <v>-75.137534659459078</v>
      </c>
      <c r="AB47" s="18">
        <f>'7. GYMNASIESKOLA'!E47</f>
        <v>-21.160391880901376</v>
      </c>
      <c r="AC47" s="18">
        <f>'9. IFO'!D47</f>
        <v>-15.929433196906785</v>
      </c>
      <c r="AD47" s="18">
        <f>'9. IFO'!E47</f>
        <v>56.312511286188837</v>
      </c>
      <c r="AE47" s="18">
        <f>'9. IFO'!F47</f>
        <v>962.05190278681584</v>
      </c>
      <c r="AF47" s="18">
        <f>'9. IFO'!G47</f>
        <v>19.852381828383503</v>
      </c>
      <c r="AG47" s="18">
        <f>'9. IFO'!H47</f>
        <v>-142.07210563555913</v>
      </c>
      <c r="AH47" s="18">
        <f>'10. ÄLDREOMSORG'!D47</f>
        <v>-198.71560608664277</v>
      </c>
      <c r="AI47" s="18">
        <f>'10. ÄLDREOMSORG'!E47</f>
        <v>-56.952388555905969</v>
      </c>
      <c r="AJ47" s="18"/>
      <c r="AK47" s="18"/>
      <c r="AL47" s="18"/>
      <c r="AM47" s="18"/>
      <c r="AN47" s="18"/>
      <c r="AO47" s="18"/>
      <c r="AP47" s="18"/>
      <c r="AQ47" s="18"/>
      <c r="AR47" s="18"/>
      <c r="AS47" s="18"/>
      <c r="AT47" s="19">
        <f t="shared" si="257"/>
        <v>502.91805404404715</v>
      </c>
      <c r="AV47" s="18">
        <f>'9. IFO'!C47</f>
        <v>-97.067473145808549</v>
      </c>
      <c r="AW47" s="18">
        <f>'5. FÖRSKOLA FRITIDS'!F47</f>
        <v>-147.88840366989854</v>
      </c>
      <c r="AX47" s="18">
        <f>'7. GYMNASIESKOLA'!E47</f>
        <v>-21.160391880901376</v>
      </c>
      <c r="AY47" s="18">
        <f>'10. ÄLDREOMSORG'!D47</f>
        <v>-198.71560608664277</v>
      </c>
      <c r="AZ47" s="18">
        <f>'11. KOLLEKTIVTRAFIK'!C47</f>
        <v>15</v>
      </c>
      <c r="BA47" s="19">
        <f t="shared" si="258"/>
        <v>-449.83187478325124</v>
      </c>
      <c r="BB47" s="5"/>
      <c r="BC47" s="20">
        <f t="shared" si="259"/>
        <v>-1365.6421016800359</v>
      </c>
      <c r="BD47" s="20">
        <f t="shared" si="260"/>
        <v>502.91805404404715</v>
      </c>
      <c r="BE47" s="20">
        <f t="shared" si="261"/>
        <v>-449.83187478325124</v>
      </c>
      <c r="BF47" s="22">
        <f t="shared" si="262"/>
        <v>-1312.55592241924</v>
      </c>
      <c r="BH47" s="5"/>
      <c r="BI47" s="5"/>
      <c r="BJ47" s="5"/>
      <c r="BK47" s="5"/>
    </row>
    <row r="48" spans="1:63" x14ac:dyDescent="0.35">
      <c r="A48" s="13" t="str">
        <f>'8. KOMVUX'!B48</f>
        <v>Vingåker</v>
      </c>
      <c r="B48" s="18">
        <f>'5. FÖRSKOLA FRITIDS'!L48</f>
        <v>7.845453393031069</v>
      </c>
      <c r="C48" s="18">
        <f>'5. FÖRSKOLA FRITIDS'!M48</f>
        <v>12.083831593971135</v>
      </c>
      <c r="D48" s="18">
        <f>'6. FKLASS GRUNDSKOLA'!J48</f>
        <v>271.48125292001185</v>
      </c>
      <c r="E48" s="18">
        <f>'6. FKLASS GRUNDSKOLA'!K48</f>
        <v>22.685868561938666</v>
      </c>
      <c r="F48" s="18">
        <f>'6. FKLASS GRUNDSKOLA'!L48</f>
        <v>-170.86682273050235</v>
      </c>
      <c r="G48" s="18">
        <f>'7. GYMNASIESKOLA'!H48</f>
        <v>273.20834404732648</v>
      </c>
      <c r="H48" s="18">
        <f>'7. GYMNASIESKOLA'!I48</f>
        <v>415.79895092800274</v>
      </c>
      <c r="I48" s="18">
        <f>'7. GYMNASIESKOLA'!J48</f>
        <v>-121.92837933815878</v>
      </c>
      <c r="J48" s="18">
        <f>'7. GYMNASIESKOLA'!L48</f>
        <v>15.57052056304372</v>
      </c>
      <c r="K48" s="18">
        <f>'7. GYMNASIESKOLA'!M48</f>
        <v>4.2112102694704934</v>
      </c>
      <c r="L48" s="18">
        <f>'7. GYMNASIESKOLA'!K48</f>
        <v>-660.00025573104233</v>
      </c>
      <c r="M48" s="18">
        <f>'9. IFO'!J48</f>
        <v>806.98310941266618</v>
      </c>
      <c r="N48" s="18">
        <f>'9. IFO'!K48</f>
        <v>-1110.0228510255447</v>
      </c>
      <c r="O48" s="18">
        <f>'9. IFO'!L48</f>
        <v>35.664346011482714</v>
      </c>
      <c r="P48" s="18">
        <f>'9. IFO'!M48</f>
        <v>-732.0942535076</v>
      </c>
      <c r="Q48" s="18">
        <f>'10. ÄLDREOMSORG'!I48</f>
        <v>13.022139272543138</v>
      </c>
      <c r="R48" s="18">
        <f>'10. ÄLDREOMSORG'!J48</f>
        <v>19.745448634578739</v>
      </c>
      <c r="S48" s="19">
        <f t="shared" si="263"/>
        <v>-896.61208672478119</v>
      </c>
      <c r="U48" s="18">
        <f>'5. FÖRSKOLA FRITIDS'!D48</f>
        <v>44.250777891840855</v>
      </c>
      <c r="V48" s="18">
        <f>'5. FÖRSKOLA FRITIDS'!E48</f>
        <v>-16.332517507919555</v>
      </c>
      <c r="W48" s="18">
        <f>'5. FÖRSKOLA FRITIDS'!G48</f>
        <v>-97.130746056531592</v>
      </c>
      <c r="X48" s="18">
        <f>'5. FÖRSKOLA FRITIDS'!H48</f>
        <v>102.88079789009275</v>
      </c>
      <c r="Y48" s="18">
        <f>'5. FÖRSKOLA FRITIDS'!J48</f>
        <v>-26.365408155438921</v>
      </c>
      <c r="Z48" s="18">
        <f>'6. FKLASS GRUNDSKOLA'!F48</f>
        <v>-12.976620567139156</v>
      </c>
      <c r="AA48" s="18">
        <f>'6. FKLASS GRUNDSKOLA'!G48</f>
        <v>-39.97249441409361</v>
      </c>
      <c r="AB48" s="18">
        <f>'7. GYMNASIESKOLA'!E48</f>
        <v>-9.5459215371220818</v>
      </c>
      <c r="AC48" s="18">
        <f>'9. IFO'!D48</f>
        <v>-9.1133175860933786</v>
      </c>
      <c r="AD48" s="18">
        <f>'9. IFO'!E48</f>
        <v>220.23484473984928</v>
      </c>
      <c r="AE48" s="18">
        <f>'9. IFO'!F48</f>
        <v>1503.5082500839183</v>
      </c>
      <c r="AF48" s="18">
        <f>'9. IFO'!G48</f>
        <v>17.914441613077248</v>
      </c>
      <c r="AG48" s="18">
        <f>'9. IFO'!H48</f>
        <v>-101.7816361908327</v>
      </c>
      <c r="AH48" s="18">
        <f>'10. ÄLDREOMSORG'!D48</f>
        <v>-229.75274499018823</v>
      </c>
      <c r="AI48" s="18">
        <f>'10. ÄLDREOMSORG'!E48</f>
        <v>-25.402031449828929</v>
      </c>
      <c r="AJ48" s="18"/>
      <c r="AK48" s="18"/>
      <c r="AL48" s="18"/>
      <c r="AM48" s="18"/>
      <c r="AN48" s="18"/>
      <c r="AO48" s="18"/>
      <c r="AP48" s="18"/>
      <c r="AQ48" s="18"/>
      <c r="AR48" s="18"/>
      <c r="AS48" s="18"/>
      <c r="AT48" s="19">
        <f t="shared" si="257"/>
        <v>1320.4156737635906</v>
      </c>
      <c r="AV48" s="18">
        <f>'9. IFO'!C48</f>
        <v>673.22733898401555</v>
      </c>
      <c r="AW48" s="18">
        <f>'5. FÖRSKOLA FRITIDS'!F48</f>
        <v>-124.3496588353206</v>
      </c>
      <c r="AX48" s="18">
        <f>'7. GYMNASIESKOLA'!E48</f>
        <v>-9.5459215371220818</v>
      </c>
      <c r="AY48" s="18">
        <f>'10. ÄLDREOMSORG'!D48</f>
        <v>-229.75274499018823</v>
      </c>
      <c r="AZ48" s="18">
        <f>'11. KOLLEKTIVTRAFIK'!C48</f>
        <v>26</v>
      </c>
      <c r="BA48" s="19">
        <f t="shared" si="258"/>
        <v>335.57901362138455</v>
      </c>
      <c r="BB48" s="5"/>
      <c r="BC48" s="20">
        <f t="shared" si="259"/>
        <v>-896.61208672478119</v>
      </c>
      <c r="BD48" s="20">
        <f t="shared" si="260"/>
        <v>1320.4156737635906</v>
      </c>
      <c r="BE48" s="20">
        <f t="shared" si="261"/>
        <v>335.57901362138455</v>
      </c>
      <c r="BF48" s="22">
        <f t="shared" si="262"/>
        <v>759.38260066019393</v>
      </c>
      <c r="BH48" s="5"/>
      <c r="BI48" s="5"/>
      <c r="BJ48" s="5"/>
      <c r="BK48" s="5"/>
    </row>
    <row r="49" spans="1:63" x14ac:dyDescent="0.35">
      <c r="A49" s="13" t="str">
        <f>'8. KOMVUX'!B49</f>
        <v>Boxholm</v>
      </c>
      <c r="B49" s="18">
        <f>'5. FÖRSKOLA FRITIDS'!L49</f>
        <v>7.845453393031069</v>
      </c>
      <c r="C49" s="18">
        <f>'5. FÖRSKOLA FRITIDS'!M49</f>
        <v>-70.502637189839987</v>
      </c>
      <c r="D49" s="18">
        <f>'6. FKLASS GRUNDSKOLA'!J49</f>
        <v>-116.75430292367599</v>
      </c>
      <c r="E49" s="18">
        <f>'6. FKLASS GRUNDSKOLA'!K49</f>
        <v>-3.3386140239330766</v>
      </c>
      <c r="F49" s="18">
        <f>'6. FKLASS GRUNDSKOLA'!L49</f>
        <v>4.2273534505914832</v>
      </c>
      <c r="G49" s="18">
        <f>'7. GYMNASIESKOLA'!H49</f>
        <v>-92.728302887836421</v>
      </c>
      <c r="H49" s="18">
        <f>'7. GYMNASIESKOLA'!I49</f>
        <v>617.01124465179009</v>
      </c>
      <c r="I49" s="18">
        <f>'7. GYMNASIESKOLA'!J49</f>
        <v>-5.6025598113737605</v>
      </c>
      <c r="J49" s="18">
        <f>'7. GYMNASIESKOLA'!L49</f>
        <v>15.57052056304372</v>
      </c>
      <c r="K49" s="18">
        <f>'7. GYMNASIESKOLA'!M49</f>
        <v>-58.518150692337784</v>
      </c>
      <c r="L49" s="18">
        <f>'7. GYMNASIESKOLA'!K49</f>
        <v>-531.30371551574046</v>
      </c>
      <c r="M49" s="18">
        <f>'9. IFO'!J49</f>
        <v>527.28376177774862</v>
      </c>
      <c r="N49" s="18">
        <f>'9. IFO'!K49</f>
        <v>-907.79690007106115</v>
      </c>
      <c r="O49" s="18">
        <f>'9. IFO'!L49</f>
        <v>12.986884849102005</v>
      </c>
      <c r="P49" s="18">
        <f>'9. IFO'!M49</f>
        <v>-732.0942535076</v>
      </c>
      <c r="Q49" s="18">
        <f>'10. ÄLDREOMSORG'!I49</f>
        <v>13.022139272543138</v>
      </c>
      <c r="R49" s="18">
        <f>'10. ÄLDREOMSORG'!J49</f>
        <v>34.940482423944296</v>
      </c>
      <c r="S49" s="19">
        <f t="shared" si="263"/>
        <v>-1285.7515962416041</v>
      </c>
      <c r="U49" s="18">
        <f>'5. FÖRSKOLA FRITIDS'!D49</f>
        <v>42.039522046267983</v>
      </c>
      <c r="V49" s="18">
        <f>'5. FÖRSKOLA FRITIDS'!E49</f>
        <v>0.29688665516347545</v>
      </c>
      <c r="W49" s="18">
        <f>'5. FÖRSKOLA FRITIDS'!G49</f>
        <v>-40.56960312054445</v>
      </c>
      <c r="X49" s="18">
        <f>'5. FÖRSKOLA FRITIDS'!H49</f>
        <v>22.200583763637077</v>
      </c>
      <c r="Y49" s="18">
        <f>'5. FÖRSKOLA FRITIDS'!J49</f>
        <v>-26.365408155438921</v>
      </c>
      <c r="Z49" s="18">
        <f>'6. FKLASS GRUNDSKOLA'!F49</f>
        <v>-22.062567668166455</v>
      </c>
      <c r="AA49" s="18">
        <f>'6. FKLASS GRUNDSKOLA'!G49</f>
        <v>-39.97249441409361</v>
      </c>
      <c r="AB49" s="18">
        <f>'7. GYMNASIESKOLA'!E49</f>
        <v>-9.5459215371220818</v>
      </c>
      <c r="AC49" s="18">
        <f>'9. IFO'!D49</f>
        <v>-9.1133175860933786</v>
      </c>
      <c r="AD49" s="18">
        <f>'9. IFO'!E49</f>
        <v>102.00131026545833</v>
      </c>
      <c r="AE49" s="18">
        <f>'9. IFO'!F49</f>
        <v>1334.3031415535738</v>
      </c>
      <c r="AF49" s="18">
        <f>'9. IFO'!G49</f>
        <v>34.281880306768386</v>
      </c>
      <c r="AG49" s="18">
        <f>'9. IFO'!H49</f>
        <v>-77.020870689275014</v>
      </c>
      <c r="AH49" s="18">
        <f>'10. ÄLDREOMSORG'!D49</f>
        <v>8.1900561361336131</v>
      </c>
      <c r="AI49" s="18">
        <f>'10. ÄLDREOMSORG'!E49</f>
        <v>-25.402031449828929</v>
      </c>
      <c r="AJ49" s="18"/>
      <c r="AK49" s="18"/>
      <c r="AL49" s="18"/>
      <c r="AM49" s="18"/>
      <c r="AN49" s="18"/>
      <c r="AO49" s="18"/>
      <c r="AP49" s="18"/>
      <c r="AQ49" s="18"/>
      <c r="AR49" s="18"/>
      <c r="AS49" s="18"/>
      <c r="AT49" s="19">
        <f t="shared" si="257"/>
        <v>1293.26116610644</v>
      </c>
      <c r="AV49" s="18">
        <f>'9. IFO'!C49</f>
        <v>344.65810883694769</v>
      </c>
      <c r="AW49" s="18">
        <f>'5. FÖRSKOLA FRITIDS'!F49</f>
        <v>2.2687843231044358</v>
      </c>
      <c r="AX49" s="18">
        <f>'7. GYMNASIESKOLA'!E49</f>
        <v>-9.5459215371220818</v>
      </c>
      <c r="AY49" s="18">
        <f>'10. ÄLDREOMSORG'!D49</f>
        <v>8.1900561361336131</v>
      </c>
      <c r="AZ49" s="18">
        <f>'11. KOLLEKTIVTRAFIK'!C49</f>
        <v>75.182547379262274</v>
      </c>
      <c r="BA49" s="19">
        <f t="shared" si="258"/>
        <v>420.75357513832591</v>
      </c>
      <c r="BB49" s="5"/>
      <c r="BC49" s="20">
        <f t="shared" si="259"/>
        <v>-1285.7515962416041</v>
      </c>
      <c r="BD49" s="20">
        <f t="shared" si="260"/>
        <v>1293.26116610644</v>
      </c>
      <c r="BE49" s="20">
        <f t="shared" si="261"/>
        <v>420.75357513832591</v>
      </c>
      <c r="BF49" s="22">
        <f t="shared" si="262"/>
        <v>428.26314500316175</v>
      </c>
      <c r="BH49" s="5"/>
      <c r="BI49" s="5"/>
      <c r="BJ49" s="5"/>
      <c r="BK49" s="5"/>
    </row>
    <row r="50" spans="1:63" x14ac:dyDescent="0.35">
      <c r="A50" s="13" t="str">
        <f>'8. KOMVUX'!B50</f>
        <v>Finspång</v>
      </c>
      <c r="B50" s="18">
        <f>'5. FÖRSKOLA FRITIDS'!L50</f>
        <v>7.845453393031069</v>
      </c>
      <c r="C50" s="18">
        <f>'5. FÖRSKOLA FRITIDS'!M50</f>
        <v>-40.552044364785267</v>
      </c>
      <c r="D50" s="18">
        <f>'6. FKLASS GRUNDSKOLA'!J50</f>
        <v>140.83060990930062</v>
      </c>
      <c r="E50" s="18">
        <f>'6. FKLASS GRUNDSKOLA'!K50</f>
        <v>-40.042779551551035</v>
      </c>
      <c r="F50" s="18">
        <f>'6. FKLASS GRUNDSKOLA'!L50</f>
        <v>4.2273534505914832</v>
      </c>
      <c r="G50" s="18">
        <f>'7. GYMNASIESKOLA'!H50</f>
        <v>-6.9794018020446646</v>
      </c>
      <c r="H50" s="18">
        <f>'7. GYMNASIESKOLA'!I50</f>
        <v>467.41000247514296</v>
      </c>
      <c r="I50" s="18">
        <f>'7. GYMNASIESKOLA'!J50</f>
        <v>26.024538845650682</v>
      </c>
      <c r="J50" s="18">
        <f>'7. GYMNASIESKOLA'!L50</f>
        <v>15.57052056304372</v>
      </c>
      <c r="K50" s="18">
        <f>'7. GYMNASIESKOLA'!M50</f>
        <v>-10.205994597383269</v>
      </c>
      <c r="L50" s="18">
        <f>'7. GYMNASIESKOLA'!K50</f>
        <v>-568.48092844232519</v>
      </c>
      <c r="M50" s="18">
        <f>'9. IFO'!J50</f>
        <v>698.84273047077784</v>
      </c>
      <c r="N50" s="18">
        <f>'9. IFO'!K50</f>
        <v>-1023.2400657716066</v>
      </c>
      <c r="O50" s="18">
        <f>'9. IFO'!L50</f>
        <v>14.774266172528106</v>
      </c>
      <c r="P50" s="18">
        <f>'9. IFO'!M50</f>
        <v>-732.0942535076</v>
      </c>
      <c r="Q50" s="18">
        <f>'10. ÄLDREOMSORG'!I50</f>
        <v>13.022139272543138</v>
      </c>
      <c r="R50" s="18">
        <f>'10. ÄLDREOMSORG'!J50</f>
        <v>19.179476236487165</v>
      </c>
      <c r="S50" s="19">
        <f t="shared" si="263"/>
        <v>-1013.8683772481992</v>
      </c>
      <c r="U50" s="18">
        <f>'5. FÖRSKOLA FRITIDS'!D50</f>
        <v>42.855646216708926</v>
      </c>
      <c r="V50" s="18">
        <f>'5. FÖRSKOLA FRITIDS'!E50</f>
        <v>-45.731720334210486</v>
      </c>
      <c r="W50" s="18">
        <f>'5. FÖRSKOLA FRITIDS'!G50</f>
        <v>-27.875424023900941</v>
      </c>
      <c r="X50" s="18">
        <f>'5. FÖRSKOLA FRITIDS'!H50</f>
        <v>49.126447728190776</v>
      </c>
      <c r="Y50" s="18">
        <f>'5. FÖRSKOLA FRITIDS'!J50</f>
        <v>-26.365408155438921</v>
      </c>
      <c r="Z50" s="18">
        <f>'6. FKLASS GRUNDSKOLA'!F50</f>
        <v>-11.443818429047528</v>
      </c>
      <c r="AA50" s="18">
        <f>'6. FKLASS GRUNDSKOLA'!G50</f>
        <v>-39.97249441409361</v>
      </c>
      <c r="AB50" s="18">
        <f>'7. GYMNASIESKOLA'!E50</f>
        <v>-9.5459215371220818</v>
      </c>
      <c r="AC50" s="18">
        <f>'9. IFO'!D50</f>
        <v>-9.1133175860933786</v>
      </c>
      <c r="AD50" s="18">
        <f>'9. IFO'!E50</f>
        <v>132.30950063533484</v>
      </c>
      <c r="AE50" s="18">
        <f>'9. IFO'!F50</f>
        <v>1102.2504212833874</v>
      </c>
      <c r="AF50" s="18">
        <f>'9. IFO'!G50</f>
        <v>54.204487505200085</v>
      </c>
      <c r="AG50" s="18">
        <f>'9. IFO'!H50</f>
        <v>-166.76133706087271</v>
      </c>
      <c r="AH50" s="18">
        <f>'10. ÄLDREOMSORG'!D50</f>
        <v>180.18610448296829</v>
      </c>
      <c r="AI50" s="18">
        <f>'10. ÄLDREOMSORG'!E50</f>
        <v>-25.402031449828929</v>
      </c>
      <c r="AJ50" s="18"/>
      <c r="AK50" s="18"/>
      <c r="AL50" s="18"/>
      <c r="AM50" s="18"/>
      <c r="AN50" s="18"/>
      <c r="AO50" s="18"/>
      <c r="AP50" s="18"/>
      <c r="AQ50" s="18"/>
      <c r="AR50" s="18"/>
      <c r="AS50" s="18"/>
      <c r="AT50" s="19">
        <f t="shared" si="257"/>
        <v>1198.7211348611818</v>
      </c>
      <c r="AV50" s="18">
        <f>'9. IFO'!C50</f>
        <v>67.702955334020658</v>
      </c>
      <c r="AW50" s="18">
        <f>'5. FÖRSKOLA FRITIDS'!F50</f>
        <v>-22.106450492924701</v>
      </c>
      <c r="AX50" s="18">
        <f>'7. GYMNASIESKOLA'!E50</f>
        <v>-9.5459215371220818</v>
      </c>
      <c r="AY50" s="18">
        <f>'10. ÄLDREOMSORG'!D50</f>
        <v>180.18610448296829</v>
      </c>
      <c r="AZ50" s="18">
        <f>'11. KOLLEKTIVTRAFIK'!C50</f>
        <v>75.182547379262274</v>
      </c>
      <c r="BA50" s="19">
        <f t="shared" si="258"/>
        <v>291.41923516620443</v>
      </c>
      <c r="BB50" s="5"/>
      <c r="BC50" s="20">
        <f t="shared" si="259"/>
        <v>-1013.8683772481992</v>
      </c>
      <c r="BD50" s="20">
        <f t="shared" si="260"/>
        <v>1198.7211348611818</v>
      </c>
      <c r="BE50" s="20">
        <f t="shared" si="261"/>
        <v>291.41923516620443</v>
      </c>
      <c r="BF50" s="22">
        <f t="shared" si="262"/>
        <v>476.27199277918703</v>
      </c>
      <c r="BH50" s="5"/>
      <c r="BI50" s="5"/>
      <c r="BJ50" s="5"/>
      <c r="BK50" s="5"/>
    </row>
    <row r="51" spans="1:63" x14ac:dyDescent="0.35">
      <c r="A51" s="13" t="str">
        <f>'8. KOMVUX'!B51</f>
        <v>Kinda</v>
      </c>
      <c r="B51" s="18">
        <f>'5. FÖRSKOLA FRITIDS'!L51</f>
        <v>7.845453393031069</v>
      </c>
      <c r="C51" s="18">
        <f>'5. FÖRSKOLA FRITIDS'!M51</f>
        <v>13.633801411542194</v>
      </c>
      <c r="D51" s="18">
        <f>'6. FKLASS GRUNDSKOLA'!J51</f>
        <v>38.45999638587449</v>
      </c>
      <c r="E51" s="18">
        <f>'6. FKLASS GRUNDSKOLA'!K51</f>
        <v>22.685868561938666</v>
      </c>
      <c r="F51" s="18">
        <f>'6. FKLASS GRUNDSKOLA'!L51</f>
        <v>4.2273534505914832</v>
      </c>
      <c r="G51" s="18">
        <f>'7. GYMNASIESKOLA'!H51</f>
        <v>12.767163282709502</v>
      </c>
      <c r="H51" s="18">
        <f>'7. GYMNASIESKOLA'!I51</f>
        <v>472.26953053314651</v>
      </c>
      <c r="I51" s="18">
        <f>'7. GYMNASIESKOLA'!J51</f>
        <v>-14.628264879585165</v>
      </c>
      <c r="J51" s="18">
        <f>'7. GYMNASIESKOLA'!L51</f>
        <v>-20.907853945177294</v>
      </c>
      <c r="K51" s="18">
        <f>'7. GYMNASIESKOLA'!M51</f>
        <v>4.2112102694704934</v>
      </c>
      <c r="L51" s="18">
        <f>'7. GYMNASIESKOLA'!K51</f>
        <v>-344.75531359010517</v>
      </c>
      <c r="M51" s="18">
        <f>'9. IFO'!J51</f>
        <v>437.67275584288581</v>
      </c>
      <c r="N51" s="18">
        <f>'9. IFO'!K51</f>
        <v>-742.64807572888139</v>
      </c>
      <c r="O51" s="18">
        <f>'9. IFO'!L51</f>
        <v>24.922932379943145</v>
      </c>
      <c r="P51" s="18">
        <f>'9. IFO'!M51</f>
        <v>-732.0942535076</v>
      </c>
      <c r="Q51" s="18">
        <f>'10. ÄLDREOMSORG'!I51</f>
        <v>13.022139272543138</v>
      </c>
      <c r="R51" s="18">
        <f>'10. ÄLDREOMSORG'!J51</f>
        <v>34.550843462357349</v>
      </c>
      <c r="S51" s="19">
        <f t="shared" si="263"/>
        <v>-768.76471340531521</v>
      </c>
      <c r="U51" s="18">
        <f>'5. FÖRSKOLA FRITIDS'!D51</f>
        <v>45.418960677360694</v>
      </c>
      <c r="V51" s="18">
        <f>'5. FÖRSKOLA FRITIDS'!E51</f>
        <v>9.2459996222559862E-2</v>
      </c>
      <c r="W51" s="18">
        <f>'5. FÖRSKOLA FRITIDS'!G51</f>
        <v>28.016590071806803</v>
      </c>
      <c r="X51" s="18">
        <f>'5. FÖRSKOLA FRITIDS'!H51</f>
        <v>52.222609977734429</v>
      </c>
      <c r="Y51" s="18">
        <f>'5. FÖRSKOLA FRITIDS'!J51</f>
        <v>-26.365408155438921</v>
      </c>
      <c r="Z51" s="18">
        <f>'6. FKLASS GRUNDSKOLA'!F51</f>
        <v>-17.176556852063111</v>
      </c>
      <c r="AA51" s="18">
        <f>'6. FKLASS GRUNDSKOLA'!G51</f>
        <v>-39.97249441409361</v>
      </c>
      <c r="AB51" s="18">
        <f>'7. GYMNASIESKOLA'!E51</f>
        <v>-9.5459215371220818</v>
      </c>
      <c r="AC51" s="18">
        <f>'9. IFO'!D51</f>
        <v>-9.1133175860933786</v>
      </c>
      <c r="AD51" s="18">
        <f>'9. IFO'!E51</f>
        <v>122.77710287355875</v>
      </c>
      <c r="AE51" s="18">
        <f>'9. IFO'!F51</f>
        <v>1203.7734864015938</v>
      </c>
      <c r="AF51" s="18">
        <f>'9. IFO'!G51</f>
        <v>36.862755514033417</v>
      </c>
      <c r="AG51" s="18">
        <f>'9. IFO'!H51</f>
        <v>-102.73837582639588</v>
      </c>
      <c r="AH51" s="18">
        <f>'10. ÄLDREOMSORG'!D51</f>
        <v>-38.981224788020512</v>
      </c>
      <c r="AI51" s="18">
        <f>'10. ÄLDREOMSORG'!E51</f>
        <v>-25.402031449828929</v>
      </c>
      <c r="AJ51" s="18"/>
      <c r="AK51" s="18"/>
      <c r="AL51" s="18"/>
      <c r="AM51" s="18"/>
      <c r="AN51" s="18"/>
      <c r="AO51" s="18"/>
      <c r="AP51" s="18"/>
      <c r="AQ51" s="18"/>
      <c r="AR51" s="18"/>
      <c r="AS51" s="18"/>
      <c r="AT51" s="19">
        <f t="shared" si="257"/>
        <v>1219.8686349032541</v>
      </c>
      <c r="AV51" s="18">
        <f>'9. IFO'!C51</f>
        <v>267.57354045757086</v>
      </c>
      <c r="AW51" s="18">
        <f>'5. FÖRSKOLA FRITIDS'!F51</f>
        <v>-28.985226981181235</v>
      </c>
      <c r="AX51" s="18">
        <f>'7. GYMNASIESKOLA'!E51</f>
        <v>-9.5459215371220818</v>
      </c>
      <c r="AY51" s="18">
        <f>'10. ÄLDREOMSORG'!D51</f>
        <v>-38.981224788020512</v>
      </c>
      <c r="AZ51" s="18">
        <f>'11. KOLLEKTIVTRAFIK'!C51</f>
        <v>75.182547379262274</v>
      </c>
      <c r="BA51" s="19">
        <f t="shared" si="258"/>
        <v>265.24371453050935</v>
      </c>
      <c r="BB51" s="5"/>
      <c r="BC51" s="20">
        <f t="shared" si="259"/>
        <v>-768.76471340531521</v>
      </c>
      <c r="BD51" s="20">
        <f t="shared" si="260"/>
        <v>1219.8686349032541</v>
      </c>
      <c r="BE51" s="20">
        <f t="shared" si="261"/>
        <v>265.24371453050935</v>
      </c>
      <c r="BF51" s="22">
        <f t="shared" si="262"/>
        <v>716.34763602844828</v>
      </c>
      <c r="BH51" s="5"/>
      <c r="BI51" s="5"/>
      <c r="BJ51" s="5"/>
      <c r="BK51" s="5"/>
    </row>
    <row r="52" spans="1:63" x14ac:dyDescent="0.35">
      <c r="A52" s="13" t="str">
        <f>'8. KOMVUX'!B52</f>
        <v>Linköping</v>
      </c>
      <c r="B52" s="18">
        <f>'5. FÖRSKOLA FRITIDS'!L52</f>
        <v>7.845453393031069</v>
      </c>
      <c r="C52" s="18">
        <f>'5. FÖRSKOLA FRITIDS'!M52</f>
        <v>-2.6264111921190652</v>
      </c>
      <c r="D52" s="18">
        <f>'6. FKLASS GRUNDSKOLA'!J52</f>
        <v>19.759176592029522</v>
      </c>
      <c r="E52" s="18">
        <f>'6. FKLASS GRUNDSKOLA'!K52</f>
        <v>18.512153482570618</v>
      </c>
      <c r="F52" s="18">
        <f>'6. FKLASS GRUNDSKOLA'!L52</f>
        <v>4.2273534505914832</v>
      </c>
      <c r="G52" s="18">
        <f>'7. GYMNASIESKOLA'!H52</f>
        <v>-5.0937855597636768</v>
      </c>
      <c r="H52" s="18">
        <f>'7. GYMNASIESKOLA'!I52</f>
        <v>-118.21791258637911</v>
      </c>
      <c r="I52" s="18">
        <f>'7. GYMNASIESKOLA'!J52</f>
        <v>-14.317811749483701</v>
      </c>
      <c r="J52" s="18">
        <f>'7. GYMNASIESKOLA'!L52</f>
        <v>5.1282064766686339</v>
      </c>
      <c r="K52" s="18">
        <f>'7. GYMNASIESKOLA'!M52</f>
        <v>4.2112102694704934</v>
      </c>
      <c r="L52" s="18">
        <f>'7. GYMNASIESKOLA'!K52</f>
        <v>140.58326519109471</v>
      </c>
      <c r="M52" s="18">
        <f>'9. IFO'!J52</f>
        <v>585.46102893133082</v>
      </c>
      <c r="N52" s="18">
        <f>'9. IFO'!K52</f>
        <v>-575.67434786321644</v>
      </c>
      <c r="O52" s="18">
        <f>'9. IFO'!L52</f>
        <v>29.979456797351748</v>
      </c>
      <c r="P52" s="18">
        <f>'9. IFO'!M52</f>
        <v>-732.0942535076</v>
      </c>
      <c r="Q52" s="18">
        <f>'10. ÄLDREOMSORG'!I52</f>
        <v>13.022139272543138</v>
      </c>
      <c r="R52" s="18">
        <f>'10. ÄLDREOMSORG'!J52</f>
        <v>13.227720065256415</v>
      </c>
      <c r="S52" s="19">
        <f t="shared" si="263"/>
        <v>-606.06735853662337</v>
      </c>
      <c r="U52" s="18">
        <f>'5. FÖRSKOLA FRITIDS'!D52</f>
        <v>44.869747397778887</v>
      </c>
      <c r="V52" s="18">
        <f>'5. FÖRSKOLA FRITIDS'!E52</f>
        <v>-44.813529057113634</v>
      </c>
      <c r="W52" s="18">
        <f>'5. FÖRSKOLA FRITIDS'!G52</f>
        <v>13.402082244381877</v>
      </c>
      <c r="X52" s="18">
        <f>'5. FÖRSKOLA FRITIDS'!H52</f>
        <v>59.707865006942058</v>
      </c>
      <c r="Y52" s="18">
        <f>'5. FÖRSKOLA FRITIDS'!J52</f>
        <v>-54.88680829504009</v>
      </c>
      <c r="Z52" s="18">
        <f>'6. FKLASS GRUNDSKOLA'!F52</f>
        <v>-4.645676571688421</v>
      </c>
      <c r="AA52" s="18">
        <f>'6. FKLASS GRUNDSKOLA'!G52</f>
        <v>-79.512182926437248</v>
      </c>
      <c r="AB52" s="18">
        <f>'7. GYMNASIESKOLA'!E52</f>
        <v>-22.6699031552284</v>
      </c>
      <c r="AC52" s="18">
        <f>'9. IFO'!D52</f>
        <v>-22.747614484276578</v>
      </c>
      <c r="AD52" s="18">
        <f>'9. IFO'!E52</f>
        <v>131.82276772841925</v>
      </c>
      <c r="AE52" s="18">
        <f>'9. IFO'!F52</f>
        <v>879.86656435779116</v>
      </c>
      <c r="AF52" s="18">
        <f>'9. IFO'!G52</f>
        <v>60.17042397140456</v>
      </c>
      <c r="AG52" s="18">
        <f>'9. IFO'!H52</f>
        <v>-486.25001418596844</v>
      </c>
      <c r="AH52" s="18">
        <f>'10. ÄLDREOMSORG'!D52</f>
        <v>83.828429464869984</v>
      </c>
      <c r="AI52" s="18">
        <f>'10. ÄLDREOMSORG'!E52</f>
        <v>-59.993632603892841</v>
      </c>
      <c r="AJ52" s="18"/>
      <c r="AK52" s="18"/>
      <c r="AL52" s="18"/>
      <c r="AM52" s="18"/>
      <c r="AN52" s="18"/>
      <c r="AO52" s="18"/>
      <c r="AP52" s="18"/>
      <c r="AQ52" s="18"/>
      <c r="AR52" s="18"/>
      <c r="AS52" s="18"/>
      <c r="AT52" s="19">
        <f t="shared" si="257"/>
        <v>498.1485188919421</v>
      </c>
      <c r="AV52" s="18">
        <f>'9. IFO'!C52</f>
        <v>-132.93546506179905</v>
      </c>
      <c r="AW52" s="18">
        <f>'5. FÖRSKOLA FRITIDS'!F52</f>
        <v>114.20011619717235</v>
      </c>
      <c r="AX52" s="18">
        <f>'7. GYMNASIESKOLA'!E52</f>
        <v>-22.6699031552284</v>
      </c>
      <c r="AY52" s="18">
        <f>'10. ÄLDREOMSORG'!D52</f>
        <v>83.828429464869984</v>
      </c>
      <c r="AZ52" s="18">
        <f>'11. KOLLEKTIVTRAFIK'!C52</f>
        <v>75.182547379262274</v>
      </c>
      <c r="BA52" s="19">
        <f t="shared" si="258"/>
        <v>117.60572482427716</v>
      </c>
      <c r="BB52" s="5"/>
      <c r="BC52" s="20">
        <f t="shared" si="259"/>
        <v>-606.06735853662337</v>
      </c>
      <c r="BD52" s="20">
        <f t="shared" si="260"/>
        <v>498.1485188919421</v>
      </c>
      <c r="BE52" s="20">
        <f t="shared" si="261"/>
        <v>117.60572482427716</v>
      </c>
      <c r="BF52" s="22">
        <f t="shared" si="262"/>
        <v>9.6868851795958903</v>
      </c>
      <c r="BH52" s="5"/>
      <c r="BI52" s="5"/>
      <c r="BJ52" s="5"/>
      <c r="BK52" s="5"/>
    </row>
    <row r="53" spans="1:63" x14ac:dyDescent="0.35">
      <c r="A53" s="13" t="str">
        <f>'8. KOMVUX'!B53</f>
        <v>Mjölby</v>
      </c>
      <c r="B53" s="18">
        <f>'5. FÖRSKOLA FRITIDS'!L53</f>
        <v>7.845453393031069</v>
      </c>
      <c r="C53" s="18">
        <f>'5. FÖRSKOLA FRITIDS'!M53</f>
        <v>13.633801411542194</v>
      </c>
      <c r="D53" s="18">
        <f>'6. FKLASS GRUNDSKOLA'!J53</f>
        <v>-117.19840470094039</v>
      </c>
      <c r="E53" s="18">
        <f>'6. FKLASS GRUNDSKOLA'!K53</f>
        <v>22.685868561938666</v>
      </c>
      <c r="F53" s="18">
        <f>'6. FKLASS GRUNDSKOLA'!L53</f>
        <v>4.2273534505914832</v>
      </c>
      <c r="G53" s="18">
        <f>'7. GYMNASIESKOLA'!H53</f>
        <v>40.146933730023235</v>
      </c>
      <c r="H53" s="18">
        <f>'7. GYMNASIESKOLA'!I53</f>
        <v>314.72523974598494</v>
      </c>
      <c r="I53" s="18">
        <f>'7. GYMNASIESKOLA'!J53</f>
        <v>34.882464042185632</v>
      </c>
      <c r="J53" s="18">
        <f>'7. GYMNASIESKOLA'!L53</f>
        <v>2.5467477005614509</v>
      </c>
      <c r="K53" s="18">
        <f>'7. GYMNASIESKOLA'!M53</f>
        <v>4.2112102694704934</v>
      </c>
      <c r="L53" s="18">
        <f>'7. GYMNASIESKOLA'!K53</f>
        <v>-262.79058560834363</v>
      </c>
      <c r="M53" s="18">
        <f>'9. IFO'!J53</f>
        <v>653.70444680099331</v>
      </c>
      <c r="N53" s="18">
        <f>'9. IFO'!K53</f>
        <v>-910.07872251093795</v>
      </c>
      <c r="O53" s="18">
        <f>'9. IFO'!L53</f>
        <v>12.476996912437674</v>
      </c>
      <c r="P53" s="18">
        <f>'9. IFO'!M53</f>
        <v>-732.0942535076</v>
      </c>
      <c r="Q53" s="18">
        <f>'10. ÄLDREOMSORG'!I53</f>
        <v>13.022139272543138</v>
      </c>
      <c r="R53" s="18">
        <f>'10. ÄLDREOMSORG'!J53</f>
        <v>33.261577798201486</v>
      </c>
      <c r="S53" s="19">
        <f t="shared" si="263"/>
        <v>-864.79173323831719</v>
      </c>
      <c r="U53" s="18">
        <f>'5. FÖRSKOLA FRITIDS'!D53</f>
        <v>48.621597734598076</v>
      </c>
      <c r="V53" s="18">
        <f>'5. FÖRSKOLA FRITIDS'!E53</f>
        <v>3.6076768885367874</v>
      </c>
      <c r="W53" s="18">
        <f>'5. FÖRSKOLA FRITIDS'!G53</f>
        <v>-35.605232686915279</v>
      </c>
      <c r="X53" s="18">
        <f>'5. FÖRSKOLA FRITIDS'!H53</f>
        <v>-21.218213223087091</v>
      </c>
      <c r="Y53" s="18">
        <f>'5. FÖRSKOLA FRITIDS'!J53</f>
        <v>-26.365408155438921</v>
      </c>
      <c r="Z53" s="18">
        <f>'6. FKLASS GRUNDSKOLA'!F53</f>
        <v>-14.598376864165216</v>
      </c>
      <c r="AA53" s="18">
        <f>'6. FKLASS GRUNDSKOLA'!G53</f>
        <v>-39.97249441409361</v>
      </c>
      <c r="AB53" s="18">
        <f>'7. GYMNASIESKOLA'!E53</f>
        <v>-9.5459215371220818</v>
      </c>
      <c r="AC53" s="18">
        <f>'9. IFO'!D53</f>
        <v>-9.1133175860933786</v>
      </c>
      <c r="AD53" s="18">
        <f>'9. IFO'!E53</f>
        <v>89.850930735452025</v>
      </c>
      <c r="AE53" s="18">
        <f>'9. IFO'!F53</f>
        <v>1281.1243931583226</v>
      </c>
      <c r="AF53" s="18">
        <f>'9. IFO'!G53</f>
        <v>52.278568096886239</v>
      </c>
      <c r="AG53" s="18">
        <f>'9. IFO'!H53</f>
        <v>-190.06060708217461</v>
      </c>
      <c r="AH53" s="18">
        <f>'10. ÄLDREOMSORG'!D53</f>
        <v>93.469620291688244</v>
      </c>
      <c r="AI53" s="18">
        <f>'10. ÄLDREOMSORG'!E53</f>
        <v>-25.402031449828929</v>
      </c>
      <c r="AJ53" s="18"/>
      <c r="AK53" s="18"/>
      <c r="AL53" s="18"/>
      <c r="AM53" s="18"/>
      <c r="AN53" s="18"/>
      <c r="AO53" s="18"/>
      <c r="AP53" s="18"/>
      <c r="AQ53" s="18"/>
      <c r="AR53" s="18"/>
      <c r="AS53" s="18"/>
      <c r="AT53" s="19">
        <f t="shared" si="257"/>
        <v>1197.0711839065648</v>
      </c>
      <c r="AV53" s="18">
        <f>'9. IFO'!C53</f>
        <v>244.61895821025075</v>
      </c>
      <c r="AW53" s="18">
        <f>'5. FÖRSKOLA FRITIDS'!F53</f>
        <v>-26.588099381780498</v>
      </c>
      <c r="AX53" s="18">
        <f>'7. GYMNASIESKOLA'!E53</f>
        <v>-9.5459215371220818</v>
      </c>
      <c r="AY53" s="18">
        <f>'10. ÄLDREOMSORG'!D53</f>
        <v>93.469620291688244</v>
      </c>
      <c r="AZ53" s="18">
        <f>'11. KOLLEKTIVTRAFIK'!C53</f>
        <v>75.182547379262274</v>
      </c>
      <c r="BA53" s="19">
        <f t="shared" si="258"/>
        <v>377.13710496229874</v>
      </c>
      <c r="BB53" s="5"/>
      <c r="BC53" s="20">
        <f t="shared" si="259"/>
        <v>-864.79173323831719</v>
      </c>
      <c r="BD53" s="20">
        <f t="shared" si="260"/>
        <v>1197.0711839065648</v>
      </c>
      <c r="BE53" s="20">
        <f t="shared" si="261"/>
        <v>377.13710496229874</v>
      </c>
      <c r="BF53" s="22">
        <f t="shared" si="262"/>
        <v>709.41655563054633</v>
      </c>
      <c r="BH53" s="5"/>
      <c r="BI53" s="5"/>
      <c r="BJ53" s="5"/>
      <c r="BK53" s="5"/>
    </row>
    <row r="54" spans="1:63" x14ac:dyDescent="0.35">
      <c r="A54" s="13" t="str">
        <f>'8. KOMVUX'!B54</f>
        <v>Motala</v>
      </c>
      <c r="B54" s="18">
        <f>'5. FÖRSKOLA FRITIDS'!L54</f>
        <v>7.845453393031069</v>
      </c>
      <c r="C54" s="18">
        <f>'5. FÖRSKOLA FRITIDS'!M54</f>
        <v>13.633801411542194</v>
      </c>
      <c r="D54" s="18">
        <f>'6. FKLASS GRUNDSKOLA'!J54</f>
        <v>47.333134719482139</v>
      </c>
      <c r="E54" s="18">
        <f>'6. FKLASS GRUNDSKOLA'!K54</f>
        <v>22.685868561938666</v>
      </c>
      <c r="F54" s="18">
        <f>'6. FKLASS GRUNDSKOLA'!L54</f>
        <v>4.2273534505914832</v>
      </c>
      <c r="G54" s="18">
        <f>'7. GYMNASIESKOLA'!H54</f>
        <v>8.7138881028052406</v>
      </c>
      <c r="H54" s="18">
        <f>'7. GYMNASIESKOLA'!I54</f>
        <v>147.27843266908118</v>
      </c>
      <c r="I54" s="18">
        <f>'7. GYMNASIESKOLA'!J54</f>
        <v>-50.196582106319518</v>
      </c>
      <c r="J54" s="18">
        <f>'7. GYMNASIESKOLA'!L54</f>
        <v>15.57052056304372</v>
      </c>
      <c r="K54" s="18">
        <f>'7. GYMNASIESKOLA'!M54</f>
        <v>4.2112102694704934</v>
      </c>
      <c r="L54" s="18">
        <f>'7. GYMNASIESKOLA'!K54</f>
        <v>-188.03490324449879</v>
      </c>
      <c r="M54" s="18">
        <f>'9. IFO'!J54</f>
        <v>820.74862315919518</v>
      </c>
      <c r="N54" s="18">
        <f>'9. IFO'!K54</f>
        <v>-1041.600181160022</v>
      </c>
      <c r="O54" s="18">
        <f>'9. IFO'!L54</f>
        <v>23.566265043457605</v>
      </c>
      <c r="P54" s="18">
        <f>'9. IFO'!M54</f>
        <v>-732.0942535076</v>
      </c>
      <c r="Q54" s="18">
        <f>'10. ÄLDREOMSORG'!I54</f>
        <v>13.022139272543138</v>
      </c>
      <c r="R54" s="18">
        <f>'10. ÄLDREOMSORG'!J54</f>
        <v>13.402461112029705</v>
      </c>
      <c r="S54" s="19">
        <f t="shared" si="263"/>
        <v>-869.68676829022843</v>
      </c>
      <c r="U54" s="18">
        <f>'5. FÖRSKOLA FRITIDS'!D54</f>
        <v>45.574942468769336</v>
      </c>
      <c r="V54" s="18">
        <f>'5. FÖRSKOLA FRITIDS'!E54</f>
        <v>-55.22876424222207</v>
      </c>
      <c r="W54" s="18">
        <f>'5. FÖRSKOLA FRITIDS'!G54</f>
        <v>-46.386517635898684</v>
      </c>
      <c r="X54" s="18">
        <f>'5. FÖRSKOLA FRITIDS'!H54</f>
        <v>-1.8342355004129705</v>
      </c>
      <c r="Y54" s="18">
        <f>'5. FÖRSKOLA FRITIDS'!J54</f>
        <v>-26.365408155438921</v>
      </c>
      <c r="Z54" s="18">
        <f>'6. FKLASS GRUNDSKOLA'!F54</f>
        <v>-10.134616739698687</v>
      </c>
      <c r="AA54" s="18">
        <f>'6. FKLASS GRUNDSKOLA'!G54</f>
        <v>-39.97249441409361</v>
      </c>
      <c r="AB54" s="18">
        <f>'7. GYMNASIESKOLA'!E54</f>
        <v>-9.5459215371220818</v>
      </c>
      <c r="AC54" s="18">
        <f>'9. IFO'!D54</f>
        <v>-9.1133175860933786</v>
      </c>
      <c r="AD54" s="18">
        <f>'9. IFO'!E54</f>
        <v>111.97525072611228</v>
      </c>
      <c r="AE54" s="18">
        <f>'9. IFO'!F54</f>
        <v>1576.0247251683518</v>
      </c>
      <c r="AF54" s="18">
        <f>'9. IFO'!G54</f>
        <v>51.741643330689989</v>
      </c>
      <c r="AG54" s="18">
        <f>'9. IFO'!H54</f>
        <v>-242.13331499863887</v>
      </c>
      <c r="AH54" s="18">
        <f>'10. ÄLDREOMSORG'!D54</f>
        <v>93.388908935368093</v>
      </c>
      <c r="AI54" s="18">
        <f>'10. ÄLDREOMSORG'!E54</f>
        <v>-25.402031449828929</v>
      </c>
      <c r="AJ54" s="18"/>
      <c r="AK54" s="18"/>
      <c r="AL54" s="18"/>
      <c r="AM54" s="18"/>
      <c r="AN54" s="18"/>
      <c r="AO54" s="18"/>
      <c r="AP54" s="18"/>
      <c r="AQ54" s="18"/>
      <c r="AR54" s="18"/>
      <c r="AS54" s="18"/>
      <c r="AT54" s="19">
        <f t="shared" si="257"/>
        <v>1412.5888483698434</v>
      </c>
      <c r="AV54" s="18">
        <f>'9. IFO'!C54</f>
        <v>555.64596336841771</v>
      </c>
      <c r="AW54" s="18">
        <f>'5. FÖRSKOLA FRITIDS'!F54</f>
        <v>-61.856969528042072</v>
      </c>
      <c r="AX54" s="18">
        <f>'7. GYMNASIESKOLA'!E54</f>
        <v>-9.5459215371220818</v>
      </c>
      <c r="AY54" s="18">
        <f>'10. ÄLDREOMSORG'!D54</f>
        <v>93.388908935368093</v>
      </c>
      <c r="AZ54" s="18">
        <f>'11. KOLLEKTIVTRAFIK'!C54</f>
        <v>75.182547379262274</v>
      </c>
      <c r="BA54" s="19">
        <f t="shared" si="258"/>
        <v>652.81452861788387</v>
      </c>
      <c r="BB54" s="5"/>
      <c r="BC54" s="20">
        <f t="shared" si="259"/>
        <v>-869.68676829022843</v>
      </c>
      <c r="BD54" s="20">
        <f t="shared" si="260"/>
        <v>1412.5888483698434</v>
      </c>
      <c r="BE54" s="20">
        <f t="shared" si="261"/>
        <v>652.81452861788387</v>
      </c>
      <c r="BF54" s="22">
        <f t="shared" si="262"/>
        <v>1195.7166086974989</v>
      </c>
      <c r="BH54" s="5"/>
      <c r="BI54" s="5"/>
      <c r="BJ54" s="5"/>
      <c r="BK54" s="5"/>
    </row>
    <row r="55" spans="1:63" x14ac:dyDescent="0.35">
      <c r="A55" s="13" t="str">
        <f>'8. KOMVUX'!B55</f>
        <v>Norrköping</v>
      </c>
      <c r="B55" s="18">
        <f>'5. FÖRSKOLA FRITIDS'!L55</f>
        <v>7.845453393031069</v>
      </c>
      <c r="C55" s="18">
        <f>'5. FÖRSKOLA FRITIDS'!M55</f>
        <v>-1.1530799070277606</v>
      </c>
      <c r="D55" s="18">
        <f>'6. FKLASS GRUNDSKOLA'!J55</f>
        <v>33.900719345402266</v>
      </c>
      <c r="E55" s="18">
        <f>'6. FKLASS GRUNDSKOLA'!K55</f>
        <v>22.685868561938666</v>
      </c>
      <c r="F55" s="18">
        <f>'6. FKLASS GRUNDSKOLA'!L55</f>
        <v>4.2273534505914832</v>
      </c>
      <c r="G55" s="18">
        <f>'7. GYMNASIESKOLA'!H55</f>
        <v>59.559139128399238</v>
      </c>
      <c r="H55" s="18">
        <f>'7. GYMNASIESKOLA'!I55</f>
        <v>46.830581730076013</v>
      </c>
      <c r="I55" s="18">
        <f>'7. GYMNASIESKOLA'!J55</f>
        <v>50.598575418364703</v>
      </c>
      <c r="J55" s="18">
        <f>'7. GYMNASIESKOLA'!L55</f>
        <v>15.57052056304372</v>
      </c>
      <c r="K55" s="18">
        <f>'7. GYMNASIESKOLA'!M55</f>
        <v>4.2112102694704934</v>
      </c>
      <c r="L55" s="18">
        <f>'7. GYMNASIESKOLA'!K55</f>
        <v>-110.62251489956499</v>
      </c>
      <c r="M55" s="18">
        <f>'9. IFO'!J55</f>
        <v>839.01775864574563</v>
      </c>
      <c r="N55" s="18">
        <f>'9. IFO'!K55</f>
        <v>-974.63541709685262</v>
      </c>
      <c r="O55" s="18">
        <f>'9. IFO'!L55</f>
        <v>21.005591200327778</v>
      </c>
      <c r="P55" s="18">
        <f>'9. IFO'!M55</f>
        <v>-732.0942535076</v>
      </c>
      <c r="Q55" s="18">
        <f>'10. ÄLDREOMSORG'!I55</f>
        <v>13.022139272543138</v>
      </c>
      <c r="R55" s="18">
        <f>'10. ÄLDREOMSORG'!J55</f>
        <v>-10.725163163536136</v>
      </c>
      <c r="S55" s="19">
        <f t="shared" si="263"/>
        <v>-710.75551759564735</v>
      </c>
      <c r="U55" s="18">
        <f>'5. FÖRSKOLA FRITIDS'!D55</f>
        <v>47.391555714849922</v>
      </c>
      <c r="V55" s="18">
        <f>'5. FÖRSKOLA FRITIDS'!E55</f>
        <v>-48.757308174627909</v>
      </c>
      <c r="W55" s="18">
        <f>'5. FÖRSKOLA FRITIDS'!G55</f>
        <v>21.49841414182313</v>
      </c>
      <c r="X55" s="18">
        <f>'5. FÖRSKOLA FRITIDS'!H55</f>
        <v>-1.6173836642312638</v>
      </c>
      <c r="Y55" s="18">
        <f>'5. FÖRSKOLA FRITIDS'!J55</f>
        <v>-26.365408155438921</v>
      </c>
      <c r="Z55" s="18">
        <f>'6. FKLASS GRUNDSKOLA'!F55</f>
        <v>-0.33576202102315489</v>
      </c>
      <c r="AA55" s="18">
        <f>'6. FKLASS GRUNDSKOLA'!G55</f>
        <v>-39.97249441409361</v>
      </c>
      <c r="AB55" s="18">
        <f>'7. GYMNASIESKOLA'!E55</f>
        <v>-9.5459215371220818</v>
      </c>
      <c r="AC55" s="18">
        <f>'9. IFO'!D55</f>
        <v>-9.1133175860933786</v>
      </c>
      <c r="AD55" s="18">
        <f>'9. IFO'!E55</f>
        <v>139.96090784143314</v>
      </c>
      <c r="AE55" s="18">
        <f>'9. IFO'!F55</f>
        <v>1169.9324646955249</v>
      </c>
      <c r="AF55" s="18">
        <f>'9. IFO'!G55</f>
        <v>54.905743030003421</v>
      </c>
      <c r="AG55" s="18">
        <f>'9. IFO'!H55</f>
        <v>-456.74958977794017</v>
      </c>
      <c r="AH55" s="18">
        <f>'10. ÄLDREOMSORG'!D55</f>
        <v>-19.962146378190106</v>
      </c>
      <c r="AI55" s="18">
        <f>'10. ÄLDREOMSORG'!E55</f>
        <v>-25.402031449828929</v>
      </c>
      <c r="AJ55" s="18"/>
      <c r="AK55" s="18"/>
      <c r="AL55" s="18"/>
      <c r="AM55" s="18"/>
      <c r="AN55" s="18"/>
      <c r="AO55" s="18"/>
      <c r="AP55" s="18"/>
      <c r="AQ55" s="18"/>
      <c r="AR55" s="18"/>
      <c r="AS55" s="18"/>
      <c r="AT55" s="19">
        <f t="shared" si="257"/>
        <v>795.86772226504502</v>
      </c>
      <c r="AV55" s="18">
        <f>'9. IFO'!C55</f>
        <v>48.760410637513473</v>
      </c>
      <c r="AW55" s="18">
        <f>'5. FÖRSKOLA FRITIDS'!F55</f>
        <v>31.470070994586823</v>
      </c>
      <c r="AX55" s="18">
        <f>'7. GYMNASIESKOLA'!E55</f>
        <v>-9.5459215371220818</v>
      </c>
      <c r="AY55" s="18">
        <f>'10. ÄLDREOMSORG'!D55</f>
        <v>-19.962146378190106</v>
      </c>
      <c r="AZ55" s="18">
        <f>'11. KOLLEKTIVTRAFIK'!C55</f>
        <v>75.182547379262274</v>
      </c>
      <c r="BA55" s="19">
        <f t="shared" si="258"/>
        <v>125.90496109605039</v>
      </c>
      <c r="BB55" s="5"/>
      <c r="BC55" s="20">
        <f t="shared" si="259"/>
        <v>-710.75551759564735</v>
      </c>
      <c r="BD55" s="20">
        <f t="shared" si="260"/>
        <v>795.86772226504502</v>
      </c>
      <c r="BE55" s="20">
        <f t="shared" si="261"/>
        <v>125.90496109605039</v>
      </c>
      <c r="BF55" s="22">
        <f t="shared" si="262"/>
        <v>211.01716576544806</v>
      </c>
      <c r="BH55" s="5"/>
      <c r="BI55" s="5"/>
      <c r="BJ55" s="5"/>
      <c r="BK55" s="5"/>
    </row>
    <row r="56" spans="1:63" x14ac:dyDescent="0.35">
      <c r="A56" s="13" t="str">
        <f>'8. KOMVUX'!B56</f>
        <v>Söderköping</v>
      </c>
      <c r="B56" s="18">
        <f>'5. FÖRSKOLA FRITIDS'!L56</f>
        <v>7.845453393031069</v>
      </c>
      <c r="C56" s="18">
        <f>'5. FÖRSKOLA FRITIDS'!M56</f>
        <v>13.633801411542194</v>
      </c>
      <c r="D56" s="18">
        <f>'6. FKLASS GRUNDSKOLA'!J56</f>
        <v>-274.86661994438401</v>
      </c>
      <c r="E56" s="18">
        <f>'6. FKLASS GRUNDSKOLA'!K56</f>
        <v>13.106889559020761</v>
      </c>
      <c r="F56" s="18">
        <f>'6. FKLASS GRUNDSKOLA'!L56</f>
        <v>4.2273534505914832</v>
      </c>
      <c r="G56" s="18">
        <f>'7. GYMNASIESKOLA'!H56</f>
        <v>-101.3309774406432</v>
      </c>
      <c r="H56" s="18">
        <f>'7. GYMNASIESKOLA'!I56</f>
        <v>359.80991330873968</v>
      </c>
      <c r="I56" s="18">
        <f>'7. GYMNASIESKOLA'!J56</f>
        <v>104.09569080846333</v>
      </c>
      <c r="J56" s="18">
        <f>'7. GYMNASIESKOLA'!L56</f>
        <v>15.57052056304372</v>
      </c>
      <c r="K56" s="18">
        <f>'7. GYMNASIESKOLA'!M56</f>
        <v>4.2112102694704934</v>
      </c>
      <c r="L56" s="18">
        <f>'7. GYMNASIESKOLA'!K56</f>
        <v>-352.28006401899358</v>
      </c>
      <c r="M56" s="18">
        <f>'9. IFO'!J56</f>
        <v>660.55283087627947</v>
      </c>
      <c r="N56" s="18">
        <f>'9. IFO'!K56</f>
        <v>-852.39958634923471</v>
      </c>
      <c r="O56" s="18">
        <f>'9. IFO'!L56</f>
        <v>4.273730055164501</v>
      </c>
      <c r="P56" s="18">
        <f>'9. IFO'!M56</f>
        <v>-732.0942535076</v>
      </c>
      <c r="Q56" s="18">
        <f>'10. ÄLDREOMSORG'!I56</f>
        <v>13.022139272543138</v>
      </c>
      <c r="R56" s="18">
        <f>'10. ÄLDREOMSORG'!J56</f>
        <v>39.569162012561982</v>
      </c>
      <c r="S56" s="19">
        <f t="shared" si="263"/>
        <v>-1073.0528062804037</v>
      </c>
      <c r="U56" s="18">
        <f>'5. FÖRSKOLA FRITIDS'!D56</f>
        <v>47.136293627639262</v>
      </c>
      <c r="V56" s="18">
        <f>'5. FÖRSKOLA FRITIDS'!E56</f>
        <v>-61.507150078751778</v>
      </c>
      <c r="W56" s="18">
        <f>'5. FÖRSKOLA FRITIDS'!G56</f>
        <v>-37.555275644142299</v>
      </c>
      <c r="X56" s="18">
        <f>'5. FÖRSKOLA FRITIDS'!H56</f>
        <v>-38.783065928726394</v>
      </c>
      <c r="Y56" s="18">
        <f>'5. FÖRSKOLA FRITIDS'!J56</f>
        <v>-26.365408155438921</v>
      </c>
      <c r="Z56" s="18">
        <f>'6. FKLASS GRUNDSKOLA'!F56</f>
        <v>-22.700132653140187</v>
      </c>
      <c r="AA56" s="18">
        <f>'6. FKLASS GRUNDSKOLA'!G56</f>
        <v>-39.97249441409361</v>
      </c>
      <c r="AB56" s="18">
        <f>'7. GYMNASIESKOLA'!E56</f>
        <v>-9.5459215371220818</v>
      </c>
      <c r="AC56" s="18">
        <f>'9. IFO'!D56</f>
        <v>-9.1133175860933786</v>
      </c>
      <c r="AD56" s="18">
        <f>'9. IFO'!E56</f>
        <v>61.976927997267623</v>
      </c>
      <c r="AE56" s="18">
        <f>'9. IFO'!F56</f>
        <v>1203.7734864015938</v>
      </c>
      <c r="AF56" s="18">
        <f>'9. IFO'!G56</f>
        <v>26.931619573945927</v>
      </c>
      <c r="AG56" s="18">
        <f>'9. IFO'!H56</f>
        <v>-123.25765982676052</v>
      </c>
      <c r="AH56" s="18">
        <f>'10. ÄLDREOMSORG'!D56</f>
        <v>-97.862897419381795</v>
      </c>
      <c r="AI56" s="18">
        <f>'10. ÄLDREOMSORG'!E56</f>
        <v>-25.402031449828929</v>
      </c>
      <c r="AJ56" s="18"/>
      <c r="AK56" s="18"/>
      <c r="AL56" s="18"/>
      <c r="AM56" s="18"/>
      <c r="AN56" s="18"/>
      <c r="AO56" s="18"/>
      <c r="AP56" s="18"/>
      <c r="AQ56" s="18"/>
      <c r="AR56" s="18"/>
      <c r="AS56" s="18"/>
      <c r="AT56" s="19">
        <f t="shared" si="257"/>
        <v>847.75297290696653</v>
      </c>
      <c r="AV56" s="18">
        <f>'9. IFO'!C56</f>
        <v>237.17430082752765</v>
      </c>
      <c r="AW56" s="18">
        <f>'5. FÖRSKOLA FRITIDS'!F56</f>
        <v>-116.77759573079291</v>
      </c>
      <c r="AX56" s="18">
        <f>'7. GYMNASIESKOLA'!E56</f>
        <v>-9.5459215371220818</v>
      </c>
      <c r="AY56" s="18">
        <f>'10. ÄLDREOMSORG'!D56</f>
        <v>-97.862897419381795</v>
      </c>
      <c r="AZ56" s="18">
        <f>'11. KOLLEKTIVTRAFIK'!C56</f>
        <v>75.182547379262274</v>
      </c>
      <c r="BA56" s="19">
        <f t="shared" si="258"/>
        <v>88.17043351949313</v>
      </c>
      <c r="BB56" s="5"/>
      <c r="BC56" s="20">
        <f t="shared" si="259"/>
        <v>-1073.0528062804037</v>
      </c>
      <c r="BD56" s="20">
        <f t="shared" si="260"/>
        <v>847.75297290696653</v>
      </c>
      <c r="BE56" s="20">
        <f t="shared" si="261"/>
        <v>88.17043351949313</v>
      </c>
      <c r="BF56" s="22">
        <f t="shared" si="262"/>
        <v>-137.12939985394405</v>
      </c>
      <c r="BH56" s="5"/>
      <c r="BI56" s="5"/>
      <c r="BJ56" s="5"/>
      <c r="BK56" s="5"/>
    </row>
    <row r="57" spans="1:63" x14ac:dyDescent="0.35">
      <c r="A57" s="13" t="str">
        <f>'8. KOMVUX'!B57</f>
        <v>Vadstena</v>
      </c>
      <c r="B57" s="18">
        <f>'5. FÖRSKOLA FRITIDS'!L57</f>
        <v>7.845453393031069</v>
      </c>
      <c r="C57" s="18">
        <f>'5. FÖRSKOLA FRITIDS'!M57</f>
        <v>5.0366297436543634</v>
      </c>
      <c r="D57" s="18">
        <f>'6. FKLASS GRUNDSKOLA'!J57</f>
        <v>-54.005987944549496</v>
      </c>
      <c r="E57" s="18">
        <f>'6. FKLASS GRUNDSKOLA'!K57</f>
        <v>22.685868561938666</v>
      </c>
      <c r="F57" s="18">
        <f>'6. FKLASS GRUNDSKOLA'!L57</f>
        <v>4.2273534505914832</v>
      </c>
      <c r="G57" s="18">
        <f>'7. GYMNASIESKOLA'!H57</f>
        <v>-195.00660127932582</v>
      </c>
      <c r="H57" s="18">
        <f>'7. GYMNASIESKOLA'!I57</f>
        <v>99.495226578858777</v>
      </c>
      <c r="I57" s="18">
        <f>'7. GYMNASIESKOLA'!J57</f>
        <v>-24.080657779269323</v>
      </c>
      <c r="J57" s="18">
        <f>'7. GYMNASIESKOLA'!L57</f>
        <v>15.57052056304372</v>
      </c>
      <c r="K57" s="18">
        <f>'7. GYMNASIESKOLA'!M57</f>
        <v>-47.379937975500809</v>
      </c>
      <c r="L57" s="18">
        <f>'7. GYMNASIESKOLA'!K57</f>
        <v>-25.472873415332625</v>
      </c>
      <c r="M57" s="18">
        <f>'9. IFO'!J57</f>
        <v>620.02537035242608</v>
      </c>
      <c r="N57" s="18">
        <f>'9. IFO'!K57</f>
        <v>-782.4235385428874</v>
      </c>
      <c r="O57" s="18">
        <f>'9. IFO'!L57</f>
        <v>15.146153556663165</v>
      </c>
      <c r="P57" s="18">
        <f>'9. IFO'!M57</f>
        <v>-732.0942535076</v>
      </c>
      <c r="Q57" s="18">
        <f>'10. ÄLDREOMSORG'!I57</f>
        <v>13.022139272543138</v>
      </c>
      <c r="R57" s="18">
        <f>'10. ÄLDREOMSORG'!J57</f>
        <v>20.979288043620556</v>
      </c>
      <c r="S57" s="19">
        <f t="shared" si="263"/>
        <v>-1036.4298469280943</v>
      </c>
      <c r="U57" s="18">
        <f>'5. FÖRSKOLA FRITIDS'!D57</f>
        <v>35.897200189617152</v>
      </c>
      <c r="V57" s="18">
        <f>'5. FÖRSKOLA FRITIDS'!E57</f>
        <v>-23.347661132851542</v>
      </c>
      <c r="W57" s="18">
        <f>'5. FÖRSKOLA FRITIDS'!G57</f>
        <v>-7.8244932212261986</v>
      </c>
      <c r="X57" s="18">
        <f>'5. FÖRSKOLA FRITIDS'!H57</f>
        <v>89.759551623596238</v>
      </c>
      <c r="Y57" s="18">
        <f>'5. FÖRSKOLA FRITIDS'!J57</f>
        <v>-26.365408155438921</v>
      </c>
      <c r="Z57" s="18">
        <f>'6. FKLASS GRUNDSKOLA'!F57</f>
        <v>-27.153452026612722</v>
      </c>
      <c r="AA57" s="18">
        <f>'6. FKLASS GRUNDSKOLA'!G57</f>
        <v>-39.97249441409361</v>
      </c>
      <c r="AB57" s="18">
        <f>'7. GYMNASIESKOLA'!E57</f>
        <v>-9.5459215371220818</v>
      </c>
      <c r="AC57" s="18">
        <f>'9. IFO'!D57</f>
        <v>-9.1133175860933786</v>
      </c>
      <c r="AD57" s="18">
        <f>'9. IFO'!E57</f>
        <v>86.762949213459351</v>
      </c>
      <c r="AE57" s="18">
        <f>'9. IFO'!F57</f>
        <v>1532.5148401176916</v>
      </c>
      <c r="AF57" s="18">
        <f>'9. IFO'!G57</f>
        <v>31.636269685900444</v>
      </c>
      <c r="AG57" s="18">
        <f>'9. IFO'!H57</f>
        <v>-95.508291544348495</v>
      </c>
      <c r="AH57" s="18">
        <f>'10. ÄLDREOMSORG'!D57</f>
        <v>-21.414558583146452</v>
      </c>
      <c r="AI57" s="18">
        <f>'10. ÄLDREOMSORG'!E57</f>
        <v>-25.402031449828929</v>
      </c>
      <c r="AJ57" s="18"/>
      <c r="AK57" s="18"/>
      <c r="AL57" s="18"/>
      <c r="AM57" s="18"/>
      <c r="AN57" s="18"/>
      <c r="AO57" s="18"/>
      <c r="AP57" s="18"/>
      <c r="AQ57" s="18"/>
      <c r="AR57" s="18"/>
      <c r="AS57" s="18"/>
      <c r="AT57" s="19">
        <f t="shared" si="257"/>
        <v>1490.9231811795025</v>
      </c>
      <c r="AV57" s="18">
        <f>'9. IFO'!C57</f>
        <v>697.48680227783927</v>
      </c>
      <c r="AW57" s="18">
        <f>'5. FÖRSKOLA FRITIDS'!F57</f>
        <v>1.9284511506249276</v>
      </c>
      <c r="AX57" s="18">
        <f>'7. GYMNASIESKOLA'!E57</f>
        <v>-9.5459215371220818</v>
      </c>
      <c r="AY57" s="18">
        <f>'10. ÄLDREOMSORG'!D57</f>
        <v>-21.414558583146452</v>
      </c>
      <c r="AZ57" s="18">
        <f>'11. KOLLEKTIVTRAFIK'!C57</f>
        <v>75.182547379262274</v>
      </c>
      <c r="BA57" s="19">
        <f t="shared" si="258"/>
        <v>743.63732068745787</v>
      </c>
      <c r="BB57" s="5"/>
      <c r="BC57" s="20">
        <f t="shared" si="259"/>
        <v>-1036.4298469280943</v>
      </c>
      <c r="BD57" s="20">
        <f t="shared" si="260"/>
        <v>1490.9231811795025</v>
      </c>
      <c r="BE57" s="20">
        <f t="shared" si="261"/>
        <v>743.63732068745787</v>
      </c>
      <c r="BF57" s="22">
        <f t="shared" si="262"/>
        <v>1198.130654938866</v>
      </c>
      <c r="BH57" s="5"/>
      <c r="BI57" s="5"/>
      <c r="BJ57" s="5"/>
      <c r="BK57" s="5"/>
    </row>
    <row r="58" spans="1:63" x14ac:dyDescent="0.35">
      <c r="A58" s="13" t="str">
        <f>'8. KOMVUX'!B58</f>
        <v>Valdemarsvik</v>
      </c>
      <c r="B58" s="18">
        <f>'5. FÖRSKOLA FRITIDS'!L58</f>
        <v>7.845453393031069</v>
      </c>
      <c r="C58" s="18">
        <f>'5. FÖRSKOLA FRITIDS'!M58</f>
        <v>13.633801411542194</v>
      </c>
      <c r="D58" s="18">
        <f>'6. FKLASS GRUNDSKOLA'!J58</f>
        <v>-84.082915562039247</v>
      </c>
      <c r="E58" s="18">
        <f>'6. FKLASS GRUNDSKOLA'!K58</f>
        <v>22.685868561938666</v>
      </c>
      <c r="F58" s="18">
        <f>'6. FKLASS GRUNDSKOLA'!L58</f>
        <v>-119.30548646589315</v>
      </c>
      <c r="G58" s="18">
        <f>'7. GYMNASIESKOLA'!H58</f>
        <v>-59.678095622358668</v>
      </c>
      <c r="H58" s="18">
        <f>'7. GYMNASIESKOLA'!I58</f>
        <v>517.41559613314928</v>
      </c>
      <c r="I58" s="18">
        <f>'7. GYMNASIESKOLA'!J58</f>
        <v>-11.448003738789719</v>
      </c>
      <c r="J58" s="18">
        <f>'7. GYMNASIESKOLA'!L58</f>
        <v>15.57052056304372</v>
      </c>
      <c r="K58" s="18">
        <f>'7. GYMNASIESKOLA'!M58</f>
        <v>4.2112102694704934</v>
      </c>
      <c r="L58" s="18">
        <f>'7. GYMNASIESKOLA'!K58</f>
        <v>-594.24353791439273</v>
      </c>
      <c r="M58" s="18">
        <f>'9. IFO'!J58</f>
        <v>417.94321552810862</v>
      </c>
      <c r="N58" s="18">
        <f>'9. IFO'!K58</f>
        <v>-1056.2368166539341</v>
      </c>
      <c r="O58" s="18">
        <f>'9. IFO'!L58</f>
        <v>20.719485785333383</v>
      </c>
      <c r="P58" s="18">
        <f>'9. IFO'!M58</f>
        <v>-732.0942535076</v>
      </c>
      <c r="Q58" s="18">
        <f>'10. ÄLDREOMSORG'!I58</f>
        <v>13.022139272543138</v>
      </c>
      <c r="R58" s="18">
        <f>'10. ÄLDREOMSORG'!J58</f>
        <v>24.589297288890965</v>
      </c>
      <c r="S58" s="19">
        <f t="shared" si="263"/>
        <v>-1599.4525212579561</v>
      </c>
      <c r="U58" s="18">
        <f>'5. FÖRSKOLA FRITIDS'!D58</f>
        <v>39.227955342757483</v>
      </c>
      <c r="V58" s="18">
        <f>'5. FÖRSKOLA FRITIDS'!E58</f>
        <v>-23.622473026337612</v>
      </c>
      <c r="W58" s="18">
        <f>'5. FÖRSKOLA FRITIDS'!G58</f>
        <v>-22.974505848368405</v>
      </c>
      <c r="X58" s="18">
        <f>'5. FÖRSKOLA FRITIDS'!H58</f>
        <v>-11.503048488439084</v>
      </c>
      <c r="Y58" s="18">
        <f>'5. FÖRSKOLA FRITIDS'!J58</f>
        <v>-26.365408155438921</v>
      </c>
      <c r="Z58" s="18">
        <f>'6. FKLASS GRUNDSKOLA'!F58</f>
        <v>-22.428937908246926</v>
      </c>
      <c r="AA58" s="18">
        <f>'6. FKLASS GRUNDSKOLA'!G58</f>
        <v>-39.97249441409361</v>
      </c>
      <c r="AB58" s="18">
        <f>'7. GYMNASIESKOLA'!E58</f>
        <v>-9.5459215371220818</v>
      </c>
      <c r="AC58" s="18">
        <f>'9. IFO'!D58</f>
        <v>-9.1133175860933786</v>
      </c>
      <c r="AD58" s="18">
        <f>'9. IFO'!E58</f>
        <v>87.118780983657274</v>
      </c>
      <c r="AE58" s="18">
        <f>'9. IFO'!F58</f>
        <v>1401.9851849657116</v>
      </c>
      <c r="AF58" s="18">
        <f>'9. IFO'!G58</f>
        <v>16.960838807626452</v>
      </c>
      <c r="AG58" s="18">
        <f>'9. IFO'!H58</f>
        <v>-87.375084170583008</v>
      </c>
      <c r="AH58" s="18">
        <f>'10. ÄLDREOMSORG'!D58</f>
        <v>-55.084821036952818</v>
      </c>
      <c r="AI58" s="18">
        <f>'10. ÄLDREOMSORG'!E58</f>
        <v>-25.402031449828929</v>
      </c>
      <c r="AJ58" s="18"/>
      <c r="AK58" s="18"/>
      <c r="AL58" s="18"/>
      <c r="AM58" s="18"/>
      <c r="AN58" s="18"/>
      <c r="AO58" s="18"/>
      <c r="AP58" s="18"/>
      <c r="AQ58" s="18"/>
      <c r="AR58" s="18"/>
      <c r="AS58" s="18"/>
      <c r="AT58" s="19">
        <f t="shared" si="257"/>
        <v>1211.904716478248</v>
      </c>
      <c r="AV58" s="18">
        <f>'9. IFO'!C58</f>
        <v>106.75316376511728</v>
      </c>
      <c r="AW58" s="18">
        <f>'5. FÖRSKOLA FRITIDS'!F58</f>
        <v>-24.061812550913579</v>
      </c>
      <c r="AX58" s="18">
        <f>'7. GYMNASIESKOLA'!E58</f>
        <v>-9.5459215371220818</v>
      </c>
      <c r="AY58" s="18">
        <f>'10. ÄLDREOMSORG'!D58</f>
        <v>-55.084821036952818</v>
      </c>
      <c r="AZ58" s="18">
        <f>'11. KOLLEKTIVTRAFIK'!C58</f>
        <v>75.182547379262274</v>
      </c>
      <c r="BA58" s="19">
        <f t="shared" si="258"/>
        <v>93.24315601939108</v>
      </c>
      <c r="BB58" s="5"/>
      <c r="BC58" s="20">
        <f t="shared" si="259"/>
        <v>-1599.4525212579561</v>
      </c>
      <c r="BD58" s="20">
        <f t="shared" si="260"/>
        <v>1211.904716478248</v>
      </c>
      <c r="BE58" s="20">
        <f t="shared" si="261"/>
        <v>93.24315601939108</v>
      </c>
      <c r="BF58" s="22">
        <f t="shared" si="262"/>
        <v>-294.30464876031692</v>
      </c>
      <c r="BH58" s="5"/>
      <c r="BI58" s="5"/>
      <c r="BJ58" s="5"/>
      <c r="BK58" s="5"/>
    </row>
    <row r="59" spans="1:63" x14ac:dyDescent="0.35">
      <c r="A59" s="13" t="str">
        <f>'8. KOMVUX'!B59</f>
        <v>Ydre</v>
      </c>
      <c r="B59" s="18">
        <f>'5. FÖRSKOLA FRITIDS'!L59</f>
        <v>7.845453393031069</v>
      </c>
      <c r="C59" s="18">
        <f>'5. FÖRSKOLA FRITIDS'!M59</f>
        <v>-13.321929176023875</v>
      </c>
      <c r="D59" s="18">
        <f>'6. FKLASS GRUNDSKOLA'!J59</f>
        <v>73.747288851827477</v>
      </c>
      <c r="E59" s="18">
        <f>'6. FKLASS GRUNDSKOLA'!K59</f>
        <v>22.685868561938666</v>
      </c>
      <c r="F59" s="18">
        <f>'6. FKLASS GRUNDSKOLA'!L59</f>
        <v>4.2273534505914832</v>
      </c>
      <c r="G59" s="18">
        <f>'7. GYMNASIESKOLA'!H59</f>
        <v>48.106879379032371</v>
      </c>
      <c r="H59" s="18">
        <f>'7. GYMNASIESKOLA'!I59</f>
        <v>483.00468351340282</v>
      </c>
      <c r="I59" s="18">
        <f>'7. GYMNASIESKOLA'!J59</f>
        <v>117.91700682915013</v>
      </c>
      <c r="J59" s="18">
        <f>'7. GYMNASIESKOLA'!L59</f>
        <v>15.57052056304372</v>
      </c>
      <c r="K59" s="18">
        <f>'7. GYMNASIESKOLA'!M59</f>
        <v>-25.12655728931276</v>
      </c>
      <c r="L59" s="18">
        <f>'7. GYMNASIESKOLA'!K59</f>
        <v>-461.41836513018546</v>
      </c>
      <c r="M59" s="18">
        <f>'9. IFO'!J59</f>
        <v>299.11005334144545</v>
      </c>
      <c r="N59" s="18">
        <f>'9. IFO'!K59</f>
        <v>-326.0507861391435</v>
      </c>
      <c r="O59" s="18">
        <f>'9. IFO'!L59</f>
        <v>18.473779322331534</v>
      </c>
      <c r="P59" s="18">
        <f>'9. IFO'!M59</f>
        <v>-732.0942535076</v>
      </c>
      <c r="Q59" s="18">
        <f>'10. ÄLDREOMSORG'!I59</f>
        <v>-590.67060723813597</v>
      </c>
      <c r="R59" s="18">
        <f>'10. ÄLDREOMSORG'!J59</f>
        <v>9.3728226599678219</v>
      </c>
      <c r="S59" s="19">
        <f t="shared" si="263"/>
        <v>-1048.620788614639</v>
      </c>
      <c r="U59" s="18">
        <f>'5. FÖRSKOLA FRITIDS'!D59</f>
        <v>42.665593840414473</v>
      </c>
      <c r="V59" s="18">
        <f>'5. FÖRSKOLA FRITIDS'!E59</f>
        <v>37.734639896612705</v>
      </c>
      <c r="W59" s="18">
        <f>'5. FÖRSKOLA FRITIDS'!G59</f>
        <v>-53.372388142120315</v>
      </c>
      <c r="X59" s="18">
        <f>'5. FÖRSKOLA FRITIDS'!H59</f>
        <v>106.85964651209694</v>
      </c>
      <c r="Y59" s="18">
        <f>'5. FÖRSKOLA FRITIDS'!J59</f>
        <v>-26.365408155438921</v>
      </c>
      <c r="Z59" s="18">
        <f>'6. FKLASS GRUNDSKOLA'!F59</f>
        <v>-25.468290943317299</v>
      </c>
      <c r="AA59" s="18">
        <f>'6. FKLASS GRUNDSKOLA'!G59</f>
        <v>-39.97249441409361</v>
      </c>
      <c r="AB59" s="18">
        <f>'7. GYMNASIESKOLA'!E59</f>
        <v>-9.5459215371220818</v>
      </c>
      <c r="AC59" s="18">
        <f>'9. IFO'!D59</f>
        <v>-9.1133175860933786</v>
      </c>
      <c r="AD59" s="18">
        <f>'9. IFO'!E59</f>
        <v>146.49186347112555</v>
      </c>
      <c r="AE59" s="18">
        <f>'9. IFO'!F59</f>
        <v>1300.4621198475047</v>
      </c>
      <c r="AF59" s="18">
        <f>'9. IFO'!G59</f>
        <v>7.2807312936485928</v>
      </c>
      <c r="AG59" s="18">
        <f>'9. IFO'!H59</f>
        <v>-51.311088907335417</v>
      </c>
      <c r="AH59" s="18">
        <f>'10. ÄLDREOMSORG'!D59</f>
        <v>14.98538704151599</v>
      </c>
      <c r="AI59" s="18">
        <f>'10. ÄLDREOMSORG'!E59</f>
        <v>-25.402031449828929</v>
      </c>
      <c r="AJ59" s="18"/>
      <c r="AK59" s="18"/>
      <c r="AL59" s="18"/>
      <c r="AM59" s="18"/>
      <c r="AN59" s="18"/>
      <c r="AO59" s="18"/>
      <c r="AP59" s="18"/>
      <c r="AQ59" s="18"/>
      <c r="AR59" s="18"/>
      <c r="AS59" s="18"/>
      <c r="AT59" s="19">
        <f t="shared" si="257"/>
        <v>1415.9290407675689</v>
      </c>
      <c r="AV59" s="18">
        <f>'9. IFO'!C59</f>
        <v>776.36740035532955</v>
      </c>
      <c r="AW59" s="18">
        <f>'5. FÖRSKOLA FRITIDS'!F59</f>
        <v>22.827376618801789</v>
      </c>
      <c r="AX59" s="18">
        <f>'7. GYMNASIESKOLA'!E59</f>
        <v>-9.5459215371220818</v>
      </c>
      <c r="AY59" s="18">
        <f>'10. ÄLDREOMSORG'!D59</f>
        <v>14.98538704151599</v>
      </c>
      <c r="AZ59" s="18">
        <f>'11. KOLLEKTIVTRAFIK'!C59</f>
        <v>75.182547379262274</v>
      </c>
      <c r="BA59" s="19">
        <f t="shared" si="258"/>
        <v>879.8167898577874</v>
      </c>
      <c r="BB59" s="5"/>
      <c r="BC59" s="20">
        <f t="shared" si="259"/>
        <v>-1048.620788614639</v>
      </c>
      <c r="BD59" s="20">
        <f t="shared" si="260"/>
        <v>1415.9290407675689</v>
      </c>
      <c r="BE59" s="20">
        <f t="shared" si="261"/>
        <v>879.8167898577874</v>
      </c>
      <c r="BF59" s="22">
        <f t="shared" si="262"/>
        <v>1247.1250420107174</v>
      </c>
      <c r="BH59" s="5"/>
      <c r="BI59" s="5"/>
      <c r="BJ59" s="5"/>
      <c r="BK59" s="5"/>
    </row>
    <row r="60" spans="1:63" x14ac:dyDescent="0.35">
      <c r="A60" s="13" t="str">
        <f>'8. KOMVUX'!B60</f>
        <v>Åtvidaberg</v>
      </c>
      <c r="B60" s="18">
        <f>'5. FÖRSKOLA FRITIDS'!L60</f>
        <v>7.845453393031069</v>
      </c>
      <c r="C60" s="18">
        <f>'5. FÖRSKOLA FRITIDS'!M60</f>
        <v>13.633801411542194</v>
      </c>
      <c r="D60" s="18">
        <f>'6. FKLASS GRUNDSKOLA'!J60</f>
        <v>-108.88233882590242</v>
      </c>
      <c r="E60" s="18">
        <f>'6. FKLASS GRUNDSKOLA'!K60</f>
        <v>22.685868561938666</v>
      </c>
      <c r="F60" s="18">
        <f>'6. FKLASS GRUNDSKOLA'!L60</f>
        <v>4.2273534505914832</v>
      </c>
      <c r="G60" s="18">
        <f>'7. GYMNASIESKOLA'!H60</f>
        <v>-32.518975463500247</v>
      </c>
      <c r="H60" s="18">
        <f>'7. GYMNASIESKOLA'!I60</f>
        <v>274.63258396870043</v>
      </c>
      <c r="I60" s="18">
        <f>'7. GYMNASIESKOLA'!J60</f>
        <v>-21.363427592210186</v>
      </c>
      <c r="J60" s="18">
        <f>'7. GYMNASIESKOLA'!L60</f>
        <v>15.57052056304372</v>
      </c>
      <c r="K60" s="18">
        <f>'7. GYMNASIESKOLA'!M60</f>
        <v>4.2112102694704934</v>
      </c>
      <c r="L60" s="18">
        <f>'7. GYMNASIESKOLA'!K60</f>
        <v>-176.76042409032073</v>
      </c>
      <c r="M60" s="18">
        <f>'9. IFO'!J60</f>
        <v>539.18591183936144</v>
      </c>
      <c r="N60" s="18">
        <f>'9. IFO'!K60</f>
        <v>-919.15569202438928</v>
      </c>
      <c r="O60" s="18">
        <f>'9. IFO'!L60</f>
        <v>12.81233954974533</v>
      </c>
      <c r="P60" s="18">
        <f>'9. IFO'!M60</f>
        <v>-732.0942535076</v>
      </c>
      <c r="Q60" s="18">
        <f>'10. ÄLDREOMSORG'!I60</f>
        <v>13.022139272543138</v>
      </c>
      <c r="R60" s="18">
        <f>'10. ÄLDREOMSORG'!J60</f>
        <v>37.647810845922422</v>
      </c>
      <c r="S60" s="19">
        <f t="shared" si="263"/>
        <v>-1045.3001183780325</v>
      </c>
      <c r="U60" s="18">
        <f>'5. FÖRSKOLA FRITIDS'!D60</f>
        <v>44.222649813219512</v>
      </c>
      <c r="V60" s="18">
        <f>'5. FÖRSKOLA FRITIDS'!E60</f>
        <v>12.238469094460191</v>
      </c>
      <c r="W60" s="18">
        <f>'5. FÖRSKOLA FRITIDS'!G60</f>
        <v>-36.529633771539508</v>
      </c>
      <c r="X60" s="18">
        <f>'5. FÖRSKOLA FRITIDS'!H60</f>
        <v>3.2477147185393411</v>
      </c>
      <c r="Y60" s="18">
        <f>'5. FÖRSKOLA FRITIDS'!J60</f>
        <v>-26.365408155438921</v>
      </c>
      <c r="Z60" s="18">
        <f>'6. FKLASS GRUNDSKOLA'!F60</f>
        <v>-21.591284689920091</v>
      </c>
      <c r="AA60" s="18">
        <f>'6. FKLASS GRUNDSKOLA'!G60</f>
        <v>-39.97249441409361</v>
      </c>
      <c r="AB60" s="18">
        <f>'7. GYMNASIESKOLA'!E60</f>
        <v>-9.5459215371220818</v>
      </c>
      <c r="AC60" s="18">
        <f>'9. IFO'!D60</f>
        <v>-9.1133175860933786</v>
      </c>
      <c r="AD60" s="18">
        <f>'9. IFO'!E60</f>
        <v>63.833140441024995</v>
      </c>
      <c r="AE60" s="18">
        <f>'9. IFO'!F60</f>
        <v>1179.6013280401155</v>
      </c>
      <c r="AF60" s="18">
        <f>'9. IFO'!G60</f>
        <v>23.778032736006089</v>
      </c>
      <c r="AG60" s="18">
        <f>'9. IFO'!H60</f>
        <v>-119.18949003365356</v>
      </c>
      <c r="AH60" s="18">
        <f>'10. ÄLDREOMSORG'!D60</f>
        <v>44.391608224500004</v>
      </c>
      <c r="AI60" s="18">
        <f>'10. ÄLDREOMSORG'!E60</f>
        <v>-25.402031449828929</v>
      </c>
      <c r="AJ60" s="18"/>
      <c r="AK60" s="18"/>
      <c r="AL60" s="18"/>
      <c r="AM60" s="18"/>
      <c r="AN60" s="18"/>
      <c r="AO60" s="18"/>
      <c r="AP60" s="18"/>
      <c r="AQ60" s="18"/>
      <c r="AR60" s="18"/>
      <c r="AS60" s="18"/>
      <c r="AT60" s="19">
        <f t="shared" si="257"/>
        <v>1083.6033614301755</v>
      </c>
      <c r="AV60" s="18">
        <f>'9. IFO'!C60</f>
        <v>40.349637699098253</v>
      </c>
      <c r="AW60" s="18">
        <f>'5. FÖRSKOLA FRITIDS'!F60</f>
        <v>-84.338949664509414</v>
      </c>
      <c r="AX60" s="18">
        <f>'7. GYMNASIESKOLA'!E60</f>
        <v>-9.5459215371220818</v>
      </c>
      <c r="AY60" s="18">
        <f>'10. ÄLDREOMSORG'!D60</f>
        <v>44.391608224500004</v>
      </c>
      <c r="AZ60" s="18">
        <f>'11. KOLLEKTIVTRAFIK'!C60</f>
        <v>75.182547379262274</v>
      </c>
      <c r="BA60" s="19">
        <f t="shared" si="258"/>
        <v>66.038922101229034</v>
      </c>
      <c r="BB60" s="5"/>
      <c r="BC60" s="20">
        <f t="shared" si="259"/>
        <v>-1045.3001183780325</v>
      </c>
      <c r="BD60" s="20">
        <f t="shared" si="260"/>
        <v>1083.6033614301755</v>
      </c>
      <c r="BE60" s="20">
        <f t="shared" si="261"/>
        <v>66.038922101229034</v>
      </c>
      <c r="BF60" s="22">
        <f t="shared" si="262"/>
        <v>104.34216515337202</v>
      </c>
      <c r="BH60" s="5"/>
      <c r="BI60" s="5"/>
      <c r="BJ60" s="5"/>
      <c r="BK60" s="5"/>
    </row>
    <row r="61" spans="1:63" x14ac:dyDescent="0.35">
      <c r="A61" s="13" t="str">
        <f>'8. KOMVUX'!B61</f>
        <v>Ödeshög</v>
      </c>
      <c r="B61" s="18">
        <f>'5. FÖRSKOLA FRITIDS'!L61</f>
        <v>7.845453393031069</v>
      </c>
      <c r="C61" s="18">
        <f>'5. FÖRSKOLA FRITIDS'!M61</f>
        <v>-21.133880379879326</v>
      </c>
      <c r="D61" s="18">
        <f>'6. FKLASS GRUNDSKOLA'!J61</f>
        <v>-32.877087086839914</v>
      </c>
      <c r="E61" s="18">
        <f>'6. FKLASS GRUNDSKOLA'!K61</f>
        <v>22.685868561938666</v>
      </c>
      <c r="F61" s="18">
        <f>'6. FKLASS GRUNDSKOLA'!L61</f>
        <v>4.2273534505914832</v>
      </c>
      <c r="G61" s="18">
        <f>'7. GYMNASIESKOLA'!H61</f>
        <v>109.46102544307746</v>
      </c>
      <c r="H61" s="18">
        <f>'7. GYMNASIESKOLA'!I61</f>
        <v>822.55289731862854</v>
      </c>
      <c r="I61" s="18">
        <f>'7. GYMNASIESKOLA'!J61</f>
        <v>-170.03985135340827</v>
      </c>
      <c r="J61" s="18">
        <f>'7. GYMNASIESKOLA'!L61</f>
        <v>15.57052056304372</v>
      </c>
      <c r="K61" s="18">
        <f>'7. GYMNASIESKOLA'!M61</f>
        <v>-0.43805708156463152</v>
      </c>
      <c r="L61" s="18">
        <f>'7. GYMNASIESKOLA'!K61</f>
        <v>-737.07041663701261</v>
      </c>
      <c r="M61" s="18">
        <f>'9. IFO'!J61</f>
        <v>686.99411586235067</v>
      </c>
      <c r="N61" s="18">
        <f>'9. IFO'!K61</f>
        <v>-880.19610823867663</v>
      </c>
      <c r="O61" s="18">
        <f>'9. IFO'!L61</f>
        <v>13.810494419541973</v>
      </c>
      <c r="P61" s="18">
        <f>'9. IFO'!M61</f>
        <v>-732.0942535076</v>
      </c>
      <c r="Q61" s="18">
        <f>'10. ÄLDREOMSORG'!I61</f>
        <v>13.022139272543138</v>
      </c>
      <c r="R61" s="18">
        <f>'10. ÄLDREOMSORG'!J61</f>
        <v>24.725743818464583</v>
      </c>
      <c r="S61" s="19">
        <f t="shared" si="263"/>
        <v>-852.95404218176998</v>
      </c>
      <c r="U61" s="18">
        <f>'5. FÖRSKOLA FRITIDS'!D61</f>
        <v>41.750560520666056</v>
      </c>
      <c r="V61" s="18">
        <f>'5. FÖRSKOLA FRITIDS'!E61</f>
        <v>39.731582892022423</v>
      </c>
      <c r="W61" s="18">
        <f>'5. FÖRSKOLA FRITIDS'!G61</f>
        <v>-86.04028416455786</v>
      </c>
      <c r="X61" s="18">
        <f>'5. FÖRSKOLA FRITIDS'!H61</f>
        <v>22.390985289337312</v>
      </c>
      <c r="Y61" s="18">
        <f>'5. FÖRSKOLA FRITIDS'!J61</f>
        <v>-26.365408155438921</v>
      </c>
      <c r="Z61" s="18">
        <f>'6. FKLASS GRUNDSKOLA'!F61</f>
        <v>-17.843943005518714</v>
      </c>
      <c r="AA61" s="18">
        <f>'6. FKLASS GRUNDSKOLA'!G61</f>
        <v>-39.97249441409361</v>
      </c>
      <c r="AB61" s="18">
        <f>'7. GYMNASIESKOLA'!E61</f>
        <v>-9.5459215371220818</v>
      </c>
      <c r="AC61" s="18">
        <f>'9. IFO'!D61</f>
        <v>-9.1133175860933786</v>
      </c>
      <c r="AD61" s="18">
        <f>'9. IFO'!E61</f>
        <v>96.479879754773108</v>
      </c>
      <c r="AE61" s="18">
        <f>'9. IFO'!F61</f>
        <v>1194.1046230570023</v>
      </c>
      <c r="AF61" s="18">
        <f>'9. IFO'!G61</f>
        <v>23.827505086418334</v>
      </c>
      <c r="AG61" s="18">
        <f>'9. IFO'!H61</f>
        <v>-69.439278600398779</v>
      </c>
      <c r="AH61" s="18">
        <f>'10. ÄLDREOMSORG'!D61</f>
        <v>352.81260125979543</v>
      </c>
      <c r="AI61" s="18">
        <f>'10. ÄLDREOMSORG'!E61</f>
        <v>-25.402031449828929</v>
      </c>
      <c r="AJ61" s="18"/>
      <c r="AK61" s="18"/>
      <c r="AL61" s="18"/>
      <c r="AM61" s="18"/>
      <c r="AN61" s="18"/>
      <c r="AO61" s="18"/>
      <c r="AP61" s="18"/>
      <c r="AQ61" s="18"/>
      <c r="AR61" s="18"/>
      <c r="AS61" s="18"/>
      <c r="AT61" s="19">
        <f t="shared" si="257"/>
        <v>1487.3750589469628</v>
      </c>
      <c r="AV61" s="18">
        <f>'9. IFO'!C61</f>
        <v>387.70368520229806</v>
      </c>
      <c r="AW61" s="18">
        <f>'5. FÖRSKOLA FRITIDS'!F61</f>
        <v>-97.740910890799327</v>
      </c>
      <c r="AX61" s="18">
        <f>'7. GYMNASIESKOLA'!E61</f>
        <v>-9.5459215371220818</v>
      </c>
      <c r="AY61" s="18">
        <f>'10. ÄLDREOMSORG'!D61</f>
        <v>352.81260125979543</v>
      </c>
      <c r="AZ61" s="18">
        <f>'11. KOLLEKTIVTRAFIK'!C61</f>
        <v>75.182547379262274</v>
      </c>
      <c r="BA61" s="19">
        <f t="shared" si="258"/>
        <v>708.41200141343427</v>
      </c>
      <c r="BB61" s="5"/>
      <c r="BC61" s="20">
        <f t="shared" si="259"/>
        <v>-852.95404218176998</v>
      </c>
      <c r="BD61" s="20">
        <f t="shared" si="260"/>
        <v>1487.3750589469628</v>
      </c>
      <c r="BE61" s="20">
        <f t="shared" si="261"/>
        <v>708.41200141343427</v>
      </c>
      <c r="BF61" s="22">
        <f t="shared" si="262"/>
        <v>1342.8330181786271</v>
      </c>
      <c r="BH61" s="5"/>
      <c r="BI61" s="5"/>
      <c r="BJ61" s="5"/>
      <c r="BK61" s="5"/>
    </row>
    <row r="62" spans="1:63" x14ac:dyDescent="0.35">
      <c r="A62" s="13" t="str">
        <f>'8. KOMVUX'!B62</f>
        <v>Aneby</v>
      </c>
      <c r="B62" s="18">
        <f>'5. FÖRSKOLA FRITIDS'!L62</f>
        <v>7.845453393031069</v>
      </c>
      <c r="C62" s="18">
        <f>'5. FÖRSKOLA FRITIDS'!M62</f>
        <v>13.633801411542194</v>
      </c>
      <c r="D62" s="18">
        <f>'6. FKLASS GRUNDSKOLA'!J62</f>
        <v>-84.629023622726976</v>
      </c>
      <c r="E62" s="18">
        <f>'6. FKLASS GRUNDSKOLA'!K62</f>
        <v>3.4862083740803067</v>
      </c>
      <c r="F62" s="18">
        <f>'6. FKLASS GRUNDSKOLA'!L62</f>
        <v>4.2273534505914832</v>
      </c>
      <c r="G62" s="18">
        <f>'7. GYMNASIESKOLA'!H62</f>
        <v>-57.501643031951403</v>
      </c>
      <c r="H62" s="18">
        <f>'7. GYMNASIESKOLA'!I62</f>
        <v>315.55708349910248</v>
      </c>
      <c r="I62" s="18">
        <f>'7. GYMNASIESKOLA'!J62</f>
        <v>27.435526438835765</v>
      </c>
      <c r="J62" s="18">
        <f>'7. GYMNASIESKOLA'!L62</f>
        <v>15.57052056304372</v>
      </c>
      <c r="K62" s="18">
        <f>'7. GYMNASIESKOLA'!M62</f>
        <v>-40.836720949814129</v>
      </c>
      <c r="L62" s="18">
        <f>'7. GYMNASIESKOLA'!K62</f>
        <v>-272.30302014846467</v>
      </c>
      <c r="M62" s="18">
        <f>'9. IFO'!J62</f>
        <v>492.79705477941269</v>
      </c>
      <c r="N62" s="18">
        <f>'9. IFO'!K62</f>
        <v>-753.77772928555373</v>
      </c>
      <c r="O62" s="18">
        <f>'9. IFO'!L62</f>
        <v>9.0256196914165301</v>
      </c>
      <c r="P62" s="18">
        <f>'9. IFO'!M62</f>
        <v>-732.0942535076</v>
      </c>
      <c r="Q62" s="18">
        <f>'10. ÄLDREOMSORG'!I62</f>
        <v>13.022139272543138</v>
      </c>
      <c r="R62" s="18">
        <f>'10. ÄLDREOMSORG'!J62</f>
        <v>25.055880638495314</v>
      </c>
      <c r="S62" s="19">
        <f t="shared" si="263"/>
        <v>-1013.4857490340161</v>
      </c>
      <c r="U62" s="18">
        <f>'5. FÖRSKOLA FRITIDS'!D62</f>
        <v>53.851891313025334</v>
      </c>
      <c r="V62" s="18">
        <f>'5. FÖRSKOLA FRITIDS'!E62</f>
        <v>-12.575616140472698</v>
      </c>
      <c r="W62" s="18">
        <f>'5. FÖRSKOLA FRITIDS'!G62</f>
        <v>4.0233868833379027</v>
      </c>
      <c r="X62" s="18">
        <f>'5. FÖRSKOLA FRITIDS'!H62</f>
        <v>-18.140228057787223</v>
      </c>
      <c r="Y62" s="18">
        <f>'5. FÖRSKOLA FRITIDS'!J62</f>
        <v>-26.365408155438921</v>
      </c>
      <c r="Z62" s="18">
        <f>'6. FKLASS GRUNDSKOLA'!F62</f>
        <v>-13.064449548897553</v>
      </c>
      <c r="AA62" s="18">
        <f>'6. FKLASS GRUNDSKOLA'!G62</f>
        <v>-39.97249441409361</v>
      </c>
      <c r="AB62" s="18">
        <f>'7. GYMNASIESKOLA'!E62</f>
        <v>-9.5459215371220818</v>
      </c>
      <c r="AC62" s="18">
        <f>'9. IFO'!D62</f>
        <v>-9.1133175860933786</v>
      </c>
      <c r="AD62" s="18">
        <f>'9. IFO'!E62</f>
        <v>112.44881817446792</v>
      </c>
      <c r="AE62" s="18">
        <f>'9. IFO'!F62</f>
        <v>1271.4555298137316</v>
      </c>
      <c r="AF62" s="18">
        <f>'9. IFO'!G62</f>
        <v>10.478676574641566</v>
      </c>
      <c r="AG62" s="18">
        <f>'9. IFO'!H62</f>
        <v>-81.818233333618707</v>
      </c>
      <c r="AH62" s="18">
        <f>'10. ÄLDREOMSORG'!D62</f>
        <v>-79.690196978510031</v>
      </c>
      <c r="AI62" s="18">
        <f>'10. ÄLDREOMSORG'!E62</f>
        <v>-25.402031449828929</v>
      </c>
      <c r="AJ62" s="18"/>
      <c r="AK62" s="18"/>
      <c r="AL62" s="18"/>
      <c r="AM62" s="18"/>
      <c r="AN62" s="18"/>
      <c r="AO62" s="18"/>
      <c r="AP62" s="18"/>
      <c r="AQ62" s="18"/>
      <c r="AR62" s="18"/>
      <c r="AS62" s="18"/>
      <c r="AT62" s="19">
        <f t="shared" si="257"/>
        <v>1136.5704055573412</v>
      </c>
      <c r="AV62" s="18">
        <f>'9. IFO'!C62</f>
        <v>352.97100637979395</v>
      </c>
      <c r="AW62" s="18">
        <f>'5. FÖRSKOLA FRITIDS'!F62</f>
        <v>-26.531030125970325</v>
      </c>
      <c r="AX62" s="18">
        <f>'7. GYMNASIESKOLA'!E62</f>
        <v>-9.5459215371220818</v>
      </c>
      <c r="AY62" s="18">
        <f>'10. ÄLDREOMSORG'!D62</f>
        <v>-79.690196978510031</v>
      </c>
      <c r="AZ62" s="18">
        <f>'11. KOLLEKTIVTRAFIK'!C62</f>
        <v>103.3773900538431</v>
      </c>
      <c r="BA62" s="19">
        <f t="shared" si="258"/>
        <v>340.58124779203462</v>
      </c>
      <c r="BB62" s="5"/>
      <c r="BC62" s="20">
        <f t="shared" si="259"/>
        <v>-1013.4857490340161</v>
      </c>
      <c r="BD62" s="20">
        <f t="shared" si="260"/>
        <v>1136.5704055573412</v>
      </c>
      <c r="BE62" s="20">
        <f t="shared" si="261"/>
        <v>340.58124779203462</v>
      </c>
      <c r="BF62" s="22">
        <f t="shared" si="262"/>
        <v>463.6659043153598</v>
      </c>
      <c r="BH62" s="5"/>
      <c r="BI62" s="5"/>
      <c r="BJ62" s="5"/>
      <c r="BK62" s="5"/>
    </row>
    <row r="63" spans="1:63" x14ac:dyDescent="0.35">
      <c r="A63" s="13" t="str">
        <f>'8. KOMVUX'!B63</f>
        <v>Eksjö</v>
      </c>
      <c r="B63" s="18">
        <f>'5. FÖRSKOLA FRITIDS'!L63</f>
        <v>7.845453393031069</v>
      </c>
      <c r="C63" s="18">
        <f>'5. FÖRSKOLA FRITIDS'!M63</f>
        <v>13.633801411542194</v>
      </c>
      <c r="D63" s="18">
        <f>'6. FKLASS GRUNDSKOLA'!J63</f>
        <v>76.468961392637382</v>
      </c>
      <c r="E63" s="18">
        <f>'6. FKLASS GRUNDSKOLA'!K63</f>
        <v>18.245356869779592</v>
      </c>
      <c r="F63" s="18">
        <f>'6. FKLASS GRUNDSKOLA'!L63</f>
        <v>4.2273534505914832</v>
      </c>
      <c r="G63" s="18">
        <f>'7. GYMNASIESKOLA'!H63</f>
        <v>1.5854068956615701</v>
      </c>
      <c r="H63" s="18">
        <f>'7. GYMNASIESKOLA'!I63</f>
        <v>219.23352184592881</v>
      </c>
      <c r="I63" s="18">
        <f>'7. GYMNASIESKOLA'!J63</f>
        <v>56.270570651597765</v>
      </c>
      <c r="J63" s="18">
        <f>'7. GYMNASIESKOLA'!L63</f>
        <v>15.57052056304372</v>
      </c>
      <c r="K63" s="18">
        <f>'7. GYMNASIESKOLA'!M63</f>
        <v>4.2112102694704934</v>
      </c>
      <c r="L63" s="18">
        <f>'7. GYMNASIESKOLA'!K63</f>
        <v>-162.5488830174703</v>
      </c>
      <c r="M63" s="18">
        <f>'9. IFO'!J63</f>
        <v>600.64523755963887</v>
      </c>
      <c r="N63" s="18">
        <f>'9. IFO'!K63</f>
        <v>-783.07948593659842</v>
      </c>
      <c r="O63" s="18">
        <f>'9. IFO'!L63</f>
        <v>23.195633792070485</v>
      </c>
      <c r="P63" s="18">
        <f>'9. IFO'!M63</f>
        <v>-732.0942535076</v>
      </c>
      <c r="Q63" s="18">
        <f>'10. ÄLDREOMSORG'!I63</f>
        <v>13.022139272543138</v>
      </c>
      <c r="R63" s="18">
        <f>'10. ÄLDREOMSORG'!J63</f>
        <v>20.213439981195187</v>
      </c>
      <c r="S63" s="19">
        <f t="shared" si="263"/>
        <v>-603.35401511293708</v>
      </c>
      <c r="U63" s="18">
        <f>'5. FÖRSKOLA FRITIDS'!D63</f>
        <v>46.696660563431152</v>
      </c>
      <c r="V63" s="18">
        <f>'5. FÖRSKOLA FRITIDS'!E63</f>
        <v>1.4010965936889801</v>
      </c>
      <c r="W63" s="18">
        <f>'5. FÖRSKOLA FRITIDS'!G63</f>
        <v>4.9234707525345298</v>
      </c>
      <c r="X63" s="18">
        <f>'5. FÖRSKOLA FRITIDS'!H63</f>
        <v>-11.36858299743308</v>
      </c>
      <c r="Y63" s="18">
        <f>'5. FÖRSKOLA FRITIDS'!J63</f>
        <v>-26.365408155438921</v>
      </c>
      <c r="Z63" s="18">
        <f>'6. FKLASS GRUNDSKOLA'!F63</f>
        <v>-2.8388675717621941</v>
      </c>
      <c r="AA63" s="18">
        <f>'6. FKLASS GRUNDSKOLA'!G63</f>
        <v>-39.97249441409361</v>
      </c>
      <c r="AB63" s="18">
        <f>'7. GYMNASIESKOLA'!E63</f>
        <v>-9.5459215371220818</v>
      </c>
      <c r="AC63" s="18">
        <f>'9. IFO'!D63</f>
        <v>-9.1133175860933786</v>
      </c>
      <c r="AD63" s="18">
        <f>'9. IFO'!E63</f>
        <v>148.27017305762433</v>
      </c>
      <c r="AE63" s="18">
        <f>'9. IFO'!F63</f>
        <v>1430.9917749994852</v>
      </c>
      <c r="AF63" s="18">
        <f>'9. IFO'!G63</f>
        <v>24.394977682557975</v>
      </c>
      <c r="AG63" s="18">
        <f>'9. IFO'!H63</f>
        <v>-149.93880544997492</v>
      </c>
      <c r="AH63" s="18">
        <f>'10. ÄLDREOMSORG'!D63</f>
        <v>18.623691569042812</v>
      </c>
      <c r="AI63" s="18">
        <f>'10. ÄLDREOMSORG'!E63</f>
        <v>-25.402031449828929</v>
      </c>
      <c r="AJ63" s="18"/>
      <c r="AK63" s="18"/>
      <c r="AL63" s="18"/>
      <c r="AM63" s="18"/>
      <c r="AN63" s="18"/>
      <c r="AO63" s="18"/>
      <c r="AP63" s="18"/>
      <c r="AQ63" s="18"/>
      <c r="AR63" s="18"/>
      <c r="AS63" s="18"/>
      <c r="AT63" s="19">
        <f t="shared" si="257"/>
        <v>1400.7564160566178</v>
      </c>
      <c r="AV63" s="18">
        <f>'9. IFO'!C63</f>
        <v>549.80245780407506</v>
      </c>
      <c r="AW63" s="18">
        <f>'5. FÖRSKOLA FRITIDS'!F63</f>
        <v>-33.2551153501255</v>
      </c>
      <c r="AX63" s="18">
        <f>'7. GYMNASIESKOLA'!E63</f>
        <v>-9.5459215371220818</v>
      </c>
      <c r="AY63" s="18">
        <f>'10. ÄLDREOMSORG'!D63</f>
        <v>18.623691569042812</v>
      </c>
      <c r="AZ63" s="18">
        <f>'11. KOLLEKTIVTRAFIK'!C63</f>
        <v>103.3773900538431</v>
      </c>
      <c r="BA63" s="19">
        <f t="shared" si="258"/>
        <v>629.00250253971342</v>
      </c>
      <c r="BB63" s="5"/>
      <c r="BC63" s="20">
        <f t="shared" si="259"/>
        <v>-603.35401511293708</v>
      </c>
      <c r="BD63" s="20">
        <f t="shared" si="260"/>
        <v>1400.7564160566178</v>
      </c>
      <c r="BE63" s="20">
        <f t="shared" si="261"/>
        <v>629.00250253971342</v>
      </c>
      <c r="BF63" s="22">
        <f t="shared" si="262"/>
        <v>1426.4049034833943</v>
      </c>
      <c r="BH63" s="5"/>
      <c r="BI63" s="5"/>
      <c r="BJ63" s="5"/>
      <c r="BK63" s="5"/>
    </row>
    <row r="64" spans="1:63" x14ac:dyDescent="0.35">
      <c r="A64" s="13" t="str">
        <f>'8. KOMVUX'!B64</f>
        <v>Gislaved</v>
      </c>
      <c r="B64" s="18">
        <f>'5. FÖRSKOLA FRITIDS'!L64</f>
        <v>7.845453393031069</v>
      </c>
      <c r="C64" s="18">
        <f>'5. FÖRSKOLA FRITIDS'!M64</f>
        <v>-9.9910262143743083</v>
      </c>
      <c r="D64" s="18">
        <f>'6. FKLASS GRUNDSKOLA'!J64</f>
        <v>267.06633817475802</v>
      </c>
      <c r="E64" s="18">
        <f>'6. FKLASS GRUNDSKOLA'!K64</f>
        <v>22.685868561938666</v>
      </c>
      <c r="F64" s="18">
        <f>'6. FKLASS GRUNDSKOLA'!L64</f>
        <v>4.2273534505914832</v>
      </c>
      <c r="G64" s="18">
        <f>'7. GYMNASIESKOLA'!H64</f>
        <v>138.12330928429941</v>
      </c>
      <c r="H64" s="18">
        <f>'7. GYMNASIESKOLA'!I64</f>
        <v>155.03364479449098</v>
      </c>
      <c r="I64" s="18">
        <f>'7. GYMNASIESKOLA'!J64</f>
        <v>-19.377389705170042</v>
      </c>
      <c r="J64" s="18">
        <f>'7. GYMNASIESKOLA'!L64</f>
        <v>15.57052056304372</v>
      </c>
      <c r="K64" s="18">
        <f>'7. GYMNASIESKOLA'!M64</f>
        <v>4.2112102694704934</v>
      </c>
      <c r="L64" s="18">
        <f>'7. GYMNASIESKOLA'!K64</f>
        <v>-123.25863693939334</v>
      </c>
      <c r="M64" s="18">
        <f>'9. IFO'!J64</f>
        <v>572.30811816148173</v>
      </c>
      <c r="N64" s="18">
        <f>'9. IFO'!K64</f>
        <v>-1034.1276331771473</v>
      </c>
      <c r="O64" s="18">
        <f>'9. IFO'!L64</f>
        <v>13.267582858135224</v>
      </c>
      <c r="P64" s="18">
        <f>'9. IFO'!M64</f>
        <v>-732.0942535076</v>
      </c>
      <c r="Q64" s="18">
        <f>'10. ÄLDREOMSORG'!I64</f>
        <v>13.022139272543138</v>
      </c>
      <c r="R64" s="18">
        <f>'10. ÄLDREOMSORG'!J64</f>
        <v>-10.168100240413445</v>
      </c>
      <c r="S64" s="19">
        <f t="shared" si="263"/>
        <v>-715.65550100031442</v>
      </c>
      <c r="U64" s="18">
        <f>'5. FÖRSKOLA FRITIDS'!D64</f>
        <v>46.391818957908292</v>
      </c>
      <c r="V64" s="18">
        <f>'5. FÖRSKOLA FRITIDS'!E64</f>
        <v>-45.348078482656433</v>
      </c>
      <c r="W64" s="18">
        <f>'5. FÖRSKOLA FRITIDS'!G64</f>
        <v>-19.856963538286912</v>
      </c>
      <c r="X64" s="18">
        <f>'5. FÖRSKOLA FRITIDS'!H64</f>
        <v>-6.1170737754917495</v>
      </c>
      <c r="Y64" s="18">
        <f>'5. FÖRSKOLA FRITIDS'!J64</f>
        <v>-26.365408155438921</v>
      </c>
      <c r="Z64" s="18">
        <f>'6. FKLASS GRUNDSKOLA'!F64</f>
        <v>10.84741310283589</v>
      </c>
      <c r="AA64" s="18">
        <f>'6. FKLASS GRUNDSKOLA'!G64</f>
        <v>-39.97249441409361</v>
      </c>
      <c r="AB64" s="18">
        <f>'7. GYMNASIESKOLA'!E64</f>
        <v>-9.5459215371220818</v>
      </c>
      <c r="AC64" s="18">
        <f>'9. IFO'!D64</f>
        <v>-9.1133175860933786</v>
      </c>
      <c r="AD64" s="18">
        <f>'9. IFO'!E64</f>
        <v>114.98330055786502</v>
      </c>
      <c r="AE64" s="18">
        <f>'9. IFO'!F64</f>
        <v>1223.1112130907757</v>
      </c>
      <c r="AF64" s="18">
        <f>'9. IFO'!G64</f>
        <v>38.887268290113738</v>
      </c>
      <c r="AG64" s="18">
        <f>'9. IFO'!H64</f>
        <v>-196.7195776684506</v>
      </c>
      <c r="AH64" s="18">
        <f>'10. ÄLDREOMSORG'!D64</f>
        <v>204.50641145318104</v>
      </c>
      <c r="AI64" s="18">
        <f>'10. ÄLDREOMSORG'!E64</f>
        <v>-25.402031449828929</v>
      </c>
      <c r="AJ64" s="18"/>
      <c r="AK64" s="18"/>
      <c r="AL64" s="18"/>
      <c r="AM64" s="18"/>
      <c r="AN64" s="18"/>
      <c r="AO64" s="18"/>
      <c r="AP64" s="18"/>
      <c r="AQ64" s="18"/>
      <c r="AR64" s="18"/>
      <c r="AS64" s="18"/>
      <c r="AT64" s="19">
        <f t="shared" si="257"/>
        <v>1260.2865588452169</v>
      </c>
      <c r="AV64" s="18">
        <f>'9. IFO'!C64</f>
        <v>-12.966775787954816</v>
      </c>
      <c r="AW64" s="18">
        <f>'5. FÖRSKOLA FRITIDS'!F64</f>
        <v>13.886291649784061</v>
      </c>
      <c r="AX64" s="18">
        <f>'7. GYMNASIESKOLA'!E64</f>
        <v>-9.5459215371220818</v>
      </c>
      <c r="AY64" s="18">
        <f>'10. ÄLDREOMSORG'!D64</f>
        <v>204.50641145318104</v>
      </c>
      <c r="AZ64" s="18">
        <f>'11. KOLLEKTIVTRAFIK'!C64</f>
        <v>103.3773900538431</v>
      </c>
      <c r="BA64" s="19">
        <f t="shared" si="258"/>
        <v>299.25739583173129</v>
      </c>
      <c r="BB64" s="5"/>
      <c r="BC64" s="20">
        <f t="shared" si="259"/>
        <v>-715.65550100031442</v>
      </c>
      <c r="BD64" s="20">
        <f t="shared" si="260"/>
        <v>1260.2865588452169</v>
      </c>
      <c r="BE64" s="20">
        <f t="shared" si="261"/>
        <v>299.25739583173129</v>
      </c>
      <c r="BF64" s="22">
        <f t="shared" si="262"/>
        <v>843.88845367663373</v>
      </c>
      <c r="BH64" s="5"/>
      <c r="BI64" s="5"/>
      <c r="BJ64" s="5"/>
      <c r="BK64" s="5"/>
    </row>
    <row r="65" spans="1:63" x14ac:dyDescent="0.35">
      <c r="A65" s="13" t="str">
        <f>'8. KOMVUX'!B65</f>
        <v>Gnosjö</v>
      </c>
      <c r="B65" s="18">
        <f>'5. FÖRSKOLA FRITIDS'!L65</f>
        <v>7.845453393031069</v>
      </c>
      <c r="C65" s="18">
        <f>'5. FÖRSKOLA FRITIDS'!M65</f>
        <v>-1.6751951171234931</v>
      </c>
      <c r="D65" s="18">
        <f>'6. FKLASS GRUNDSKOLA'!J65</f>
        <v>30.911185758060391</v>
      </c>
      <c r="E65" s="18">
        <f>'6. FKLASS GRUNDSKOLA'!K65</f>
        <v>22.685868561938666</v>
      </c>
      <c r="F65" s="18">
        <f>'6. FKLASS GRUNDSKOLA'!L65</f>
        <v>-146.29303855244888</v>
      </c>
      <c r="G65" s="18">
        <f>'7. GYMNASIESKOLA'!H65</f>
        <v>219.60782534711043</v>
      </c>
      <c r="H65" s="18">
        <f>'7. GYMNASIESKOLA'!I65</f>
        <v>170.66346724316875</v>
      </c>
      <c r="I65" s="18">
        <f>'7. GYMNASIESKOLA'!J65</f>
        <v>-66.753830980155342</v>
      </c>
      <c r="J65" s="18">
        <f>'7. GYMNASIESKOLA'!L65</f>
        <v>15.57052056304372</v>
      </c>
      <c r="K65" s="18">
        <f>'7. GYMNASIESKOLA'!M65</f>
        <v>4.2112102694704934</v>
      </c>
      <c r="L65" s="18">
        <f>'7. GYMNASIESKOLA'!K65</f>
        <v>-102.52484466971052</v>
      </c>
      <c r="M65" s="18">
        <f>'9. IFO'!J65</f>
        <v>577.4667842591266</v>
      </c>
      <c r="N65" s="18">
        <f>'9. IFO'!K65</f>
        <v>-759.99753010866129</v>
      </c>
      <c r="O65" s="18">
        <f>'9. IFO'!L65</f>
        <v>15.350895155540394</v>
      </c>
      <c r="P65" s="18">
        <f>'9. IFO'!M65</f>
        <v>-732.0942535076</v>
      </c>
      <c r="Q65" s="18">
        <f>'10. ÄLDREOMSORG'!I65</f>
        <v>13.022139272543138</v>
      </c>
      <c r="R65" s="18">
        <f>'10. ÄLDREOMSORG'!J65</f>
        <v>-6.7544849841745842</v>
      </c>
      <c r="S65" s="19">
        <f t="shared" si="263"/>
        <v>-738.75782809684051</v>
      </c>
      <c r="U65" s="18">
        <f>'5. FÖRSKOLA FRITIDS'!D65</f>
        <v>47.393634187062695</v>
      </c>
      <c r="V65" s="18">
        <f>'5. FÖRSKOLA FRITIDS'!E65</f>
        <v>-2.9568944072950964</v>
      </c>
      <c r="W65" s="18">
        <f>'5. FÖRSKOLA FRITIDS'!G65</f>
        <v>-20.979681594392559</v>
      </c>
      <c r="X65" s="18">
        <f>'5. FÖRSKOLA FRITIDS'!H65</f>
        <v>-19.259617694971666</v>
      </c>
      <c r="Y65" s="18">
        <f>'5. FÖRSKOLA FRITIDS'!J65</f>
        <v>-26.365408155438921</v>
      </c>
      <c r="Z65" s="18">
        <f>'6. FKLASS GRUNDSKOLA'!F65</f>
        <v>9.9873326571004579</v>
      </c>
      <c r="AA65" s="18">
        <f>'6. FKLASS GRUNDSKOLA'!G65</f>
        <v>-39.97249441409361</v>
      </c>
      <c r="AB65" s="18">
        <f>'7. GYMNASIESKOLA'!E65</f>
        <v>-9.5459215371220818</v>
      </c>
      <c r="AC65" s="18">
        <f>'9. IFO'!D65</f>
        <v>-9.1133175860933786</v>
      </c>
      <c r="AD65" s="18">
        <f>'9. IFO'!E65</f>
        <v>97.786298106470966</v>
      </c>
      <c r="AE65" s="18">
        <f>'9. IFO'!F65</f>
        <v>1044.2372412158404</v>
      </c>
      <c r="AF65" s="18">
        <f>'9. IFO'!G65</f>
        <v>31.129307081161084</v>
      </c>
      <c r="AG65" s="18">
        <f>'9. IFO'!H65</f>
        <v>-106.85970210404034</v>
      </c>
      <c r="AH65" s="18">
        <f>'10. ÄLDREOMSORG'!D65</f>
        <v>254.33303863012605</v>
      </c>
      <c r="AI65" s="18">
        <f>'10. ÄLDREOMSORG'!E65</f>
        <v>-25.402031449828929</v>
      </c>
      <c r="AJ65" s="18"/>
      <c r="AK65" s="18"/>
      <c r="AL65" s="18"/>
      <c r="AM65" s="18"/>
      <c r="AN65" s="18"/>
      <c r="AO65" s="18"/>
      <c r="AP65" s="18"/>
      <c r="AQ65" s="18"/>
      <c r="AR65" s="18"/>
      <c r="AS65" s="18"/>
      <c r="AT65" s="19">
        <f t="shared" si="257"/>
        <v>1224.4117829344852</v>
      </c>
      <c r="AV65" s="18">
        <f>'9. IFO'!C65</f>
        <v>174.39895782561462</v>
      </c>
      <c r="AW65" s="18">
        <f>'5. FÖRSKOLA FRITIDS'!F65</f>
        <v>-8.3422647187955565</v>
      </c>
      <c r="AX65" s="18">
        <f>'7. GYMNASIESKOLA'!E65</f>
        <v>-9.5459215371220818</v>
      </c>
      <c r="AY65" s="18">
        <f>'10. ÄLDREOMSORG'!D65</f>
        <v>254.33303863012605</v>
      </c>
      <c r="AZ65" s="18">
        <f>'11. KOLLEKTIVTRAFIK'!C65</f>
        <v>103.3773900538431</v>
      </c>
      <c r="BA65" s="19">
        <f t="shared" si="258"/>
        <v>514.22120025366621</v>
      </c>
      <c r="BB65" s="5"/>
      <c r="BC65" s="20">
        <f t="shared" si="259"/>
        <v>-738.75782809684051</v>
      </c>
      <c r="BD65" s="20">
        <f t="shared" si="260"/>
        <v>1224.4117829344852</v>
      </c>
      <c r="BE65" s="20">
        <f t="shared" si="261"/>
        <v>514.22120025366621</v>
      </c>
      <c r="BF65" s="22">
        <f t="shared" si="262"/>
        <v>999.87515509131094</v>
      </c>
      <c r="BH65" s="5"/>
      <c r="BI65" s="5"/>
      <c r="BJ65" s="5"/>
      <c r="BK65" s="5"/>
    </row>
    <row r="66" spans="1:63" x14ac:dyDescent="0.35">
      <c r="A66" s="13" t="str">
        <f>'8. KOMVUX'!B66</f>
        <v>Habo</v>
      </c>
      <c r="B66" s="18">
        <f>'5. FÖRSKOLA FRITIDS'!L66</f>
        <v>7.845453393031069</v>
      </c>
      <c r="C66" s="18">
        <f>'5. FÖRSKOLA FRITIDS'!M66</f>
        <v>13.633801411542194</v>
      </c>
      <c r="D66" s="18">
        <f>'6. FKLASS GRUNDSKOLA'!J66</f>
        <v>-557.00813588931226</v>
      </c>
      <c r="E66" s="18">
        <f>'6. FKLASS GRUNDSKOLA'!K66</f>
        <v>-194.06745880364545</v>
      </c>
      <c r="F66" s="18">
        <f>'6. FKLASS GRUNDSKOLA'!L66</f>
        <v>4.2273534505914832</v>
      </c>
      <c r="G66" s="18">
        <f>'7. GYMNASIESKOLA'!H66</f>
        <v>-2.4335285997405638</v>
      </c>
      <c r="H66" s="18">
        <f>'7. GYMNASIESKOLA'!I66</f>
        <v>416.25269670597828</v>
      </c>
      <c r="I66" s="18">
        <f>'7. GYMNASIESKOLA'!J66</f>
        <v>123.70497650425357</v>
      </c>
      <c r="J66" s="18">
        <f>'7. GYMNASIESKOLA'!L66</f>
        <v>-149.97953144184396</v>
      </c>
      <c r="K66" s="18">
        <f>'7. GYMNASIESKOLA'!M66</f>
        <v>4.2112102694704934</v>
      </c>
      <c r="L66" s="18">
        <f>'7. GYMNASIESKOLA'!K66</f>
        <v>-247.02779043293259</v>
      </c>
      <c r="M66" s="18">
        <f>'9. IFO'!J66</f>
        <v>393.07060463225406</v>
      </c>
      <c r="N66" s="18">
        <f>'9. IFO'!K66</f>
        <v>-533.8462105038767</v>
      </c>
      <c r="O66" s="18">
        <f>'9. IFO'!L66</f>
        <v>3.0691536137053532</v>
      </c>
      <c r="P66" s="18">
        <f>'9. IFO'!M66</f>
        <v>-732.0942535076</v>
      </c>
      <c r="Q66" s="18">
        <f>'10. ÄLDREOMSORG'!I66</f>
        <v>13.022139272543138</v>
      </c>
      <c r="R66" s="18">
        <f>'10. ÄLDREOMSORG'!J66</f>
        <v>37.001100792088323</v>
      </c>
      <c r="S66" s="19">
        <f t="shared" si="263"/>
        <v>-1400.4184191334934</v>
      </c>
      <c r="U66" s="18">
        <f>'5. FÖRSKOLA FRITIDS'!D66</f>
        <v>63.521401915124557</v>
      </c>
      <c r="V66" s="18">
        <f>'5. FÖRSKOLA FRITIDS'!E66</f>
        <v>-1.2093819027860351</v>
      </c>
      <c r="W66" s="18">
        <f>'5. FÖRSKOLA FRITIDS'!G66</f>
        <v>38.795607308101935</v>
      </c>
      <c r="X66" s="18">
        <f>'5. FÖRSKOLA FRITIDS'!H66</f>
        <v>-173.83699635848984</v>
      </c>
      <c r="Y66" s="18">
        <f>'5. FÖRSKOLA FRITIDS'!J66</f>
        <v>-26.365408155438921</v>
      </c>
      <c r="Z66" s="18">
        <f>'6. FKLASS GRUNDSKOLA'!F66</f>
        <v>-19.904391651801014</v>
      </c>
      <c r="AA66" s="18">
        <f>'6. FKLASS GRUNDSKOLA'!G66</f>
        <v>-39.97249441409361</v>
      </c>
      <c r="AB66" s="18">
        <f>'7. GYMNASIESKOLA'!E66</f>
        <v>-9.5459215371220818</v>
      </c>
      <c r="AC66" s="18">
        <f>'9. IFO'!D66</f>
        <v>-9.1133175860933786</v>
      </c>
      <c r="AD66" s="18">
        <f>'9. IFO'!E66</f>
        <v>26.937392562995377</v>
      </c>
      <c r="AE66" s="18">
        <f>'9. IFO'!F66</f>
        <v>1058.7405362327272</v>
      </c>
      <c r="AF66" s="18">
        <f>'9. IFO'!G66</f>
        <v>8.7327510394640573</v>
      </c>
      <c r="AG66" s="18">
        <f>'9. IFO'!H66</f>
        <v>-125.08332414173566</v>
      </c>
      <c r="AH66" s="18">
        <f>'10. ÄLDREOMSORG'!D66</f>
        <v>-170.63720376986149</v>
      </c>
      <c r="AI66" s="18">
        <f>'10. ÄLDREOMSORG'!E66</f>
        <v>-25.402031449828929</v>
      </c>
      <c r="AJ66" s="18"/>
      <c r="AK66" s="18"/>
      <c r="AL66" s="18"/>
      <c r="AM66" s="18"/>
      <c r="AN66" s="18"/>
      <c r="AO66" s="18"/>
      <c r="AP66" s="18"/>
      <c r="AQ66" s="18"/>
      <c r="AR66" s="18"/>
      <c r="AS66" s="18"/>
      <c r="AT66" s="19">
        <f t="shared" si="257"/>
        <v>595.65721809116224</v>
      </c>
      <c r="AV66" s="18">
        <f>'9. IFO'!C66</f>
        <v>86.94385553480538</v>
      </c>
      <c r="AW66" s="18">
        <f>'5. FÖRSKOLA FRITIDS'!F66</f>
        <v>-60.063794187827689</v>
      </c>
      <c r="AX66" s="18">
        <f>'7. GYMNASIESKOLA'!E66</f>
        <v>-9.5459215371220818</v>
      </c>
      <c r="AY66" s="18">
        <f>'10. ÄLDREOMSORG'!D66</f>
        <v>-170.63720376986149</v>
      </c>
      <c r="AZ66" s="18">
        <f>'11. KOLLEKTIVTRAFIK'!C66</f>
        <v>103.3773900538431</v>
      </c>
      <c r="BA66" s="19">
        <f t="shared" si="258"/>
        <v>-49.925673906162785</v>
      </c>
      <c r="BB66" s="5"/>
      <c r="BC66" s="20">
        <f t="shared" si="259"/>
        <v>-1400.4184191334934</v>
      </c>
      <c r="BD66" s="20">
        <f t="shared" si="260"/>
        <v>595.65721809116224</v>
      </c>
      <c r="BE66" s="20">
        <f t="shared" si="261"/>
        <v>-49.925673906162785</v>
      </c>
      <c r="BF66" s="22">
        <f t="shared" si="262"/>
        <v>-854.68687494849405</v>
      </c>
      <c r="BH66" s="5"/>
      <c r="BI66" s="5"/>
      <c r="BJ66" s="5"/>
      <c r="BK66" s="5"/>
    </row>
    <row r="67" spans="1:63" x14ac:dyDescent="0.35">
      <c r="A67" s="13" t="str">
        <f>'8. KOMVUX'!B67</f>
        <v>Jönköping</v>
      </c>
      <c r="B67" s="18">
        <f>'5. FÖRSKOLA FRITIDS'!L67</f>
        <v>7.845453393031069</v>
      </c>
      <c r="C67" s="18">
        <f>'5. FÖRSKOLA FRITIDS'!M67</f>
        <v>13.633801411542194</v>
      </c>
      <c r="D67" s="18">
        <f>'6. FKLASS GRUNDSKOLA'!J67</f>
        <v>-115.29818283735857</v>
      </c>
      <c r="E67" s="18">
        <f>'6. FKLASS GRUNDSKOLA'!K67</f>
        <v>11.798140032305412</v>
      </c>
      <c r="F67" s="18">
        <f>'6. FKLASS GRUNDSKOLA'!L67</f>
        <v>4.2273534505914832</v>
      </c>
      <c r="G67" s="18">
        <f>'7. GYMNASIESKOLA'!H67</f>
        <v>-0.57605913365544514</v>
      </c>
      <c r="H67" s="18">
        <f>'7. GYMNASIESKOLA'!I67</f>
        <v>-78.441350891147664</v>
      </c>
      <c r="I67" s="18">
        <f>'7. GYMNASIESKOLA'!J67</f>
        <v>56.528019326562074</v>
      </c>
      <c r="J67" s="18">
        <f>'7. GYMNASIESKOLA'!L67</f>
        <v>15.57052056304372</v>
      </c>
      <c r="K67" s="18">
        <f>'7. GYMNASIESKOLA'!M67</f>
        <v>4.2112102694704934</v>
      </c>
      <c r="L67" s="18">
        <f>'7. GYMNASIESKOLA'!K67</f>
        <v>144.75735336214706</v>
      </c>
      <c r="M67" s="18">
        <f>'9. IFO'!J67</f>
        <v>568.9574704149544</v>
      </c>
      <c r="N67" s="18">
        <f>'9. IFO'!K67</f>
        <v>-662.30801108432786</v>
      </c>
      <c r="O67" s="18">
        <f>'9. IFO'!L67</f>
        <v>8.501481540774332</v>
      </c>
      <c r="P67" s="18">
        <f>'9. IFO'!M67</f>
        <v>-732.0942535076</v>
      </c>
      <c r="Q67" s="18">
        <f>'10. ÄLDREOMSORG'!I67</f>
        <v>13.022139272543138</v>
      </c>
      <c r="R67" s="18">
        <f>'10. ÄLDREOMSORG'!J67</f>
        <v>-1.6805696384797595</v>
      </c>
      <c r="S67" s="19">
        <f t="shared" si="263"/>
        <v>-741.34548405560395</v>
      </c>
      <c r="U67" s="18">
        <f>'5. FÖRSKOLA FRITIDS'!D67</f>
        <v>47.319033132410361</v>
      </c>
      <c r="V67" s="18">
        <f>'5. FÖRSKOLA FRITIDS'!E67</f>
        <v>-64.124910117057269</v>
      </c>
      <c r="W67" s="18">
        <f>'5. FÖRSKOLA FRITIDS'!G67</f>
        <v>19.40542061665386</v>
      </c>
      <c r="X67" s="18">
        <f>'5. FÖRSKOLA FRITIDS'!H67</f>
        <v>-25.491595915684638</v>
      </c>
      <c r="Y67" s="18">
        <f>'5. FÖRSKOLA FRITIDS'!J67</f>
        <v>-26.365408155438921</v>
      </c>
      <c r="Z67" s="18">
        <f>'6. FKLASS GRUNDSKOLA'!F67</f>
        <v>-6.0023226690747009</v>
      </c>
      <c r="AA67" s="18">
        <f>'6. FKLASS GRUNDSKOLA'!G67</f>
        <v>-39.97249441409361</v>
      </c>
      <c r="AB67" s="18">
        <f>'7. GYMNASIESKOLA'!E67</f>
        <v>-9.5459215371220818</v>
      </c>
      <c r="AC67" s="18">
        <f>'9. IFO'!D67</f>
        <v>-9.1133175860933786</v>
      </c>
      <c r="AD67" s="18">
        <f>'9. IFO'!E67</f>
        <v>67.615233878351447</v>
      </c>
      <c r="AE67" s="18">
        <f>'9. IFO'!F67</f>
        <v>1140.9258746617518</v>
      </c>
      <c r="AF67" s="18">
        <f>'9. IFO'!G67</f>
        <v>47.513923343793607</v>
      </c>
      <c r="AG67" s="18">
        <f>'9. IFO'!H67</f>
        <v>-454.33124997276735</v>
      </c>
      <c r="AH67" s="18">
        <f>'10. ÄLDREOMSORG'!D67</f>
        <v>154.56605176937617</v>
      </c>
      <c r="AI67" s="18">
        <f>'10. ÄLDREOMSORG'!E67</f>
        <v>-25.402031449828929</v>
      </c>
      <c r="AJ67" s="18"/>
      <c r="AK67" s="18"/>
      <c r="AL67" s="18"/>
      <c r="AM67" s="18"/>
      <c r="AN67" s="18"/>
      <c r="AO67" s="18"/>
      <c r="AP67" s="18"/>
      <c r="AQ67" s="18"/>
      <c r="AR67" s="18"/>
      <c r="AS67" s="18"/>
      <c r="AT67" s="19">
        <f t="shared" si="257"/>
        <v>816.99628558517634</v>
      </c>
      <c r="AV67" s="18">
        <f>'9. IFO'!C67</f>
        <v>-27.802325118198382</v>
      </c>
      <c r="AW67" s="18">
        <f>'5. FÖRSKOLA FRITIDS'!F67</f>
        <v>137.41069382080789</v>
      </c>
      <c r="AX67" s="18">
        <f>'7. GYMNASIESKOLA'!E67</f>
        <v>-9.5459215371220818</v>
      </c>
      <c r="AY67" s="18">
        <f>'10. ÄLDREOMSORG'!D67</f>
        <v>154.56605176937617</v>
      </c>
      <c r="AZ67" s="18">
        <f>'11. KOLLEKTIVTRAFIK'!C67</f>
        <v>103.3773900538431</v>
      </c>
      <c r="BA67" s="19">
        <f t="shared" si="258"/>
        <v>358.00588898870672</v>
      </c>
      <c r="BB67" s="5"/>
      <c r="BC67" s="20">
        <f t="shared" si="259"/>
        <v>-741.34548405560395</v>
      </c>
      <c r="BD67" s="20">
        <f t="shared" si="260"/>
        <v>816.99628558517634</v>
      </c>
      <c r="BE67" s="20">
        <f t="shared" si="261"/>
        <v>358.00588898870672</v>
      </c>
      <c r="BF67" s="22">
        <f t="shared" si="262"/>
        <v>433.65669051827911</v>
      </c>
      <c r="BH67" s="5"/>
      <c r="BI67" s="5"/>
      <c r="BJ67" s="5"/>
      <c r="BK67" s="5"/>
    </row>
    <row r="68" spans="1:63" x14ac:dyDescent="0.35">
      <c r="A68" s="13" t="str">
        <f>'8. KOMVUX'!B68</f>
        <v>Mullsjö</v>
      </c>
      <c r="B68" s="18">
        <f>'5. FÖRSKOLA FRITIDS'!L68</f>
        <v>7.845453393031069</v>
      </c>
      <c r="C68" s="18">
        <f>'5. FÖRSKOLA FRITIDS'!M68</f>
        <v>12.196643626212142</v>
      </c>
      <c r="D68" s="18">
        <f>'6. FKLASS GRUNDSKOLA'!J68</f>
        <v>-131.27581387475851</v>
      </c>
      <c r="E68" s="18">
        <f>'6. FKLASS GRUNDSKOLA'!K68</f>
        <v>22.685868561938666</v>
      </c>
      <c r="F68" s="18">
        <f>'6. FKLASS GRUNDSKOLA'!L68</f>
        <v>4.2273534505914832</v>
      </c>
      <c r="G68" s="18">
        <f>'7. GYMNASIESKOLA'!H68</f>
        <v>-67.177865313590004</v>
      </c>
      <c r="H68" s="18">
        <f>'7. GYMNASIESKOLA'!I68</f>
        <v>484.23934881637734</v>
      </c>
      <c r="I68" s="18">
        <f>'7. GYMNASIESKOLA'!J68</f>
        <v>35.76417062514561</v>
      </c>
      <c r="J68" s="18">
        <f>'7. GYMNASIESKOLA'!L68</f>
        <v>15.57052056304372</v>
      </c>
      <c r="K68" s="18">
        <f>'7. GYMNASIESKOLA'!M68</f>
        <v>4.2112102694704934</v>
      </c>
      <c r="L68" s="18">
        <f>'7. GYMNASIESKOLA'!K68</f>
        <v>-275.02429328791328</v>
      </c>
      <c r="M68" s="18">
        <f>'9. IFO'!J68</f>
        <v>577.33791600917323</v>
      </c>
      <c r="N68" s="18">
        <f>'9. IFO'!K68</f>
        <v>-762.77932868350115</v>
      </c>
      <c r="O68" s="18">
        <f>'9. IFO'!L68</f>
        <v>4.5065841931068373</v>
      </c>
      <c r="P68" s="18">
        <f>'9. IFO'!M68</f>
        <v>-732.0942535076</v>
      </c>
      <c r="Q68" s="18">
        <f>'10. ÄLDREOMSORG'!I68</f>
        <v>13.022139272543138</v>
      </c>
      <c r="R68" s="18">
        <f>'10. ÄLDREOMSORG'!J68</f>
        <v>30.347908084107029</v>
      </c>
      <c r="S68" s="19">
        <f t="shared" si="263"/>
        <v>-756.39643780262224</v>
      </c>
      <c r="U68" s="18">
        <f>'5. FÖRSKOLA FRITIDS'!D68</f>
        <v>48.458717758835789</v>
      </c>
      <c r="V68" s="18">
        <f>'5. FÖRSKOLA FRITIDS'!E68</f>
        <v>-99.154965904898802</v>
      </c>
      <c r="W68" s="18">
        <f>'5. FÖRSKOLA FRITIDS'!G68</f>
        <v>-29.652452752847132</v>
      </c>
      <c r="X68" s="18">
        <f>'5. FÖRSKOLA FRITIDS'!H68</f>
        <v>-113.61576697088974</v>
      </c>
      <c r="Y68" s="18">
        <f>'5. FÖRSKOLA FRITIDS'!J68</f>
        <v>-26.365408155438921</v>
      </c>
      <c r="Z68" s="18">
        <f>'6. FKLASS GRUNDSKOLA'!F68</f>
        <v>-17.709466542965966</v>
      </c>
      <c r="AA68" s="18">
        <f>'6. FKLASS GRUNDSKOLA'!G68</f>
        <v>-39.97249441409361</v>
      </c>
      <c r="AB68" s="18">
        <f>'7. GYMNASIESKOLA'!E68</f>
        <v>-9.5459215371220818</v>
      </c>
      <c r="AC68" s="18">
        <f>'9. IFO'!D68</f>
        <v>-9.1133175860933786</v>
      </c>
      <c r="AD68" s="18">
        <f>'9. IFO'!E68</f>
        <v>60.796516142127558</v>
      </c>
      <c r="AE68" s="18">
        <f>'9. IFO'!F68</f>
        <v>1285.9588248306184</v>
      </c>
      <c r="AF68" s="18">
        <f>'9. IFO'!G68</f>
        <v>13.724576632068542</v>
      </c>
      <c r="AG68" s="18">
        <f>'9. IFO'!H68</f>
        <v>-101.33520617834455</v>
      </c>
      <c r="AH68" s="18">
        <f>'10. ÄLDREOMSORG'!D68</f>
        <v>-31.641306287063951</v>
      </c>
      <c r="AI68" s="18">
        <f>'10. ÄLDREOMSORG'!E68</f>
        <v>-25.402031449828929</v>
      </c>
      <c r="AJ68" s="18"/>
      <c r="AK68" s="18"/>
      <c r="AL68" s="18"/>
      <c r="AM68" s="18"/>
      <c r="AN68" s="18"/>
      <c r="AO68" s="18"/>
      <c r="AP68" s="18"/>
      <c r="AQ68" s="18"/>
      <c r="AR68" s="18"/>
      <c r="AS68" s="18"/>
      <c r="AT68" s="19">
        <f t="shared" si="257"/>
        <v>905.4302975840634</v>
      </c>
      <c r="AV68" s="18">
        <f>'9. IFO'!C68</f>
        <v>343.19493626645556</v>
      </c>
      <c r="AW68" s="18">
        <f>'5. FÖRSKOLA FRITIDS'!F68</f>
        <v>-82.086613649654538</v>
      </c>
      <c r="AX68" s="18">
        <f>'7. GYMNASIESKOLA'!E68</f>
        <v>-9.5459215371220818</v>
      </c>
      <c r="AY68" s="18">
        <f>'10. ÄLDREOMSORG'!D68</f>
        <v>-31.641306287063951</v>
      </c>
      <c r="AZ68" s="18">
        <f>'11. KOLLEKTIVTRAFIK'!C68</f>
        <v>103.3773900538431</v>
      </c>
      <c r="BA68" s="19">
        <f t="shared" si="258"/>
        <v>323.29848484645811</v>
      </c>
      <c r="BB68" s="5"/>
      <c r="BC68" s="20">
        <f t="shared" si="259"/>
        <v>-756.39643780262224</v>
      </c>
      <c r="BD68" s="20">
        <f t="shared" si="260"/>
        <v>905.4302975840634</v>
      </c>
      <c r="BE68" s="20">
        <f t="shared" si="261"/>
        <v>323.29848484645811</v>
      </c>
      <c r="BF68" s="22">
        <f t="shared" si="262"/>
        <v>472.33234462789926</v>
      </c>
      <c r="BH68" s="5"/>
      <c r="BI68" s="5"/>
      <c r="BJ68" s="5"/>
      <c r="BK68" s="5"/>
    </row>
    <row r="69" spans="1:63" x14ac:dyDescent="0.35">
      <c r="A69" s="13" t="str">
        <f>'8. KOMVUX'!B69</f>
        <v>Nässjö</v>
      </c>
      <c r="B69" s="18">
        <f>'5. FÖRSKOLA FRITIDS'!L69</f>
        <v>-12.738782126610047</v>
      </c>
      <c r="C69" s="18">
        <f>'5. FÖRSKOLA FRITIDS'!M69</f>
        <v>13.633801411542194</v>
      </c>
      <c r="D69" s="18">
        <f>'6. FKLASS GRUNDSKOLA'!J69</f>
        <v>280.7839027304525</v>
      </c>
      <c r="E69" s="18">
        <f>'6. FKLASS GRUNDSKOLA'!K69</f>
        <v>22.685868561938666</v>
      </c>
      <c r="F69" s="18">
        <f>'6. FKLASS GRUNDSKOLA'!L69</f>
        <v>4.2273534505914832</v>
      </c>
      <c r="G69" s="18">
        <f>'7. GYMNASIESKOLA'!H69</f>
        <v>135.60204098865611</v>
      </c>
      <c r="H69" s="18">
        <f>'7. GYMNASIESKOLA'!I69</f>
        <v>130.67662943053989</v>
      </c>
      <c r="I69" s="18">
        <f>'7. GYMNASIESKOLA'!J69</f>
        <v>11.948528006247976</v>
      </c>
      <c r="J69" s="18">
        <f>'7. GYMNASIESKOLA'!L69</f>
        <v>15.57052056304372</v>
      </c>
      <c r="K69" s="18">
        <f>'7. GYMNASIESKOLA'!M69</f>
        <v>4.2112102694704934</v>
      </c>
      <c r="L69" s="18">
        <f>'7. GYMNASIESKOLA'!K69</f>
        <v>-171.13482414448831</v>
      </c>
      <c r="M69" s="18">
        <f>'9. IFO'!J69</f>
        <v>773.21350368158676</v>
      </c>
      <c r="N69" s="18">
        <f>'9. IFO'!K69</f>
        <v>-774.85256443776063</v>
      </c>
      <c r="O69" s="18">
        <f>'9. IFO'!L69</f>
        <v>15.989057534472062</v>
      </c>
      <c r="P69" s="18">
        <f>'9. IFO'!M69</f>
        <v>-732.0942535076</v>
      </c>
      <c r="Q69" s="18">
        <f>'10. ÄLDREOMSORG'!I69</f>
        <v>13.022139272543138</v>
      </c>
      <c r="R69" s="18">
        <f>'10. ÄLDREOMSORG'!J69</f>
        <v>18.718423136370944</v>
      </c>
      <c r="S69" s="19">
        <f t="shared" si="263"/>
        <v>-250.53744517900319</v>
      </c>
      <c r="U69" s="18">
        <f>'5. FÖRSKOLA FRITIDS'!D69</f>
        <v>53.355878298632192</v>
      </c>
      <c r="V69" s="18">
        <f>'5. FÖRSKOLA FRITIDS'!E69</f>
        <v>-8.5067925813517586</v>
      </c>
      <c r="W69" s="18">
        <f>'5. FÖRSKOLA FRITIDS'!G69</f>
        <v>-64.76897713253986</v>
      </c>
      <c r="X69" s="18">
        <f>'5. FÖRSKOLA FRITIDS'!H69</f>
        <v>-28.962160002071386</v>
      </c>
      <c r="Y69" s="18">
        <f>'5. FÖRSKOLA FRITIDS'!J69</f>
        <v>-26.365408155438921</v>
      </c>
      <c r="Z69" s="18">
        <f>'6. FKLASS GRUNDSKOLA'!F69</f>
        <v>6.6937289802505555</v>
      </c>
      <c r="AA69" s="18">
        <f>'6. FKLASS GRUNDSKOLA'!G69</f>
        <v>-39.97249441409361</v>
      </c>
      <c r="AB69" s="18">
        <f>'7. GYMNASIESKOLA'!E69</f>
        <v>-9.5459215371220818</v>
      </c>
      <c r="AC69" s="18">
        <f>'9. IFO'!D69</f>
        <v>-9.1133175860933786</v>
      </c>
      <c r="AD69" s="18">
        <f>'9. IFO'!E69</f>
        <v>171.95152741015571</v>
      </c>
      <c r="AE69" s="18">
        <f>'9. IFO'!F69</f>
        <v>1310.130983192096</v>
      </c>
      <c r="AF69" s="18">
        <f>'9. IFO'!G69</f>
        <v>29.355917322899924</v>
      </c>
      <c r="AG69" s="18">
        <f>'9. IFO'!H69</f>
        <v>-205.7591461996598</v>
      </c>
      <c r="AH69" s="18">
        <f>'10. ÄLDREOMSORG'!D69</f>
        <v>135.14577885870327</v>
      </c>
      <c r="AI69" s="18">
        <f>'10. ÄLDREOMSORG'!E69</f>
        <v>-25.402031449828929</v>
      </c>
      <c r="AJ69" s="18"/>
      <c r="AK69" s="18"/>
      <c r="AL69" s="18"/>
      <c r="AM69" s="18"/>
      <c r="AN69" s="18"/>
      <c r="AO69" s="18"/>
      <c r="AP69" s="18"/>
      <c r="AQ69" s="18"/>
      <c r="AR69" s="18"/>
      <c r="AS69" s="18"/>
      <c r="AT69" s="19">
        <f t="shared" si="257"/>
        <v>1288.2375650045378</v>
      </c>
      <c r="AV69" s="18">
        <f>'9. IFO'!C69</f>
        <v>575.35223060306146</v>
      </c>
      <c r="AW69" s="18">
        <f>'5. FÖRSKOLA FRITIDS'!F69</f>
        <v>-25.465510958659078</v>
      </c>
      <c r="AX69" s="18">
        <f>'7. GYMNASIESKOLA'!E69</f>
        <v>-9.5459215371220818</v>
      </c>
      <c r="AY69" s="18">
        <f>'10. ÄLDREOMSORG'!D69</f>
        <v>135.14577885870327</v>
      </c>
      <c r="AZ69" s="18">
        <f>'11. KOLLEKTIVTRAFIK'!C69</f>
        <v>103.3773900538431</v>
      </c>
      <c r="BA69" s="19">
        <f t="shared" si="258"/>
        <v>778.86396701982665</v>
      </c>
      <c r="BB69" s="5"/>
      <c r="BC69" s="20">
        <f t="shared" si="259"/>
        <v>-250.53744517900319</v>
      </c>
      <c r="BD69" s="20">
        <f t="shared" si="260"/>
        <v>1288.2375650045378</v>
      </c>
      <c r="BE69" s="20">
        <f t="shared" si="261"/>
        <v>778.86396701982665</v>
      </c>
      <c r="BF69" s="22">
        <f t="shared" si="262"/>
        <v>1816.5640868453611</v>
      </c>
      <c r="BH69" s="5"/>
      <c r="BI69" s="5"/>
      <c r="BJ69" s="5"/>
      <c r="BK69" s="5"/>
    </row>
    <row r="70" spans="1:63" x14ac:dyDescent="0.35">
      <c r="A70" s="13" t="str">
        <f>'8. KOMVUX'!B70</f>
        <v>Sävsjö</v>
      </c>
      <c r="B70" s="18">
        <f>'5. FÖRSKOLA FRITIDS'!L70</f>
        <v>-34.269246349886394</v>
      </c>
      <c r="C70" s="18">
        <f>'5. FÖRSKOLA FRITIDS'!M70</f>
        <v>13.633801411542194</v>
      </c>
      <c r="D70" s="18">
        <f>'6. FKLASS GRUNDSKOLA'!J70</f>
        <v>181.24040609953681</v>
      </c>
      <c r="E70" s="18">
        <f>'6. FKLASS GRUNDSKOLA'!K70</f>
        <v>22.685868561938666</v>
      </c>
      <c r="F70" s="18">
        <f>'6. FKLASS GRUNDSKOLA'!L70</f>
        <v>4.2273534505914832</v>
      </c>
      <c r="G70" s="18">
        <f>'7. GYMNASIESKOLA'!H70</f>
        <v>143.06089252934333</v>
      </c>
      <c r="H70" s="18">
        <f>'7. GYMNASIESKOLA'!I70</f>
        <v>292.02555192454548</v>
      </c>
      <c r="I70" s="18">
        <f>'7. GYMNASIESKOLA'!J70</f>
        <v>-81.208089345567643</v>
      </c>
      <c r="J70" s="18">
        <f>'7. GYMNASIESKOLA'!L70</f>
        <v>1.7022231450421377</v>
      </c>
      <c r="K70" s="18">
        <f>'7. GYMNASIESKOLA'!M70</f>
        <v>4.2112102694704934</v>
      </c>
      <c r="L70" s="18">
        <f>'7. GYMNASIESKOLA'!K70</f>
        <v>-276.98454014184028</v>
      </c>
      <c r="M70" s="18">
        <f>'9. IFO'!J70</f>
        <v>581.22967025058085</v>
      </c>
      <c r="N70" s="18">
        <f>'9. IFO'!K70</f>
        <v>-806.25061133824363</v>
      </c>
      <c r="O70" s="18">
        <f>'9. IFO'!L70</f>
        <v>11.174577366179914</v>
      </c>
      <c r="P70" s="18">
        <f>'9. IFO'!M70</f>
        <v>-732.0942535076</v>
      </c>
      <c r="Q70" s="18">
        <f>'10. ÄLDREOMSORG'!I70</f>
        <v>13.022139272543138</v>
      </c>
      <c r="R70" s="18">
        <f>'10. ÄLDREOMSORG'!J70</f>
        <v>9.7877437481228426</v>
      </c>
      <c r="S70" s="19">
        <f t="shared" si="263"/>
        <v>-652.80530265370066</v>
      </c>
      <c r="U70" s="18">
        <f>'5. FÖRSKOLA FRITIDS'!D70</f>
        <v>53.115612061530278</v>
      </c>
      <c r="V70" s="18">
        <f>'5. FÖRSKOLA FRITIDS'!E70</f>
        <v>-40.227962329006203</v>
      </c>
      <c r="W70" s="18">
        <f>'5. FÖRSKOLA FRITIDS'!G70</f>
        <v>-31.137288989998368</v>
      </c>
      <c r="X70" s="18">
        <f>'5. FÖRSKOLA FRITIDS'!H70</f>
        <v>-86.407441565345351</v>
      </c>
      <c r="Y70" s="18">
        <f>'5. FÖRSKOLA FRITIDS'!J70</f>
        <v>-26.365408155438921</v>
      </c>
      <c r="Z70" s="18">
        <f>'6. FKLASS GRUNDSKOLA'!F70</f>
        <v>8.2415485187566162</v>
      </c>
      <c r="AA70" s="18">
        <f>'6. FKLASS GRUNDSKOLA'!G70</f>
        <v>-39.97249441409361</v>
      </c>
      <c r="AB70" s="18">
        <f>'7. GYMNASIESKOLA'!E70</f>
        <v>-9.5459215371220818</v>
      </c>
      <c r="AC70" s="18">
        <f>'9. IFO'!D70</f>
        <v>-9.1133175860933786</v>
      </c>
      <c r="AD70" s="18">
        <f>'9. IFO'!E70</f>
        <v>159.54922263654964</v>
      </c>
      <c r="AE70" s="18">
        <f>'9. IFO'!F70</f>
        <v>1305.2965515198005</v>
      </c>
      <c r="AF70" s="18">
        <f>'9. IFO'!G70</f>
        <v>11.522313793446225</v>
      </c>
      <c r="AG70" s="18">
        <f>'9. IFO'!H70</f>
        <v>-117.98887875888511</v>
      </c>
      <c r="AH70" s="18">
        <f>'10. ÄLDREOMSORG'!D70</f>
        <v>336.14138735610493</v>
      </c>
      <c r="AI70" s="18">
        <f>'10. ÄLDREOMSORG'!E70</f>
        <v>-25.402031449828929</v>
      </c>
      <c r="AJ70" s="18"/>
      <c r="AK70" s="18"/>
      <c r="AL70" s="18"/>
      <c r="AM70" s="18"/>
      <c r="AN70" s="18"/>
      <c r="AO70" s="18"/>
      <c r="AP70" s="18"/>
      <c r="AQ70" s="18"/>
      <c r="AR70" s="18"/>
      <c r="AS70" s="18"/>
      <c r="AT70" s="19">
        <f t="shared" si="257"/>
        <v>1487.7058911003764</v>
      </c>
      <c r="AV70" s="18">
        <f>'9. IFO'!C70</f>
        <v>414.74554189544858</v>
      </c>
      <c r="AW70" s="18">
        <f>'5. FÖRSKOLA FRITIDS'!F70</f>
        <v>73.470977556061186</v>
      </c>
      <c r="AX70" s="18">
        <f>'7. GYMNASIESKOLA'!E70</f>
        <v>-9.5459215371220818</v>
      </c>
      <c r="AY70" s="18">
        <f>'10. ÄLDREOMSORG'!D70</f>
        <v>336.14138735610493</v>
      </c>
      <c r="AZ70" s="18">
        <f>'11. KOLLEKTIVTRAFIK'!C70</f>
        <v>103.3773900538431</v>
      </c>
      <c r="BA70" s="19">
        <f t="shared" si="258"/>
        <v>918.18937532433574</v>
      </c>
      <c r="BB70" s="5"/>
      <c r="BC70" s="20">
        <f t="shared" si="259"/>
        <v>-652.80530265370066</v>
      </c>
      <c r="BD70" s="20">
        <f t="shared" si="260"/>
        <v>1487.7058911003764</v>
      </c>
      <c r="BE70" s="20">
        <f t="shared" si="261"/>
        <v>918.18937532433574</v>
      </c>
      <c r="BF70" s="22">
        <f t="shared" si="262"/>
        <v>1753.0899637710115</v>
      </c>
      <c r="BH70" s="5"/>
      <c r="BI70" s="5"/>
      <c r="BJ70" s="5"/>
      <c r="BK70" s="5"/>
    </row>
    <row r="71" spans="1:63" x14ac:dyDescent="0.35">
      <c r="A71" s="13" t="str">
        <f>'8. KOMVUX'!B71</f>
        <v>Tranås</v>
      </c>
      <c r="B71" s="18">
        <f>'5. FÖRSKOLA FRITIDS'!L71</f>
        <v>4.0641478081928</v>
      </c>
      <c r="C71" s="18">
        <f>'5. FÖRSKOLA FRITIDS'!M71</f>
        <v>13.633801411542194</v>
      </c>
      <c r="D71" s="18">
        <f>'6. FKLASS GRUNDSKOLA'!J71</f>
        <v>50.83881011979004</v>
      </c>
      <c r="E71" s="18">
        <f>'6. FKLASS GRUNDSKOLA'!K71</f>
        <v>22.685868561938666</v>
      </c>
      <c r="F71" s="18">
        <f>'6. FKLASS GRUNDSKOLA'!L71</f>
        <v>-58.238401238755955</v>
      </c>
      <c r="G71" s="18">
        <f>'7. GYMNASIESKOLA'!H71</f>
        <v>13.910352683070043</v>
      </c>
      <c r="H71" s="18">
        <f>'7. GYMNASIESKOLA'!I71</f>
        <v>169.20633773858674</v>
      </c>
      <c r="I71" s="18">
        <f>'7. GYMNASIESKOLA'!J71</f>
        <v>14.304772942495724</v>
      </c>
      <c r="J71" s="18">
        <f>'7. GYMNASIESKOLA'!L71</f>
        <v>15.57052056304372</v>
      </c>
      <c r="K71" s="18">
        <f>'7. GYMNASIESKOLA'!M71</f>
        <v>4.2112102694704934</v>
      </c>
      <c r="L71" s="18">
        <f>'7. GYMNASIESKOLA'!K71</f>
        <v>-146.79914643839072</v>
      </c>
      <c r="M71" s="18">
        <f>'9. IFO'!J71</f>
        <v>684.5132515851966</v>
      </c>
      <c r="N71" s="18">
        <f>'9. IFO'!K71</f>
        <v>-772.82811570382717</v>
      </c>
      <c r="O71" s="18">
        <f>'9. IFO'!L71</f>
        <v>25.401417502836505</v>
      </c>
      <c r="P71" s="18">
        <f>'9. IFO'!M71</f>
        <v>-732.0942535076</v>
      </c>
      <c r="Q71" s="18">
        <f>'10. ÄLDREOMSORG'!I71</f>
        <v>13.022139272543138</v>
      </c>
      <c r="R71" s="18">
        <f>'10. ÄLDREOMSORG'!J71</f>
        <v>17.703535117132784</v>
      </c>
      <c r="S71" s="19">
        <f t="shared" ref="S71:S134" si="264">SUM(B71:R71)</f>
        <v>-660.89375131273448</v>
      </c>
      <c r="U71" s="18">
        <f>'5. FÖRSKOLA FRITIDS'!D71</f>
        <v>46.911881414180961</v>
      </c>
      <c r="V71" s="18">
        <f>'5. FÖRSKOLA FRITIDS'!E71</f>
        <v>-105.91193812287943</v>
      </c>
      <c r="W71" s="18">
        <f>'5. FÖRSKOLA FRITIDS'!G71</f>
        <v>-54.046131128433743</v>
      </c>
      <c r="X71" s="18">
        <f>'5. FÖRSKOLA FRITIDS'!H71</f>
        <v>-56.822653676995472</v>
      </c>
      <c r="Y71" s="18">
        <f>'5. FÖRSKOLA FRITIDS'!J71</f>
        <v>-26.365408155438921</v>
      </c>
      <c r="Z71" s="18">
        <f>'6. FKLASS GRUNDSKOLA'!F71</f>
        <v>-6.2591137858947086</v>
      </c>
      <c r="AA71" s="18">
        <f>'6. FKLASS GRUNDSKOLA'!G71</f>
        <v>-39.97249441409361</v>
      </c>
      <c r="AB71" s="18">
        <f>'7. GYMNASIESKOLA'!E71</f>
        <v>-9.5459215371220818</v>
      </c>
      <c r="AC71" s="18">
        <f>'9. IFO'!D71</f>
        <v>-9.1133175860933786</v>
      </c>
      <c r="AD71" s="18">
        <f>'9. IFO'!E71</f>
        <v>142.69399920052811</v>
      </c>
      <c r="AE71" s="18">
        <f>'9. IFO'!F71</f>
        <v>1242.4489397799582</v>
      </c>
      <c r="AF71" s="18">
        <f>'9. IFO'!G71</f>
        <v>41.416663154026416</v>
      </c>
      <c r="AG71" s="18">
        <f>'9. IFO'!H71</f>
        <v>-161.20251069264913</v>
      </c>
      <c r="AH71" s="18">
        <f>'10. ÄLDREOMSORG'!D71</f>
        <v>238.06336321257993</v>
      </c>
      <c r="AI71" s="18">
        <f>'10. ÄLDREOMSORG'!E71</f>
        <v>-25.402031449828929</v>
      </c>
      <c r="AJ71" s="18"/>
      <c r="AK71" s="18"/>
      <c r="AL71" s="18"/>
      <c r="AM71" s="18"/>
      <c r="AN71" s="18"/>
      <c r="AO71" s="18"/>
      <c r="AP71" s="18"/>
      <c r="AQ71" s="18"/>
      <c r="AR71" s="18"/>
      <c r="AS71" s="18"/>
      <c r="AT71" s="19">
        <f t="shared" ref="AT71:AT134" si="265">SUM(U71:AS71)</f>
        <v>1216.8933262118439</v>
      </c>
      <c r="AV71" s="18">
        <f>'9. IFO'!C71</f>
        <v>457.76659692534088</v>
      </c>
      <c r="AW71" s="18">
        <f>'5. FÖRSKOLA FRITIDS'!F71</f>
        <v>-21.438014471559864</v>
      </c>
      <c r="AX71" s="18">
        <f>'7. GYMNASIESKOLA'!E71</f>
        <v>-9.5459215371220818</v>
      </c>
      <c r="AY71" s="18">
        <f>'10. ÄLDREOMSORG'!D71</f>
        <v>238.06336321257993</v>
      </c>
      <c r="AZ71" s="18">
        <f>'11. KOLLEKTIVTRAFIK'!C71</f>
        <v>103.3773900538431</v>
      </c>
      <c r="BA71" s="19">
        <f t="shared" ref="BA71:BA134" si="266">SUM(AV71:AZ71)</f>
        <v>768.22341418308201</v>
      </c>
      <c r="BB71" s="5"/>
      <c r="BC71" s="20">
        <f t="shared" ref="BC71:BC134" si="267">S71</f>
        <v>-660.89375131273448</v>
      </c>
      <c r="BD71" s="20">
        <f t="shared" ref="BD71:BD134" si="268">AT71</f>
        <v>1216.8933262118439</v>
      </c>
      <c r="BE71" s="20">
        <f t="shared" ref="BE71:BE134" si="269">BA71</f>
        <v>768.22341418308201</v>
      </c>
      <c r="BF71" s="22">
        <f t="shared" ref="BF71:BF134" si="270">SUM(BC71:BE71)</f>
        <v>1324.2229890821914</v>
      </c>
      <c r="BH71" s="5"/>
      <c r="BI71" s="5"/>
      <c r="BJ71" s="5"/>
      <c r="BK71" s="5"/>
    </row>
    <row r="72" spans="1:63" x14ac:dyDescent="0.35">
      <c r="A72" s="13" t="str">
        <f>'8. KOMVUX'!B72</f>
        <v>Vaggeryd</v>
      </c>
      <c r="B72" s="18">
        <f>'5. FÖRSKOLA FRITIDS'!L72</f>
        <v>-90.642590346962962</v>
      </c>
      <c r="C72" s="18">
        <f>'5. FÖRSKOLA FRITIDS'!M72</f>
        <v>13.633801411542194</v>
      </c>
      <c r="D72" s="18">
        <f>'6. FKLASS GRUNDSKOLA'!J72</f>
        <v>-52.773235380791604</v>
      </c>
      <c r="E72" s="18">
        <f>'6. FKLASS GRUNDSKOLA'!K72</f>
        <v>12.354287487823189</v>
      </c>
      <c r="F72" s="18">
        <f>'6. FKLASS GRUNDSKOLA'!L72</f>
        <v>4.2273534505914832</v>
      </c>
      <c r="G72" s="18">
        <f>'7. GYMNASIESKOLA'!H72</f>
        <v>18.951190009183687</v>
      </c>
      <c r="H72" s="18">
        <f>'7. GYMNASIESKOLA'!I72</f>
        <v>134.57189608724144</v>
      </c>
      <c r="I72" s="18">
        <f>'7. GYMNASIESKOLA'!J72</f>
        <v>103.22847566995445</v>
      </c>
      <c r="J72" s="18">
        <f>'7. GYMNASIESKOLA'!L72</f>
        <v>-13.611674700493387</v>
      </c>
      <c r="K72" s="18">
        <f>'7. GYMNASIESKOLA'!M72</f>
        <v>4.2112102694704934</v>
      </c>
      <c r="L72" s="18">
        <f>'7. GYMNASIESKOLA'!K72</f>
        <v>-62.954526121745339</v>
      </c>
      <c r="M72" s="18">
        <f>'9. IFO'!J72</f>
        <v>515.24008097150431</v>
      </c>
      <c r="N72" s="18">
        <f>'9. IFO'!K72</f>
        <v>-867.00778172043431</v>
      </c>
      <c r="O72" s="18">
        <f>'9. IFO'!L72</f>
        <v>5.8367529323102234</v>
      </c>
      <c r="P72" s="18">
        <f>'9. IFO'!M72</f>
        <v>-732.0942535076</v>
      </c>
      <c r="Q72" s="18">
        <f>'10. ÄLDREOMSORG'!I72</f>
        <v>13.022139272543138</v>
      </c>
      <c r="R72" s="18">
        <f>'10. ÄLDREOMSORG'!J72</f>
        <v>13.772155643288427</v>
      </c>
      <c r="S72" s="19">
        <f t="shared" si="264"/>
        <v>-980.03471857257466</v>
      </c>
      <c r="U72" s="18">
        <f>'5. FÖRSKOLA FRITIDS'!D72</f>
        <v>56.140363830737392</v>
      </c>
      <c r="V72" s="18">
        <f>'5. FÖRSKOLA FRITIDS'!E72</f>
        <v>-74.715822394534726</v>
      </c>
      <c r="W72" s="18">
        <f>'5. FÖRSKOLA FRITIDS'!G72</f>
        <v>27.563350106310558</v>
      </c>
      <c r="X72" s="18">
        <f>'5. FÖRSKOLA FRITIDS'!H72</f>
        <v>-43.510950060939784</v>
      </c>
      <c r="Y72" s="18">
        <f>'5. FÖRSKOLA FRITIDS'!J72</f>
        <v>-26.365408155438921</v>
      </c>
      <c r="Z72" s="18">
        <f>'6. FKLASS GRUNDSKOLA'!F72</f>
        <v>-11.125331255463539</v>
      </c>
      <c r="AA72" s="18">
        <f>'6. FKLASS GRUNDSKOLA'!G72</f>
        <v>-39.97249441409361</v>
      </c>
      <c r="AB72" s="18">
        <f>'7. GYMNASIESKOLA'!E72</f>
        <v>-9.5459215371220818</v>
      </c>
      <c r="AC72" s="18">
        <f>'9. IFO'!D72</f>
        <v>-9.1133175860933786</v>
      </c>
      <c r="AD72" s="18">
        <f>'9. IFO'!E72</f>
        <v>66.695093283721576</v>
      </c>
      <c r="AE72" s="18">
        <f>'9. IFO'!F72</f>
        <v>1150.5947380063426</v>
      </c>
      <c r="AF72" s="18">
        <f>'9. IFO'!G72</f>
        <v>16.273261236912575</v>
      </c>
      <c r="AG72" s="18">
        <f>'9. IFO'!H72</f>
        <v>-132.78850783909147</v>
      </c>
      <c r="AH72" s="18">
        <f>'10. ÄLDREOMSORG'!D72</f>
        <v>-36.79959619711277</v>
      </c>
      <c r="AI72" s="18">
        <f>'10. ÄLDREOMSORG'!E72</f>
        <v>-25.402031449828929</v>
      </c>
      <c r="AJ72" s="18"/>
      <c r="AK72" s="18"/>
      <c r="AL72" s="18"/>
      <c r="AM72" s="18"/>
      <c r="AN72" s="18"/>
      <c r="AO72" s="18"/>
      <c r="AP72" s="18"/>
      <c r="AQ72" s="18"/>
      <c r="AR72" s="18"/>
      <c r="AS72" s="18"/>
      <c r="AT72" s="19">
        <f t="shared" si="265"/>
        <v>907.9274255743054</v>
      </c>
      <c r="AV72" s="18">
        <f>'9. IFO'!C72</f>
        <v>10.166588970537077</v>
      </c>
      <c r="AW72" s="18">
        <f>'5. FÖRSKOLA FRITIDS'!F72</f>
        <v>-15.584349507146442</v>
      </c>
      <c r="AX72" s="18">
        <f>'7. GYMNASIESKOLA'!E72</f>
        <v>-9.5459215371220818</v>
      </c>
      <c r="AY72" s="18">
        <f>'10. ÄLDREOMSORG'!D72</f>
        <v>-36.79959619711277</v>
      </c>
      <c r="AZ72" s="18">
        <f>'11. KOLLEKTIVTRAFIK'!C72</f>
        <v>103.3773900538431</v>
      </c>
      <c r="BA72" s="19">
        <f t="shared" si="266"/>
        <v>51.614111782998883</v>
      </c>
      <c r="BB72" s="5"/>
      <c r="BC72" s="20">
        <f t="shared" si="267"/>
        <v>-980.03471857257466</v>
      </c>
      <c r="BD72" s="20">
        <f t="shared" si="268"/>
        <v>907.9274255743054</v>
      </c>
      <c r="BE72" s="20">
        <f t="shared" si="269"/>
        <v>51.614111782998883</v>
      </c>
      <c r="BF72" s="22">
        <f t="shared" si="270"/>
        <v>-20.493181215270376</v>
      </c>
      <c r="BH72" s="5"/>
      <c r="BI72" s="5"/>
      <c r="BJ72" s="5"/>
      <c r="BK72" s="5"/>
    </row>
    <row r="73" spans="1:63" x14ac:dyDescent="0.35">
      <c r="A73" s="13" t="str">
        <f>'8. KOMVUX'!B73</f>
        <v>Vetlanda</v>
      </c>
      <c r="B73" s="18">
        <f>'5. FÖRSKOLA FRITIDS'!L73</f>
        <v>7.845453393031069</v>
      </c>
      <c r="C73" s="18">
        <f>'5. FÖRSKOLA FRITIDS'!M73</f>
        <v>13.633801411542194</v>
      </c>
      <c r="D73" s="18">
        <f>'6. FKLASS GRUNDSKOLA'!J73</f>
        <v>34.146619397391724</v>
      </c>
      <c r="E73" s="18">
        <f>'6. FKLASS GRUNDSKOLA'!K73</f>
        <v>22.685868561938666</v>
      </c>
      <c r="F73" s="18">
        <f>'6. FKLASS GRUNDSKOLA'!L73</f>
        <v>4.2273534505914832</v>
      </c>
      <c r="G73" s="18">
        <f>'7. GYMNASIESKOLA'!H73</f>
        <v>-9.0580207069544247</v>
      </c>
      <c r="H73" s="18">
        <f>'7. GYMNASIESKOLA'!I73</f>
        <v>274.64080880577922</v>
      </c>
      <c r="I73" s="18">
        <f>'7. GYMNASIESKOLA'!J73</f>
        <v>-0.67955267507826089</v>
      </c>
      <c r="J73" s="18">
        <f>'7. GYMNASIESKOLA'!L73</f>
        <v>15.57052056304372</v>
      </c>
      <c r="K73" s="18">
        <f>'7. GYMNASIESKOLA'!M73</f>
        <v>1.1423094603310382</v>
      </c>
      <c r="L73" s="18">
        <f>'7. GYMNASIESKOLA'!K73</f>
        <v>-172.1390118254765</v>
      </c>
      <c r="M73" s="18">
        <f>'9. IFO'!J73</f>
        <v>582.4621125187939</v>
      </c>
      <c r="N73" s="18">
        <f>'9. IFO'!K73</f>
        <v>-793.27087717471409</v>
      </c>
      <c r="O73" s="18">
        <f>'9. IFO'!L73</f>
        <v>10.502470541907178</v>
      </c>
      <c r="P73" s="18">
        <f>'9. IFO'!M73</f>
        <v>-732.0942535076</v>
      </c>
      <c r="Q73" s="18">
        <f>'10. ÄLDREOMSORG'!I73</f>
        <v>13.022139272543138</v>
      </c>
      <c r="R73" s="18">
        <f>'10. ÄLDREOMSORG'!J73</f>
        <v>4.7872076411905695</v>
      </c>
      <c r="S73" s="19">
        <f t="shared" si="264"/>
        <v>-722.57505087173945</v>
      </c>
      <c r="U73" s="18">
        <f>'5. FÖRSKOLA FRITIDS'!D73</f>
        <v>47.19952753242103</v>
      </c>
      <c r="V73" s="18">
        <f>'5. FÖRSKOLA FRITIDS'!E73</f>
        <v>-62.78780208204175</v>
      </c>
      <c r="W73" s="18">
        <f>'5. FÖRSKOLA FRITIDS'!G73</f>
        <v>-35.929401648338121</v>
      </c>
      <c r="X73" s="18">
        <f>'5. FÖRSKOLA FRITIDS'!H73</f>
        <v>-37.39399204369834</v>
      </c>
      <c r="Y73" s="18">
        <f>'5. FÖRSKOLA FRITIDS'!J73</f>
        <v>-26.365408155438921</v>
      </c>
      <c r="Z73" s="18">
        <f>'6. FKLASS GRUNDSKOLA'!F73</f>
        <v>-3.9172602700468908</v>
      </c>
      <c r="AA73" s="18">
        <f>'6. FKLASS GRUNDSKOLA'!G73</f>
        <v>-39.97249441409361</v>
      </c>
      <c r="AB73" s="18">
        <f>'7. GYMNASIESKOLA'!E73</f>
        <v>-9.5459215371220818</v>
      </c>
      <c r="AC73" s="18">
        <f>'9. IFO'!D73</f>
        <v>-9.1133175860933786</v>
      </c>
      <c r="AD73" s="18">
        <f>'9. IFO'!E73</f>
        <v>113.58635153441072</v>
      </c>
      <c r="AE73" s="18">
        <f>'9. IFO'!F73</f>
        <v>1276.2899614860271</v>
      </c>
      <c r="AF73" s="18">
        <f>'9. IFO'!G73</f>
        <v>29.561297236430896</v>
      </c>
      <c r="AG73" s="18">
        <f>'9. IFO'!H73</f>
        <v>-181.92218130561616</v>
      </c>
      <c r="AH73" s="18">
        <f>'10. ÄLDREOMSORG'!D73</f>
        <v>139.11011601653132</v>
      </c>
      <c r="AI73" s="18">
        <f>'10. ÄLDREOMSORG'!E73</f>
        <v>-25.402031449828929</v>
      </c>
      <c r="AJ73" s="18"/>
      <c r="AK73" s="18"/>
      <c r="AL73" s="18"/>
      <c r="AM73" s="18"/>
      <c r="AN73" s="18"/>
      <c r="AO73" s="18"/>
      <c r="AP73" s="18"/>
      <c r="AQ73" s="18"/>
      <c r="AR73" s="18"/>
      <c r="AS73" s="18"/>
      <c r="AT73" s="19">
        <f t="shared" si="265"/>
        <v>1173.3974433135027</v>
      </c>
      <c r="AV73" s="18">
        <f>'9. IFO'!C73</f>
        <v>292.53208693651106</v>
      </c>
      <c r="AW73" s="18">
        <f>'5. FÖRSKOLA FRITIDS'!F73</f>
        <v>45.373081245245963</v>
      </c>
      <c r="AX73" s="18">
        <f>'7. GYMNASIESKOLA'!E73</f>
        <v>-9.5459215371220818</v>
      </c>
      <c r="AY73" s="18">
        <f>'10. ÄLDREOMSORG'!D73</f>
        <v>139.11011601653132</v>
      </c>
      <c r="AZ73" s="18">
        <f>'11. KOLLEKTIVTRAFIK'!C73</f>
        <v>103.3773900538431</v>
      </c>
      <c r="BA73" s="19">
        <f t="shared" si="266"/>
        <v>570.84675271500942</v>
      </c>
      <c r="BB73" s="5"/>
      <c r="BC73" s="20">
        <f t="shared" si="267"/>
        <v>-722.57505087173945</v>
      </c>
      <c r="BD73" s="20">
        <f t="shared" si="268"/>
        <v>1173.3974433135027</v>
      </c>
      <c r="BE73" s="20">
        <f t="shared" si="269"/>
        <v>570.84675271500942</v>
      </c>
      <c r="BF73" s="22">
        <f t="shared" si="270"/>
        <v>1021.6691451567726</v>
      </c>
      <c r="BH73" s="5"/>
      <c r="BI73" s="5"/>
      <c r="BJ73" s="5"/>
      <c r="BK73" s="5"/>
    </row>
    <row r="74" spans="1:63" x14ac:dyDescent="0.35">
      <c r="A74" s="13" t="str">
        <f>'8. KOMVUX'!B74</f>
        <v>Värnamo</v>
      </c>
      <c r="B74" s="18">
        <f>'5. FÖRSKOLA FRITIDS'!L74</f>
        <v>7.845453393031069</v>
      </c>
      <c r="C74" s="18">
        <f>'5. FÖRSKOLA FRITIDS'!M74</f>
        <v>13.633801411542194</v>
      </c>
      <c r="D74" s="18">
        <f>'6. FKLASS GRUNDSKOLA'!J74</f>
        <v>-26.302858693016518</v>
      </c>
      <c r="E74" s="18">
        <f>'6. FKLASS GRUNDSKOLA'!K74</f>
        <v>22.685868561938666</v>
      </c>
      <c r="F74" s="18">
        <f>'6. FKLASS GRUNDSKOLA'!L74</f>
        <v>4.2273534505914832</v>
      </c>
      <c r="G74" s="18">
        <f>'7. GYMNASIESKOLA'!H74</f>
        <v>-18.877797381387548</v>
      </c>
      <c r="H74" s="18">
        <f>'7. GYMNASIESKOLA'!I74</f>
        <v>49.985835453188322</v>
      </c>
      <c r="I74" s="18">
        <f>'7. GYMNASIESKOLA'!J74</f>
        <v>9.8820763961867009</v>
      </c>
      <c r="J74" s="18">
        <f>'7. GYMNASIESKOLA'!L74</f>
        <v>15.57052056304372</v>
      </c>
      <c r="K74" s="18">
        <f>'7. GYMNASIESKOLA'!M74</f>
        <v>4.2112102694704934</v>
      </c>
      <c r="L74" s="18">
        <f>'7. GYMNASIESKOLA'!K74</f>
        <v>113.03085440411816</v>
      </c>
      <c r="M74" s="18">
        <f>'9. IFO'!J74</f>
        <v>576.59236260674015</v>
      </c>
      <c r="N74" s="18">
        <f>'9. IFO'!K74</f>
        <v>-786.96459129936613</v>
      </c>
      <c r="O74" s="18">
        <f>'9. IFO'!L74</f>
        <v>4.5002733784869564</v>
      </c>
      <c r="P74" s="18">
        <f>'9. IFO'!M74</f>
        <v>-732.0942535076</v>
      </c>
      <c r="Q74" s="18">
        <f>'10. ÄLDREOMSORG'!I74</f>
        <v>13.022139272543138</v>
      </c>
      <c r="R74" s="18">
        <f>'10. ÄLDREOMSORG'!J74</f>
        <v>-3.7740140057419596</v>
      </c>
      <c r="S74" s="19">
        <f t="shared" si="264"/>
        <v>-732.82576572623111</v>
      </c>
      <c r="U74" s="18">
        <f>'5. FÖRSKOLA FRITIDS'!D74</f>
        <v>45.989993313378498</v>
      </c>
      <c r="V74" s="18">
        <f>'5. FÖRSKOLA FRITIDS'!E74</f>
        <v>-64.424385951356697</v>
      </c>
      <c r="W74" s="18">
        <f>'5. FÖRSKOLA FRITIDS'!G74</f>
        <v>11.584864117519148</v>
      </c>
      <c r="X74" s="18">
        <f>'5. FÖRSKOLA FRITIDS'!H74</f>
        <v>-11.200008845576026</v>
      </c>
      <c r="Y74" s="18">
        <f>'5. FÖRSKOLA FRITIDS'!J74</f>
        <v>-26.365408155438921</v>
      </c>
      <c r="Z74" s="18">
        <f>'6. FKLASS GRUNDSKOLA'!F74</f>
        <v>1.2917204857048494</v>
      </c>
      <c r="AA74" s="18">
        <f>'6. FKLASS GRUNDSKOLA'!G74</f>
        <v>-39.97249441409361</v>
      </c>
      <c r="AB74" s="18">
        <f>'7. GYMNASIESKOLA'!E74</f>
        <v>-9.5459215371220818</v>
      </c>
      <c r="AC74" s="18">
        <f>'9. IFO'!D74</f>
        <v>-9.1133175860933786</v>
      </c>
      <c r="AD74" s="18">
        <f>'9. IFO'!E74</f>
        <v>69.686895047764409</v>
      </c>
      <c r="AE74" s="18">
        <f>'9. IFO'!F74</f>
        <v>1155.4291696786381</v>
      </c>
      <c r="AF74" s="18">
        <f>'9. IFO'!G74</f>
        <v>40.215432344040714</v>
      </c>
      <c r="AG74" s="18">
        <f>'9. IFO'!H74</f>
        <v>-209.23601829930337</v>
      </c>
      <c r="AH74" s="18">
        <f>'10. ÄLDREOMSORG'!D74</f>
        <v>11.480459041639506</v>
      </c>
      <c r="AI74" s="18">
        <f>'10. ÄLDREOMSORG'!E74</f>
        <v>-25.402031449828929</v>
      </c>
      <c r="AJ74" s="18"/>
      <c r="AK74" s="18"/>
      <c r="AL74" s="18"/>
      <c r="AM74" s="18"/>
      <c r="AN74" s="18"/>
      <c r="AO74" s="18"/>
      <c r="AP74" s="18"/>
      <c r="AQ74" s="18"/>
      <c r="AR74" s="18"/>
      <c r="AS74" s="18"/>
      <c r="AT74" s="19">
        <f t="shared" si="265"/>
        <v>940.41894778987216</v>
      </c>
      <c r="AV74" s="18">
        <f>'9. IFO'!C74</f>
        <v>105.5464755562723</v>
      </c>
      <c r="AW74" s="18">
        <f>'5. FÖRSKOLA FRITIDS'!F74</f>
        <v>59.62683634471604</v>
      </c>
      <c r="AX74" s="18">
        <f>'7. GYMNASIESKOLA'!E74</f>
        <v>-9.5459215371220818</v>
      </c>
      <c r="AY74" s="18">
        <f>'10. ÄLDREOMSORG'!D74</f>
        <v>11.480459041639506</v>
      </c>
      <c r="AZ74" s="18">
        <f>'11. KOLLEKTIVTRAFIK'!C74</f>
        <v>103.3773900538431</v>
      </c>
      <c r="BA74" s="19">
        <f t="shared" si="266"/>
        <v>270.48523945934886</v>
      </c>
      <c r="BB74" s="5"/>
      <c r="BC74" s="20">
        <f t="shared" si="267"/>
        <v>-732.82576572623111</v>
      </c>
      <c r="BD74" s="20">
        <f t="shared" si="268"/>
        <v>940.41894778987216</v>
      </c>
      <c r="BE74" s="20">
        <f t="shared" si="269"/>
        <v>270.48523945934886</v>
      </c>
      <c r="BF74" s="22">
        <f t="shared" si="270"/>
        <v>478.07842152298991</v>
      </c>
      <c r="BH74" s="5"/>
      <c r="BI74" s="5"/>
      <c r="BJ74" s="5"/>
      <c r="BK74" s="5"/>
    </row>
    <row r="75" spans="1:63" x14ac:dyDescent="0.35">
      <c r="A75" s="13" t="str">
        <f>'8. KOMVUX'!B75</f>
        <v>Alvesta</v>
      </c>
      <c r="B75" s="18">
        <f>'5. FÖRSKOLA FRITIDS'!L75</f>
        <v>7.845453393031069</v>
      </c>
      <c r="C75" s="18">
        <f>'5. FÖRSKOLA FRITIDS'!M75</f>
        <v>2.6951198633815801E-2</v>
      </c>
      <c r="D75" s="18">
        <f>'6. FKLASS GRUNDSKOLA'!J75</f>
        <v>174.07338092213425</v>
      </c>
      <c r="E75" s="18">
        <f>'6. FKLASS GRUNDSKOLA'!K75</f>
        <v>22.685868561938666</v>
      </c>
      <c r="F75" s="18">
        <f>'6. FKLASS GRUNDSKOLA'!L75</f>
        <v>4.2273534505914832</v>
      </c>
      <c r="G75" s="18">
        <f>'7. GYMNASIESKOLA'!H75</f>
        <v>206.64578561056939</v>
      </c>
      <c r="H75" s="18">
        <f>'7. GYMNASIESKOLA'!I75</f>
        <v>312.44040082793742</v>
      </c>
      <c r="I75" s="18">
        <f>'7. GYMNASIESKOLA'!J75</f>
        <v>-64.074730537920232</v>
      </c>
      <c r="J75" s="18">
        <f>'7. GYMNASIESKOLA'!L75</f>
        <v>-9.1620542944140464</v>
      </c>
      <c r="K75" s="18">
        <f>'7. GYMNASIESKOLA'!M75</f>
        <v>4.2112102694704934</v>
      </c>
      <c r="L75" s="18">
        <f>'7. GYMNASIESKOLA'!K75</f>
        <v>-421.51401025940152</v>
      </c>
      <c r="M75" s="18">
        <f>'9. IFO'!J75</f>
        <v>669.76100370977986</v>
      </c>
      <c r="N75" s="18">
        <f>'9. IFO'!K75</f>
        <v>-706.71584998521325</v>
      </c>
      <c r="O75" s="18">
        <f>'9. IFO'!L75</f>
        <v>23.773410756443834</v>
      </c>
      <c r="P75" s="18">
        <f>'9. IFO'!M75</f>
        <v>-732.0942535076</v>
      </c>
      <c r="Q75" s="18">
        <f>'10. ÄLDREOMSORG'!I75</f>
        <v>13.022139272543138</v>
      </c>
      <c r="R75" s="18">
        <f>'10. ÄLDREOMSORG'!J75</f>
        <v>6.0641268511365052</v>
      </c>
      <c r="S75" s="19">
        <f t="shared" si="264"/>
        <v>-488.78381376033911</v>
      </c>
      <c r="U75" s="18">
        <f>'5. FÖRSKOLA FRITIDS'!D75</f>
        <v>52.001898132477216</v>
      </c>
      <c r="V75" s="18">
        <f>'5. FÖRSKOLA FRITIDS'!E75</f>
        <v>-8.2680081939212435</v>
      </c>
      <c r="W75" s="18">
        <f>'5. FÖRSKOLA FRITIDS'!G75</f>
        <v>-40.151998268983405</v>
      </c>
      <c r="X75" s="18">
        <f>'5. FÖRSKOLA FRITIDS'!H75</f>
        <v>-83.807048854302238</v>
      </c>
      <c r="Y75" s="18">
        <f>'5. FÖRSKOLA FRITIDS'!J75</f>
        <v>-26.365408155438921</v>
      </c>
      <c r="Z75" s="18">
        <f>'6. FKLASS GRUNDSKOLA'!F75</f>
        <v>11.500421378316986</v>
      </c>
      <c r="AA75" s="18">
        <f>'6. FKLASS GRUNDSKOLA'!G75</f>
        <v>-39.97249441409361</v>
      </c>
      <c r="AB75" s="18">
        <f>'7. GYMNASIESKOLA'!E75</f>
        <v>-9.5459215371220818</v>
      </c>
      <c r="AC75" s="18">
        <f>'9. IFO'!D75</f>
        <v>-9.1133175860933786</v>
      </c>
      <c r="AD75" s="18">
        <f>'9. IFO'!E75</f>
        <v>179.76058431601334</v>
      </c>
      <c r="AE75" s="18">
        <f>'9. IFO'!F75</f>
        <v>1097.4159896110916</v>
      </c>
      <c r="AF75" s="18">
        <f>'9. IFO'!G75</f>
        <v>14.714579882500786</v>
      </c>
      <c r="AG75" s="18">
        <f>'9. IFO'!H75</f>
        <v>-150.02896231346327</v>
      </c>
      <c r="AH75" s="18">
        <f>'10. ÄLDREOMSORG'!D75</f>
        <v>232.5141528477167</v>
      </c>
      <c r="AI75" s="18">
        <f>'10. ÄLDREOMSORG'!E75</f>
        <v>-25.402031449828929</v>
      </c>
      <c r="AJ75" s="18"/>
      <c r="AK75" s="18"/>
      <c r="AL75" s="18"/>
      <c r="AM75" s="18"/>
      <c r="AN75" s="18"/>
      <c r="AO75" s="18"/>
      <c r="AP75" s="18"/>
      <c r="AQ75" s="18"/>
      <c r="AR75" s="18"/>
      <c r="AS75" s="18"/>
      <c r="AT75" s="19">
        <f t="shared" si="265"/>
        <v>1195.2524353948697</v>
      </c>
      <c r="AV75" s="18">
        <f>'9. IFO'!C75</f>
        <v>384.00370807642446</v>
      </c>
      <c r="AW75" s="18">
        <f>'5. FÖRSKOLA FRITIDS'!F75</f>
        <v>-108.70204104965242</v>
      </c>
      <c r="AX75" s="18">
        <f>'7. GYMNASIESKOLA'!E75</f>
        <v>-9.5459215371220818</v>
      </c>
      <c r="AY75" s="18">
        <f>'10. ÄLDREOMSORG'!D75</f>
        <v>232.5141528477167</v>
      </c>
      <c r="AZ75" s="18">
        <f>'11. KOLLEKTIVTRAFIK'!C75</f>
        <v>125.56267566008032</v>
      </c>
      <c r="BA75" s="19">
        <f t="shared" si="266"/>
        <v>623.83257399744707</v>
      </c>
      <c r="BB75" s="5"/>
      <c r="BC75" s="20">
        <f t="shared" si="267"/>
        <v>-488.78381376033911</v>
      </c>
      <c r="BD75" s="20">
        <f t="shared" si="268"/>
        <v>1195.2524353948697</v>
      </c>
      <c r="BE75" s="20">
        <f t="shared" si="269"/>
        <v>623.83257399744707</v>
      </c>
      <c r="BF75" s="22">
        <f t="shared" si="270"/>
        <v>1330.3011956319776</v>
      </c>
      <c r="BH75" s="5"/>
      <c r="BI75" s="5"/>
      <c r="BJ75" s="5"/>
      <c r="BK75" s="5"/>
    </row>
    <row r="76" spans="1:63" x14ac:dyDescent="0.35">
      <c r="A76" s="13" t="str">
        <f>'8. KOMVUX'!B76</f>
        <v>Lessebo</v>
      </c>
      <c r="B76" s="18">
        <f>'5. FÖRSKOLA FRITIDS'!L76</f>
        <v>7.845453393031069</v>
      </c>
      <c r="C76" s="18">
        <f>'5. FÖRSKOLA FRITIDS'!M76</f>
        <v>-71.055965993575782</v>
      </c>
      <c r="D76" s="18">
        <f>'6. FKLASS GRUNDSKOLA'!J76</f>
        <v>484.85257699692266</v>
      </c>
      <c r="E76" s="18">
        <f>'6. FKLASS GRUNDSKOLA'!K76</f>
        <v>22.685868561938666</v>
      </c>
      <c r="F76" s="18">
        <f>'6. FKLASS GRUNDSKOLA'!L76</f>
        <v>-80.91895780814194</v>
      </c>
      <c r="G76" s="18">
        <f>'7. GYMNASIESKOLA'!H76</f>
        <v>276.90996962045489</v>
      </c>
      <c r="H76" s="18">
        <f>'7. GYMNASIESKOLA'!I76</f>
        <v>478.81031713770847</v>
      </c>
      <c r="I76" s="18">
        <f>'7. GYMNASIESKOLA'!J76</f>
        <v>-268.81184001807975</v>
      </c>
      <c r="J76" s="18">
        <f>'7. GYMNASIESKOLA'!L76</f>
        <v>15.57052056304372</v>
      </c>
      <c r="K76" s="18">
        <f>'7. GYMNASIESKOLA'!M76</f>
        <v>-5.2338275688326732</v>
      </c>
      <c r="L76" s="18">
        <f>'7. GYMNASIESKOLA'!K76</f>
        <v>-719.60812398059738</v>
      </c>
      <c r="M76" s="18">
        <f>'9. IFO'!J76</f>
        <v>621.82570919297495</v>
      </c>
      <c r="N76" s="18">
        <f>'9. IFO'!K76</f>
        <v>-891.41847533645034</v>
      </c>
      <c r="O76" s="18">
        <f>'9. IFO'!L76</f>
        <v>22.380143284920756</v>
      </c>
      <c r="P76" s="18">
        <f>'9. IFO'!M76</f>
        <v>-732.0942535076</v>
      </c>
      <c r="Q76" s="18">
        <f>'10. ÄLDREOMSORG'!I76</f>
        <v>13.022139272543138</v>
      </c>
      <c r="R76" s="18">
        <f>'10. ÄLDREOMSORG'!J76</f>
        <v>-24.468013529663029</v>
      </c>
      <c r="S76" s="19">
        <f t="shared" si="264"/>
        <v>-849.70675971940273</v>
      </c>
      <c r="U76" s="18">
        <f>'5. FÖRSKOLA FRITIDS'!D76</f>
        <v>50.26703022427386</v>
      </c>
      <c r="V76" s="18">
        <f>'5. FÖRSKOLA FRITIDS'!E76</f>
        <v>-35.842641384635989</v>
      </c>
      <c r="W76" s="18">
        <f>'5. FÖRSKOLA FRITIDS'!G76</f>
        <v>-30.008139692063907</v>
      </c>
      <c r="X76" s="18">
        <f>'5. FÖRSKOLA FRITIDS'!H76</f>
        <v>56.210812995457488</v>
      </c>
      <c r="Y76" s="18">
        <f>'5. FÖRSKOLA FRITIDS'!J76</f>
        <v>-26.365408155438921</v>
      </c>
      <c r="Z76" s="18">
        <f>'6. FKLASS GRUNDSKOLA'!F76</f>
        <v>13.069556358130686</v>
      </c>
      <c r="AA76" s="18">
        <f>'6. FKLASS GRUNDSKOLA'!G76</f>
        <v>-39.97249441409361</v>
      </c>
      <c r="AB76" s="18">
        <f>'7. GYMNASIESKOLA'!E76</f>
        <v>-9.5459215371220818</v>
      </c>
      <c r="AC76" s="18">
        <f>'9. IFO'!D76</f>
        <v>-9.1133175860933786</v>
      </c>
      <c r="AD76" s="18">
        <f>'9. IFO'!E76</f>
        <v>205.72238108778595</v>
      </c>
      <c r="AE76" s="18">
        <f>'9. IFO'!F76</f>
        <v>1426.1573433271894</v>
      </c>
      <c r="AF76" s="18">
        <f>'9. IFO'!G76</f>
        <v>27.205845631382985</v>
      </c>
      <c r="AG76" s="18">
        <f>'9. IFO'!H76</f>
        <v>-110.67705506045465</v>
      </c>
      <c r="AH76" s="18">
        <f>'10. ÄLDREOMSORG'!D76</f>
        <v>340.84062176137115</v>
      </c>
      <c r="AI76" s="18">
        <f>'10. ÄLDREOMSORG'!E76</f>
        <v>-25.402031449828929</v>
      </c>
      <c r="AJ76" s="18"/>
      <c r="AK76" s="18"/>
      <c r="AL76" s="18"/>
      <c r="AM76" s="18"/>
      <c r="AN76" s="18"/>
      <c r="AO76" s="18"/>
      <c r="AP76" s="18"/>
      <c r="AQ76" s="18"/>
      <c r="AR76" s="18"/>
      <c r="AS76" s="18"/>
      <c r="AT76" s="19">
        <f t="shared" si="265"/>
        <v>1832.5465821058601</v>
      </c>
      <c r="AV76" s="18">
        <f>'9. IFO'!C76</f>
        <v>595.32074514286694</v>
      </c>
      <c r="AW76" s="18">
        <f>'5. FÖRSKOLA FRITIDS'!F76</f>
        <v>-254.27262216809058</v>
      </c>
      <c r="AX76" s="18">
        <f>'7. GYMNASIESKOLA'!E76</f>
        <v>-9.5459215371220818</v>
      </c>
      <c r="AY76" s="18">
        <f>'10. ÄLDREOMSORG'!D76</f>
        <v>340.84062176137115</v>
      </c>
      <c r="AZ76" s="18">
        <f>'11. KOLLEKTIVTRAFIK'!C76</f>
        <v>125.56267566008032</v>
      </c>
      <c r="BA76" s="19">
        <f t="shared" si="266"/>
        <v>797.90549885910571</v>
      </c>
      <c r="BB76" s="5"/>
      <c r="BC76" s="20">
        <f t="shared" si="267"/>
        <v>-849.70675971940273</v>
      </c>
      <c r="BD76" s="20">
        <f t="shared" si="268"/>
        <v>1832.5465821058601</v>
      </c>
      <c r="BE76" s="20">
        <f t="shared" si="269"/>
        <v>797.90549885910571</v>
      </c>
      <c r="BF76" s="22">
        <f t="shared" si="270"/>
        <v>1780.745321245563</v>
      </c>
      <c r="BH76" s="5"/>
      <c r="BI76" s="5"/>
      <c r="BJ76" s="5"/>
      <c r="BK76" s="5"/>
    </row>
    <row r="77" spans="1:63" x14ac:dyDescent="0.35">
      <c r="A77" s="13" t="str">
        <f>'8. KOMVUX'!B77</f>
        <v>Ljungby</v>
      </c>
      <c r="B77" s="18">
        <f>'5. FÖRSKOLA FRITIDS'!L77</f>
        <v>3.1327090526967885</v>
      </c>
      <c r="C77" s="18">
        <f>'5. FÖRSKOLA FRITIDS'!M77</f>
        <v>13.633801411542194</v>
      </c>
      <c r="D77" s="18">
        <f>'6. FKLASS GRUNDSKOLA'!J77</f>
        <v>33.850614258288438</v>
      </c>
      <c r="E77" s="18">
        <f>'6. FKLASS GRUNDSKOLA'!K77</f>
        <v>22.685868561938666</v>
      </c>
      <c r="F77" s="18">
        <f>'6. FKLASS GRUNDSKOLA'!L77</f>
        <v>4.2273534505914832</v>
      </c>
      <c r="G77" s="18">
        <f>'7. GYMNASIESKOLA'!H77</f>
        <v>18.360891766664484</v>
      </c>
      <c r="H77" s="18">
        <f>'7. GYMNASIESKOLA'!I77</f>
        <v>225.3101286205092</v>
      </c>
      <c r="I77" s="18">
        <f>'7. GYMNASIESKOLA'!J77</f>
        <v>17.235295354437675</v>
      </c>
      <c r="J77" s="18">
        <f>'7. GYMNASIESKOLA'!L77</f>
        <v>2.7970080585581187</v>
      </c>
      <c r="K77" s="18">
        <f>'7. GYMNASIESKOLA'!M77</f>
        <v>4.2112102694704934</v>
      </c>
      <c r="L77" s="18">
        <f>'7. GYMNASIESKOLA'!K77</f>
        <v>-147.94683188508102</v>
      </c>
      <c r="M77" s="18">
        <f>'9. IFO'!J77</f>
        <v>574.04046376831479</v>
      </c>
      <c r="N77" s="18">
        <f>'9. IFO'!K77</f>
        <v>-681.15972036772939</v>
      </c>
      <c r="O77" s="18">
        <f>'9. IFO'!L77</f>
        <v>15.655519059055585</v>
      </c>
      <c r="P77" s="18">
        <f>'9. IFO'!M77</f>
        <v>-732.0942535076</v>
      </c>
      <c r="Q77" s="18">
        <f>'10. ÄLDREOMSORG'!I77</f>
        <v>13.022139272543138</v>
      </c>
      <c r="R77" s="18">
        <f>'10. ÄLDREOMSORG'!J77</f>
        <v>-10.303972392341336</v>
      </c>
      <c r="S77" s="19">
        <f t="shared" si="264"/>
        <v>-623.34177524814072</v>
      </c>
      <c r="U77" s="18">
        <f>'5. FÖRSKOLA FRITIDS'!D77</f>
        <v>44.777241890179269</v>
      </c>
      <c r="V77" s="18">
        <f>'5. FÖRSKOLA FRITIDS'!E77</f>
        <v>-39.710392646003058</v>
      </c>
      <c r="W77" s="18">
        <f>'5. FÖRSKOLA FRITIDS'!G77</f>
        <v>-36.06356583797831</v>
      </c>
      <c r="X77" s="18">
        <f>'5. FÖRSKOLA FRITIDS'!H77</f>
        <v>-4.2128363697808417</v>
      </c>
      <c r="Y77" s="18">
        <f>'5. FÖRSKOLA FRITIDS'!J77</f>
        <v>-26.365408155438921</v>
      </c>
      <c r="Z77" s="18">
        <f>'6. FKLASS GRUNDSKOLA'!F77</f>
        <v>-1.8431218428137344</v>
      </c>
      <c r="AA77" s="18">
        <f>'6. FKLASS GRUNDSKOLA'!G77</f>
        <v>-39.97249441409361</v>
      </c>
      <c r="AB77" s="18">
        <f>'7. GYMNASIESKOLA'!E77</f>
        <v>-9.5459215371220818</v>
      </c>
      <c r="AC77" s="18">
        <f>'9. IFO'!D77</f>
        <v>-9.1133175860933786</v>
      </c>
      <c r="AD77" s="18">
        <f>'9. IFO'!E77</f>
        <v>79.228214096566262</v>
      </c>
      <c r="AE77" s="18">
        <f>'9. IFO'!F77</f>
        <v>1372.9785949319382</v>
      </c>
      <c r="AF77" s="18">
        <f>'9. IFO'!G77</f>
        <v>40.058801577973959</v>
      </c>
      <c r="AG77" s="18">
        <f>'9. IFO'!H77</f>
        <v>-179.70946354063062</v>
      </c>
      <c r="AH77" s="18">
        <f>'10. ÄLDREOMSORG'!D77</f>
        <v>317.80776106120538</v>
      </c>
      <c r="AI77" s="18">
        <f>'10. ÄLDREOMSORG'!E77</f>
        <v>-25.402031449828929</v>
      </c>
      <c r="AJ77" s="18"/>
      <c r="AK77" s="18"/>
      <c r="AL77" s="18"/>
      <c r="AM77" s="18"/>
      <c r="AN77" s="18"/>
      <c r="AO77" s="18"/>
      <c r="AP77" s="18"/>
      <c r="AQ77" s="18"/>
      <c r="AR77" s="18"/>
      <c r="AS77" s="18"/>
      <c r="AT77" s="19">
        <f t="shared" si="265"/>
        <v>1482.9120601780796</v>
      </c>
      <c r="AV77" s="18">
        <f>'9. IFO'!C77</f>
        <v>476.41536162476052</v>
      </c>
      <c r="AW77" s="18">
        <f>'5. FÖRSKOLA FRITIDS'!F77</f>
        <v>77.928881575685708</v>
      </c>
      <c r="AX77" s="18">
        <f>'7. GYMNASIESKOLA'!E77</f>
        <v>-9.5459215371220818</v>
      </c>
      <c r="AY77" s="18">
        <f>'10. ÄLDREOMSORG'!D77</f>
        <v>317.80776106120538</v>
      </c>
      <c r="AZ77" s="18">
        <f>'11. KOLLEKTIVTRAFIK'!C77</f>
        <v>125.56267566008032</v>
      </c>
      <c r="BA77" s="19">
        <f t="shared" si="266"/>
        <v>988.16875838460987</v>
      </c>
      <c r="BB77" s="5"/>
      <c r="BC77" s="20">
        <f t="shared" si="267"/>
        <v>-623.34177524814072</v>
      </c>
      <c r="BD77" s="20">
        <f t="shared" si="268"/>
        <v>1482.9120601780796</v>
      </c>
      <c r="BE77" s="20">
        <f t="shared" si="269"/>
        <v>988.16875838460987</v>
      </c>
      <c r="BF77" s="22">
        <f t="shared" si="270"/>
        <v>1847.7390433145488</v>
      </c>
      <c r="BH77" s="5"/>
      <c r="BI77" s="5"/>
      <c r="BJ77" s="5"/>
      <c r="BK77" s="5"/>
    </row>
    <row r="78" spans="1:63" x14ac:dyDescent="0.35">
      <c r="A78" s="13" t="str">
        <f>'8. KOMVUX'!B78</f>
        <v>Markaryd</v>
      </c>
      <c r="B78" s="18">
        <f>'5. FÖRSKOLA FRITIDS'!L78</f>
        <v>7.845453393031069</v>
      </c>
      <c r="C78" s="18">
        <f>'5. FÖRSKOLA FRITIDS'!M78</f>
        <v>9.0092754574198164</v>
      </c>
      <c r="D78" s="18">
        <f>'6. FKLASS GRUNDSKOLA'!J78</f>
        <v>306.91120217508075</v>
      </c>
      <c r="E78" s="18">
        <f>'6. FKLASS GRUNDSKOLA'!K78</f>
        <v>22.685868561938666</v>
      </c>
      <c r="F78" s="18">
        <f>'6. FKLASS GRUNDSKOLA'!L78</f>
        <v>4.2273534505914832</v>
      </c>
      <c r="G78" s="18">
        <f>'7. GYMNASIESKOLA'!H78</f>
        <v>115.79587760459779</v>
      </c>
      <c r="H78" s="18">
        <f>'7. GYMNASIESKOLA'!I78</f>
        <v>194.66101402931471</v>
      </c>
      <c r="I78" s="18">
        <f>'7. GYMNASIESKOLA'!J78</f>
        <v>-97.187209036694355</v>
      </c>
      <c r="J78" s="18">
        <f>'7. GYMNASIESKOLA'!L78</f>
        <v>15.57052056304372</v>
      </c>
      <c r="K78" s="18">
        <f>'7. GYMNASIESKOLA'!M78</f>
        <v>4.2112102694704934</v>
      </c>
      <c r="L78" s="18">
        <f>'7. GYMNASIESKOLA'!K78</f>
        <v>-279.83552204424711</v>
      </c>
      <c r="M78" s="18">
        <f>'9. IFO'!J78</f>
        <v>467.67362192569959</v>
      </c>
      <c r="N78" s="18">
        <f>'9. IFO'!K78</f>
        <v>-879.13362435492274</v>
      </c>
      <c r="O78" s="18">
        <f>'9. IFO'!L78</f>
        <v>32.59109169789587</v>
      </c>
      <c r="P78" s="18">
        <f>'9. IFO'!M78</f>
        <v>-732.0942535076</v>
      </c>
      <c r="Q78" s="18">
        <f>'10. ÄLDREOMSORG'!I78</f>
        <v>13.022139272543138</v>
      </c>
      <c r="R78" s="18">
        <f>'10. ÄLDREOMSORG'!J78</f>
        <v>-5.7032035736598665</v>
      </c>
      <c r="S78" s="19">
        <f t="shared" si="264"/>
        <v>-799.74918411649708</v>
      </c>
      <c r="U78" s="18">
        <f>'5. FÖRSKOLA FRITIDS'!D78</f>
        <v>44.245068229199212</v>
      </c>
      <c r="V78" s="18">
        <f>'5. FÖRSKOLA FRITIDS'!E78</f>
        <v>-12.344579772326806</v>
      </c>
      <c r="W78" s="18">
        <f>'5. FÖRSKOLA FRITIDS'!G78</f>
        <v>-43.910333798030436</v>
      </c>
      <c r="X78" s="18">
        <f>'5. FÖRSKOLA FRITIDS'!H78</f>
        <v>19.364494003157152</v>
      </c>
      <c r="Y78" s="18">
        <f>'5. FÖRSKOLA FRITIDS'!J78</f>
        <v>-26.365408155438921</v>
      </c>
      <c r="Z78" s="18">
        <f>'6. FKLASS GRUNDSKOLA'!F78</f>
        <v>22.012747660233561</v>
      </c>
      <c r="AA78" s="18">
        <f>'6. FKLASS GRUNDSKOLA'!G78</f>
        <v>-39.97249441409361</v>
      </c>
      <c r="AB78" s="18">
        <f>'7. GYMNASIESKOLA'!E78</f>
        <v>-9.5459215371220818</v>
      </c>
      <c r="AC78" s="18">
        <f>'9. IFO'!D78</f>
        <v>-9.1133175860933786</v>
      </c>
      <c r="AD78" s="18">
        <f>'9. IFO'!E78</f>
        <v>177.95846638237779</v>
      </c>
      <c r="AE78" s="18">
        <f>'9. IFO'!F78</f>
        <v>1406.8196166380071</v>
      </c>
      <c r="AF78" s="18">
        <f>'9. IFO'!G78</f>
        <v>36.010440057290047</v>
      </c>
      <c r="AG78" s="18">
        <f>'9. IFO'!H78</f>
        <v>-114.40878504360383</v>
      </c>
      <c r="AH78" s="18">
        <f>'10. ÄLDREOMSORG'!D78</f>
        <v>379.22379079219388</v>
      </c>
      <c r="AI78" s="18">
        <f>'10. ÄLDREOMSORG'!E78</f>
        <v>-25.402031449828929</v>
      </c>
      <c r="AJ78" s="18"/>
      <c r="AK78" s="18"/>
      <c r="AL78" s="18"/>
      <c r="AM78" s="18"/>
      <c r="AN78" s="18"/>
      <c r="AO78" s="18"/>
      <c r="AP78" s="18"/>
      <c r="AQ78" s="18"/>
      <c r="AR78" s="18"/>
      <c r="AS78" s="18"/>
      <c r="AT78" s="19">
        <f t="shared" si="265"/>
        <v>1804.5717520059206</v>
      </c>
      <c r="AV78" s="18">
        <f>'9. IFO'!C78</f>
        <v>408.70749259690899</v>
      </c>
      <c r="AW78" s="18">
        <f>'5. FÖRSKOLA FRITIDS'!F78</f>
        <v>-67.816790601156015</v>
      </c>
      <c r="AX78" s="18">
        <f>'7. GYMNASIESKOLA'!E78</f>
        <v>-9.5459215371220818</v>
      </c>
      <c r="AY78" s="18">
        <f>'10. ÄLDREOMSORG'!D78</f>
        <v>379.22379079219388</v>
      </c>
      <c r="AZ78" s="18">
        <f>'11. KOLLEKTIVTRAFIK'!C78</f>
        <v>125.56267566008032</v>
      </c>
      <c r="BA78" s="19">
        <f t="shared" si="266"/>
        <v>836.13124691090513</v>
      </c>
      <c r="BB78" s="5"/>
      <c r="BC78" s="20">
        <f t="shared" si="267"/>
        <v>-799.74918411649708</v>
      </c>
      <c r="BD78" s="20">
        <f t="shared" si="268"/>
        <v>1804.5717520059206</v>
      </c>
      <c r="BE78" s="20">
        <f t="shared" si="269"/>
        <v>836.13124691090513</v>
      </c>
      <c r="BF78" s="22">
        <f t="shared" si="270"/>
        <v>1840.9538148003287</v>
      </c>
      <c r="BH78" s="5"/>
      <c r="BI78" s="5"/>
      <c r="BJ78" s="5"/>
      <c r="BK78" s="5"/>
    </row>
    <row r="79" spans="1:63" x14ac:dyDescent="0.35">
      <c r="A79" s="13" t="str">
        <f>'8. KOMVUX'!B79</f>
        <v>Tingsryd</v>
      </c>
      <c r="B79" s="18">
        <f>'5. FÖRSKOLA FRITIDS'!L79</f>
        <v>7.845453393031069</v>
      </c>
      <c r="C79" s="18">
        <f>'5. FÖRSKOLA FRITIDS'!M79</f>
        <v>13.633801411542194</v>
      </c>
      <c r="D79" s="18">
        <f>'6. FKLASS GRUNDSKOLA'!J79</f>
        <v>225.40896138519415</v>
      </c>
      <c r="E79" s="18">
        <f>'6. FKLASS GRUNDSKOLA'!K79</f>
        <v>22.685868561938666</v>
      </c>
      <c r="F79" s="18">
        <f>'6. FKLASS GRUNDSKOLA'!L79</f>
        <v>4.2273534505914832</v>
      </c>
      <c r="G79" s="18">
        <f>'7. GYMNASIESKOLA'!H79</f>
        <v>45.924828016111604</v>
      </c>
      <c r="H79" s="18">
        <f>'7. GYMNASIESKOLA'!I79</f>
        <v>452.05975616050858</v>
      </c>
      <c r="I79" s="18">
        <f>'7. GYMNASIESKOLA'!J79</f>
        <v>-21.609221795144332</v>
      </c>
      <c r="J79" s="18">
        <f>'7. GYMNASIESKOLA'!L79</f>
        <v>15.57052056304372</v>
      </c>
      <c r="K79" s="18">
        <f>'7. GYMNASIESKOLA'!M79</f>
        <v>-24.321497635682316</v>
      </c>
      <c r="L79" s="18">
        <f>'7. GYMNASIESKOLA'!K79</f>
        <v>-447.6955912537627</v>
      </c>
      <c r="M79" s="18">
        <f>'9. IFO'!J79</f>
        <v>584.65765497195036</v>
      </c>
      <c r="N79" s="18">
        <f>'9. IFO'!K79</f>
        <v>-856.67139348886485</v>
      </c>
      <c r="O79" s="18">
        <f>'9. IFO'!L79</f>
        <v>22.489307516272412</v>
      </c>
      <c r="P79" s="18">
        <f>'9. IFO'!M79</f>
        <v>-732.0942535076</v>
      </c>
      <c r="Q79" s="18">
        <f>'10. ÄLDREOMSORG'!I79</f>
        <v>13.022139272543138</v>
      </c>
      <c r="R79" s="18">
        <f>'10. ÄLDREOMSORG'!J79</f>
        <v>-8.1277838934108981</v>
      </c>
      <c r="S79" s="19">
        <f t="shared" si="264"/>
        <v>-682.99409687173772</v>
      </c>
      <c r="U79" s="18">
        <f>'5. FÖRSKOLA FRITIDS'!D79</f>
        <v>42.18937833561651</v>
      </c>
      <c r="V79" s="18">
        <f>'5. FÖRSKOLA FRITIDS'!E79</f>
        <v>-20.205910506910609</v>
      </c>
      <c r="W79" s="18">
        <f>'5. FÖRSKOLA FRITIDS'!G79</f>
        <v>-11.710285560819768</v>
      </c>
      <c r="X79" s="18">
        <f>'5. FÖRSKOLA FRITIDS'!H79</f>
        <v>50.760128692949181</v>
      </c>
      <c r="Y79" s="18">
        <f>'5. FÖRSKOLA FRITIDS'!J79</f>
        <v>-26.365408155438921</v>
      </c>
      <c r="Z79" s="18">
        <f>'6. FKLASS GRUNDSKOLA'!F79</f>
        <v>-5.2531015679925268</v>
      </c>
      <c r="AA79" s="18">
        <f>'6. FKLASS GRUNDSKOLA'!G79</f>
        <v>-39.97249441409361</v>
      </c>
      <c r="AB79" s="18">
        <f>'7. GYMNASIESKOLA'!E79</f>
        <v>-9.5459215371220818</v>
      </c>
      <c r="AC79" s="18">
        <f>'9. IFO'!D79</f>
        <v>-9.1133175860933786</v>
      </c>
      <c r="AD79" s="18">
        <f>'9. IFO'!E79</f>
        <v>160.8608513693915</v>
      </c>
      <c r="AE79" s="18">
        <f>'9. IFO'!F79</f>
        <v>1547.0181351345784</v>
      </c>
      <c r="AF79" s="18">
        <f>'9. IFO'!G79</f>
        <v>25.977674792137865</v>
      </c>
      <c r="AG79" s="18">
        <f>'9. IFO'!H79</f>
        <v>-111.40769917465254</v>
      </c>
      <c r="AH79" s="18">
        <f>'10. ÄLDREOMSORG'!D79</f>
        <v>341.163073701119</v>
      </c>
      <c r="AI79" s="18">
        <f>'10. ÄLDREOMSORG'!E79</f>
        <v>-25.402031449828929</v>
      </c>
      <c r="AJ79" s="18"/>
      <c r="AK79" s="18"/>
      <c r="AL79" s="18"/>
      <c r="AM79" s="18"/>
      <c r="AN79" s="18"/>
      <c r="AO79" s="18"/>
      <c r="AP79" s="18"/>
      <c r="AQ79" s="18"/>
      <c r="AR79" s="18"/>
      <c r="AS79" s="18"/>
      <c r="AT79" s="19">
        <f t="shared" si="265"/>
        <v>1908.9930720728398</v>
      </c>
      <c r="AV79" s="18">
        <f>'9. IFO'!C79</f>
        <v>649.55962487658815</v>
      </c>
      <c r="AW79" s="18">
        <f>'5. FÖRSKOLA FRITIDS'!F79</f>
        <v>-5.4664302660336483</v>
      </c>
      <c r="AX79" s="18">
        <f>'7. GYMNASIESKOLA'!E79</f>
        <v>-9.5459215371220818</v>
      </c>
      <c r="AY79" s="18">
        <f>'10. ÄLDREOMSORG'!D79</f>
        <v>341.163073701119</v>
      </c>
      <c r="AZ79" s="18">
        <f>'11. KOLLEKTIVTRAFIK'!C79</f>
        <v>125.56267566008032</v>
      </c>
      <c r="BA79" s="19">
        <f t="shared" si="266"/>
        <v>1101.2730224346317</v>
      </c>
      <c r="BB79" s="5"/>
      <c r="BC79" s="20">
        <f t="shared" si="267"/>
        <v>-682.99409687173772</v>
      </c>
      <c r="BD79" s="20">
        <f t="shared" si="268"/>
        <v>1908.9930720728398</v>
      </c>
      <c r="BE79" s="20">
        <f t="shared" si="269"/>
        <v>1101.2730224346317</v>
      </c>
      <c r="BF79" s="22">
        <f t="shared" si="270"/>
        <v>2327.2719976357339</v>
      </c>
      <c r="BH79" s="5"/>
      <c r="BI79" s="5"/>
      <c r="BJ79" s="5"/>
      <c r="BK79" s="5"/>
    </row>
    <row r="80" spans="1:63" x14ac:dyDescent="0.35">
      <c r="A80" s="13" t="str">
        <f>'8. KOMVUX'!B80</f>
        <v>Uppvidinge</v>
      </c>
      <c r="B80" s="18">
        <f>'5. FÖRSKOLA FRITIDS'!L80</f>
        <v>4.8114363890598337</v>
      </c>
      <c r="C80" s="18">
        <f>'5. FÖRSKOLA FRITIDS'!M80</f>
        <v>13.633801411542194</v>
      </c>
      <c r="D80" s="18">
        <f>'6. FKLASS GRUNDSKOLA'!J80</f>
        <v>489.35374746592942</v>
      </c>
      <c r="E80" s="18">
        <f>'6. FKLASS GRUNDSKOLA'!K80</f>
        <v>22.685868561938666</v>
      </c>
      <c r="F80" s="18">
        <f>'6. FKLASS GRUNDSKOLA'!L80</f>
        <v>4.2273534505914832</v>
      </c>
      <c r="G80" s="18">
        <f>'7. GYMNASIESKOLA'!H80</f>
        <v>245.66481491913825</v>
      </c>
      <c r="H80" s="18">
        <f>'7. GYMNASIESKOLA'!I80</f>
        <v>452.6778828310687</v>
      </c>
      <c r="I80" s="18">
        <f>'7. GYMNASIESKOLA'!J80</f>
        <v>-116.34023123955629</v>
      </c>
      <c r="J80" s="18">
        <f>'7. GYMNASIESKOLA'!L80</f>
        <v>15.57052056304372</v>
      </c>
      <c r="K80" s="18">
        <f>'7. GYMNASIESKOLA'!M80</f>
        <v>-90.492455375416213</v>
      </c>
      <c r="L80" s="18">
        <f>'7. GYMNASIESKOLA'!K80</f>
        <v>-485.50706319449154</v>
      </c>
      <c r="M80" s="18">
        <f>'9. IFO'!J80</f>
        <v>615.63094547760932</v>
      </c>
      <c r="N80" s="18">
        <f>'9. IFO'!K80</f>
        <v>-989.14956809605064</v>
      </c>
      <c r="O80" s="18">
        <f>'9. IFO'!L80</f>
        <v>25.399476336060093</v>
      </c>
      <c r="P80" s="18">
        <f>'9. IFO'!M80</f>
        <v>-732.0942535076</v>
      </c>
      <c r="Q80" s="18">
        <f>'10. ÄLDREOMSORG'!I80</f>
        <v>13.022139272543138</v>
      </c>
      <c r="R80" s="18">
        <f>'10. ÄLDREOMSORG'!J80</f>
        <v>-3.2524092006309866</v>
      </c>
      <c r="S80" s="19">
        <f t="shared" si="264"/>
        <v>-514.1579939352207</v>
      </c>
      <c r="U80" s="18">
        <f>'5. FÖRSKOLA FRITIDS'!D80</f>
        <v>46.434927034967131</v>
      </c>
      <c r="V80" s="18">
        <f>'5. FÖRSKOLA FRITIDS'!E80</f>
        <v>-10.736614388651889</v>
      </c>
      <c r="W80" s="18">
        <f>'5. FÖRSKOLA FRITIDS'!G80</f>
        <v>-50.707708225275063</v>
      </c>
      <c r="X80" s="18">
        <f>'5. FÖRSKOLA FRITIDS'!H80</f>
        <v>110.03833183949168</v>
      </c>
      <c r="Y80" s="18">
        <f>'5. FÖRSKOLA FRITIDS'!J80</f>
        <v>-26.365408155438921</v>
      </c>
      <c r="Z80" s="18">
        <f>'6. FKLASS GRUNDSKOLA'!F80</f>
        <v>14.242011845470278</v>
      </c>
      <c r="AA80" s="18">
        <f>'6. FKLASS GRUNDSKOLA'!G80</f>
        <v>-39.97249441409361</v>
      </c>
      <c r="AB80" s="18">
        <f>'7. GYMNASIESKOLA'!E80</f>
        <v>-9.5459215371220818</v>
      </c>
      <c r="AC80" s="18">
        <f>'9. IFO'!D80</f>
        <v>-9.1133175860933786</v>
      </c>
      <c r="AD80" s="18">
        <f>'9. IFO'!E80</f>
        <v>172.42866395885366</v>
      </c>
      <c r="AE80" s="18">
        <f>'9. IFO'!F80</f>
        <v>1261.7866664691408</v>
      </c>
      <c r="AF80" s="18">
        <f>'9. IFO'!G80</f>
        <v>14.731167279983866</v>
      </c>
      <c r="AG80" s="18">
        <f>'9. IFO'!H80</f>
        <v>-105.94769636257382</v>
      </c>
      <c r="AH80" s="18">
        <f>'10. ÄLDREOMSORG'!D80</f>
        <v>57.059494397647633</v>
      </c>
      <c r="AI80" s="18">
        <f>'10. ÄLDREOMSORG'!E80</f>
        <v>-25.402031449828929</v>
      </c>
      <c r="AJ80" s="18"/>
      <c r="AK80" s="18"/>
      <c r="AL80" s="18"/>
      <c r="AM80" s="18"/>
      <c r="AN80" s="18"/>
      <c r="AO80" s="18"/>
      <c r="AP80" s="18"/>
      <c r="AQ80" s="18"/>
      <c r="AR80" s="18"/>
      <c r="AS80" s="18"/>
      <c r="AT80" s="19">
        <f t="shared" si="265"/>
        <v>1398.9300707064772</v>
      </c>
      <c r="AV80" s="18">
        <f>'9. IFO'!C80</f>
        <v>291.84356664383404</v>
      </c>
      <c r="AW80" s="18">
        <f>'5. FÖRSKOLA FRITIDS'!F80</f>
        <v>-117.17455304010065</v>
      </c>
      <c r="AX80" s="18">
        <f>'7. GYMNASIESKOLA'!E80</f>
        <v>-9.5459215371220818</v>
      </c>
      <c r="AY80" s="18">
        <f>'10. ÄLDREOMSORG'!D80</f>
        <v>57.059494397647633</v>
      </c>
      <c r="AZ80" s="18">
        <f>'11. KOLLEKTIVTRAFIK'!C80</f>
        <v>125.56267566008032</v>
      </c>
      <c r="BA80" s="19">
        <f t="shared" si="266"/>
        <v>347.74526212433926</v>
      </c>
      <c r="BB80" s="5"/>
      <c r="BC80" s="20">
        <f t="shared" si="267"/>
        <v>-514.1579939352207</v>
      </c>
      <c r="BD80" s="20">
        <f t="shared" si="268"/>
        <v>1398.9300707064772</v>
      </c>
      <c r="BE80" s="20">
        <f t="shared" si="269"/>
        <v>347.74526212433926</v>
      </c>
      <c r="BF80" s="22">
        <f t="shared" si="270"/>
        <v>1232.5173388955957</v>
      </c>
      <c r="BH80" s="5"/>
      <c r="BI80" s="5"/>
      <c r="BJ80" s="5"/>
      <c r="BK80" s="5"/>
    </row>
    <row r="81" spans="1:63" x14ac:dyDescent="0.35">
      <c r="A81" s="13" t="str">
        <f>'8. KOMVUX'!B81</f>
        <v>Växjö</v>
      </c>
      <c r="B81" s="18">
        <f>'5. FÖRSKOLA FRITIDS'!L81</f>
        <v>4.2709982672146252</v>
      </c>
      <c r="C81" s="18">
        <f>'5. FÖRSKOLA FRITIDS'!M81</f>
        <v>13.633801411542194</v>
      </c>
      <c r="D81" s="18">
        <f>'6. FKLASS GRUNDSKOLA'!J81</f>
        <v>-57.940061196279061</v>
      </c>
      <c r="E81" s="18">
        <f>'6. FKLASS GRUNDSKOLA'!K81</f>
        <v>22.685868561938666</v>
      </c>
      <c r="F81" s="18">
        <f>'6. FKLASS GRUNDSKOLA'!L81</f>
        <v>4.2273534505914832</v>
      </c>
      <c r="G81" s="18">
        <f>'7. GYMNASIESKOLA'!H81</f>
        <v>40.989997901410803</v>
      </c>
      <c r="H81" s="18">
        <f>'7. GYMNASIESKOLA'!I81</f>
        <v>11.366956332961108</v>
      </c>
      <c r="I81" s="18">
        <f>'7. GYMNASIESKOLA'!J81</f>
        <v>41.414227816766015</v>
      </c>
      <c r="J81" s="18">
        <f>'7. GYMNASIESKOLA'!L81</f>
        <v>-2.0532397673677147</v>
      </c>
      <c r="K81" s="18">
        <f>'7. GYMNASIESKOLA'!M81</f>
        <v>4.2112102694704934</v>
      </c>
      <c r="L81" s="18">
        <f>'7. GYMNASIESKOLA'!K81</f>
        <v>60.586566702482543</v>
      </c>
      <c r="M81" s="18">
        <f>'9. IFO'!J81</f>
        <v>617.78134727919428</v>
      </c>
      <c r="N81" s="18">
        <f>'9. IFO'!K81</f>
        <v>-579.41953954656913</v>
      </c>
      <c r="O81" s="18">
        <f>'9. IFO'!L81</f>
        <v>16.012330518899663</v>
      </c>
      <c r="P81" s="18">
        <f>'9. IFO'!M81</f>
        <v>-732.0942535076</v>
      </c>
      <c r="Q81" s="18">
        <f>'10. ÄLDREOMSORG'!I81</f>
        <v>13.022139272543138</v>
      </c>
      <c r="R81" s="18">
        <f>'10. ÄLDREOMSORG'!J81</f>
        <v>-0.31992190791075337</v>
      </c>
      <c r="S81" s="19">
        <f t="shared" si="264"/>
        <v>-521.62421814071172</v>
      </c>
      <c r="U81" s="18">
        <f>'5. FÖRSKOLA FRITIDS'!D81</f>
        <v>49.985710551677187</v>
      </c>
      <c r="V81" s="18">
        <f>'5. FÖRSKOLA FRITIDS'!E81</f>
        <v>-45.325514545053281</v>
      </c>
      <c r="W81" s="18">
        <f>'5. FÖRSKOLA FRITIDS'!G81</f>
        <v>29.871646052211361</v>
      </c>
      <c r="X81" s="18">
        <f>'5. FÖRSKOLA FRITIDS'!H81</f>
        <v>-58.684459543334654</v>
      </c>
      <c r="Y81" s="18">
        <f>'5. FÖRSKOLA FRITIDS'!J81</f>
        <v>-26.365408155438921</v>
      </c>
      <c r="Z81" s="18">
        <f>'6. FKLASS GRUNDSKOLA'!F81</f>
        <v>1.8802454164345419</v>
      </c>
      <c r="AA81" s="18">
        <f>'6. FKLASS GRUNDSKOLA'!G81</f>
        <v>-39.97249441409361</v>
      </c>
      <c r="AB81" s="18">
        <f>'7. GYMNASIESKOLA'!E81</f>
        <v>-9.5459215371220818</v>
      </c>
      <c r="AC81" s="18">
        <f>'9. IFO'!D81</f>
        <v>-9.1133175860933786</v>
      </c>
      <c r="AD81" s="18">
        <f>'9. IFO'!E81</f>
        <v>117.46941968950219</v>
      </c>
      <c r="AE81" s="18">
        <f>'9. IFO'!F81</f>
        <v>966.88633445911137</v>
      </c>
      <c r="AF81" s="18">
        <f>'9. IFO'!G81</f>
        <v>42.508118578622742</v>
      </c>
      <c r="AG81" s="18">
        <f>'9. IFO'!H81</f>
        <v>-362.85926412781379</v>
      </c>
      <c r="AH81" s="18">
        <f>'10. ÄLDREOMSORG'!D81</f>
        <v>91.948719502825796</v>
      </c>
      <c r="AI81" s="18">
        <f>'10. ÄLDREOMSORG'!E81</f>
        <v>-25.402031449828929</v>
      </c>
      <c r="AJ81" s="18"/>
      <c r="AK81" s="18"/>
      <c r="AL81" s="18"/>
      <c r="AM81" s="18"/>
      <c r="AN81" s="18"/>
      <c r="AO81" s="18"/>
      <c r="AP81" s="18"/>
      <c r="AQ81" s="18"/>
      <c r="AR81" s="18"/>
      <c r="AS81" s="18"/>
      <c r="AT81" s="19">
        <f t="shared" si="265"/>
        <v>723.28178289160667</v>
      </c>
      <c r="AV81" s="18">
        <f>'9. IFO'!C81</f>
        <v>73.701698950218997</v>
      </c>
      <c r="AW81" s="18">
        <f>'5. FÖRSKOLA FRITIDS'!F81</f>
        <v>93.024094163291423</v>
      </c>
      <c r="AX81" s="18">
        <f>'7. GYMNASIESKOLA'!E81</f>
        <v>-9.5459215371220818</v>
      </c>
      <c r="AY81" s="18">
        <f>'10. ÄLDREOMSORG'!D81</f>
        <v>91.948719502825796</v>
      </c>
      <c r="AZ81" s="18">
        <f>'11. KOLLEKTIVTRAFIK'!C81</f>
        <v>125.56267566008032</v>
      </c>
      <c r="BA81" s="19">
        <f t="shared" si="266"/>
        <v>374.69126673929441</v>
      </c>
      <c r="BB81" s="5"/>
      <c r="BC81" s="20">
        <f t="shared" si="267"/>
        <v>-521.62421814071172</v>
      </c>
      <c r="BD81" s="20">
        <f t="shared" si="268"/>
        <v>723.28178289160667</v>
      </c>
      <c r="BE81" s="20">
        <f t="shared" si="269"/>
        <v>374.69126673929441</v>
      </c>
      <c r="BF81" s="22">
        <f t="shared" si="270"/>
        <v>576.34883149018935</v>
      </c>
      <c r="BH81" s="5"/>
      <c r="BI81" s="5"/>
      <c r="BJ81" s="5"/>
      <c r="BK81" s="5"/>
    </row>
    <row r="82" spans="1:63" x14ac:dyDescent="0.35">
      <c r="A82" s="13" t="str">
        <f>'8. KOMVUX'!B82</f>
        <v>Älmhult</v>
      </c>
      <c r="B82" s="18">
        <f>'5. FÖRSKOLA FRITIDS'!L82</f>
        <v>7.845453393031069</v>
      </c>
      <c r="C82" s="18">
        <f>'5. FÖRSKOLA FRITIDS'!M82</f>
        <v>13.633801411542194</v>
      </c>
      <c r="D82" s="18">
        <f>'6. FKLASS GRUNDSKOLA'!J82</f>
        <v>512.63045566858943</v>
      </c>
      <c r="E82" s="18">
        <f>'6. FKLASS GRUNDSKOLA'!K82</f>
        <v>-198.79600312554561</v>
      </c>
      <c r="F82" s="18">
        <f>'6. FKLASS GRUNDSKOLA'!L82</f>
        <v>4.2273534505914832</v>
      </c>
      <c r="G82" s="18">
        <f>'7. GYMNASIESKOLA'!H82</f>
        <v>151.58214099280866</v>
      </c>
      <c r="H82" s="18">
        <f>'7. GYMNASIESKOLA'!I82</f>
        <v>66.043620343869065</v>
      </c>
      <c r="I82" s="18">
        <f>'7. GYMNASIESKOLA'!J82</f>
        <v>-64.699997912712419</v>
      </c>
      <c r="J82" s="18">
        <f>'7. GYMNASIESKOLA'!L82</f>
        <v>15.57052056304372</v>
      </c>
      <c r="K82" s="18">
        <f>'7. GYMNASIESKOLA'!M82</f>
        <v>4.2112102694704934</v>
      </c>
      <c r="L82" s="18">
        <f>'7. GYMNASIESKOLA'!K82</f>
        <v>-203.95917627441261</v>
      </c>
      <c r="M82" s="18">
        <f>'9. IFO'!J82</f>
        <v>522.37231696596518</v>
      </c>
      <c r="N82" s="18">
        <f>'9. IFO'!K82</f>
        <v>-668.78670561576939</v>
      </c>
      <c r="O82" s="18">
        <f>'9. IFO'!L82</f>
        <v>29.065008005642166</v>
      </c>
      <c r="P82" s="18">
        <f>'9. IFO'!M82</f>
        <v>-732.0942535076</v>
      </c>
      <c r="Q82" s="18">
        <f>'10. ÄLDREOMSORG'!I82</f>
        <v>13.022139272543138</v>
      </c>
      <c r="R82" s="18">
        <f>'10. ÄLDREOMSORG'!J82</f>
        <v>14.686332636219843</v>
      </c>
      <c r="S82" s="19">
        <f t="shared" si="264"/>
        <v>-513.44578346272351</v>
      </c>
      <c r="U82" s="18">
        <f>'5. FÖRSKOLA FRITIDS'!D82</f>
        <v>53.261643858612096</v>
      </c>
      <c r="V82" s="18">
        <f>'5. FÖRSKOLA FRITIDS'!E82</f>
        <v>9.0703567115350552</v>
      </c>
      <c r="W82" s="18">
        <f>'5. FÖRSKOLA FRITIDS'!G82</f>
        <v>57.736296586176941</v>
      </c>
      <c r="X82" s="18">
        <f>'5. FÖRSKOLA FRITIDS'!H82</f>
        <v>13.694766065115125</v>
      </c>
      <c r="Y82" s="18">
        <f>'5. FÖRSKOLA FRITIDS'!J82</f>
        <v>-26.365408155438921</v>
      </c>
      <c r="Z82" s="18">
        <f>'6. FKLASS GRUNDSKOLA'!F82</f>
        <v>29.734958144998966</v>
      </c>
      <c r="AA82" s="18">
        <f>'6. FKLASS GRUNDSKOLA'!G82</f>
        <v>-39.97249441409361</v>
      </c>
      <c r="AB82" s="18">
        <f>'7. GYMNASIESKOLA'!E82</f>
        <v>-9.5459215371220818</v>
      </c>
      <c r="AC82" s="18">
        <f>'9. IFO'!D82</f>
        <v>-9.1133175860933786</v>
      </c>
      <c r="AD82" s="18">
        <f>'9. IFO'!E82</f>
        <v>149.00345296640131</v>
      </c>
      <c r="AE82" s="18">
        <f>'9. IFO'!F82</f>
        <v>879.86656435779116</v>
      </c>
      <c r="AF82" s="18">
        <f>'9. IFO'!G82</f>
        <v>30.695398849993428</v>
      </c>
      <c r="AG82" s="18">
        <f>'9. IFO'!H82</f>
        <v>-143.89122780265001</v>
      </c>
      <c r="AH82" s="18">
        <f>'10. ÄLDREOMSORG'!D82</f>
        <v>197.86409992741162</v>
      </c>
      <c r="AI82" s="18">
        <f>'10. ÄLDREOMSORG'!E82</f>
        <v>-25.402031449828929</v>
      </c>
      <c r="AJ82" s="18"/>
      <c r="AK82" s="18"/>
      <c r="AL82" s="18"/>
      <c r="AM82" s="18"/>
      <c r="AN82" s="18"/>
      <c r="AO82" s="18"/>
      <c r="AP82" s="18"/>
      <c r="AQ82" s="18"/>
      <c r="AR82" s="18"/>
      <c r="AS82" s="18"/>
      <c r="AT82" s="19">
        <f t="shared" si="265"/>
        <v>1166.6371365228088</v>
      </c>
      <c r="AV82" s="18">
        <f>'9. IFO'!C82</f>
        <v>53.647759826645256</v>
      </c>
      <c r="AW82" s="18">
        <f>'5. FÖRSKOLA FRITIDS'!F82</f>
        <v>133.56273364206339</v>
      </c>
      <c r="AX82" s="18">
        <f>'7. GYMNASIESKOLA'!E82</f>
        <v>-9.5459215371220818</v>
      </c>
      <c r="AY82" s="18">
        <f>'10. ÄLDREOMSORG'!D82</f>
        <v>197.86409992741162</v>
      </c>
      <c r="AZ82" s="18">
        <f>'11. KOLLEKTIVTRAFIK'!C82</f>
        <v>125.56267566008032</v>
      </c>
      <c r="BA82" s="19">
        <f t="shared" si="266"/>
        <v>501.09134751907857</v>
      </c>
      <c r="BB82" s="5"/>
      <c r="BC82" s="20">
        <f t="shared" si="267"/>
        <v>-513.44578346272351</v>
      </c>
      <c r="BD82" s="20">
        <f t="shared" si="268"/>
        <v>1166.6371365228088</v>
      </c>
      <c r="BE82" s="20">
        <f t="shared" si="269"/>
        <v>501.09134751907857</v>
      </c>
      <c r="BF82" s="22">
        <f t="shared" si="270"/>
        <v>1154.2827005791637</v>
      </c>
      <c r="BH82" s="5"/>
      <c r="BI82" s="5"/>
      <c r="BJ82" s="5"/>
      <c r="BK82" s="5"/>
    </row>
    <row r="83" spans="1:63" x14ac:dyDescent="0.35">
      <c r="A83" s="13" t="str">
        <f>'8. KOMVUX'!B83</f>
        <v>Borgholm</v>
      </c>
      <c r="B83" s="18">
        <f>'5. FÖRSKOLA FRITIDS'!L83</f>
        <v>1.8472045512094304</v>
      </c>
      <c r="C83" s="18">
        <f>'5. FÖRSKOLA FRITIDS'!M83</f>
        <v>13.633801411542194</v>
      </c>
      <c r="D83" s="18">
        <f>'6. FKLASS GRUNDSKOLA'!J83</f>
        <v>-43.219454041689026</v>
      </c>
      <c r="E83" s="18">
        <f>'6. FKLASS GRUNDSKOLA'!K83</f>
        <v>22.685868561938666</v>
      </c>
      <c r="F83" s="18">
        <f>'6. FKLASS GRUNDSKOLA'!L83</f>
        <v>-90.226703821848588</v>
      </c>
      <c r="G83" s="18">
        <f>'7. GYMNASIESKOLA'!H83</f>
        <v>-93.970486093560353</v>
      </c>
      <c r="H83" s="18">
        <f>'7. GYMNASIESKOLA'!I83</f>
        <v>231.9549359714519</v>
      </c>
      <c r="I83" s="18">
        <f>'7. GYMNASIESKOLA'!J83</f>
        <v>-9.2574554314418158</v>
      </c>
      <c r="J83" s="18">
        <f>'7. GYMNASIESKOLA'!L83</f>
        <v>15.57052056304372</v>
      </c>
      <c r="K83" s="18">
        <f>'7. GYMNASIESKOLA'!M83</f>
        <v>-72.798960065018846</v>
      </c>
      <c r="L83" s="18">
        <f>'7. GYMNASIESKOLA'!K83</f>
        <v>-181.06458476880269</v>
      </c>
      <c r="M83" s="18">
        <f>'9. IFO'!J83</f>
        <v>501.99240212191552</v>
      </c>
      <c r="N83" s="18">
        <f>'9. IFO'!K83</f>
        <v>-622.08774069087974</v>
      </c>
      <c r="O83" s="18">
        <f>'9. IFO'!L83</f>
        <v>17.467695887861353</v>
      </c>
      <c r="P83" s="18">
        <f>'9. IFO'!M83</f>
        <v>-732.0942535076</v>
      </c>
      <c r="Q83" s="18">
        <f>'10. ÄLDREOMSORG'!I83</f>
        <v>13.022139272543138</v>
      </c>
      <c r="R83" s="18">
        <f>'10. ÄLDREOMSORG'!J83</f>
        <v>11.648986270949717</v>
      </c>
      <c r="S83" s="19">
        <f t="shared" si="264"/>
        <v>-1014.8960838083854</v>
      </c>
      <c r="U83" s="18">
        <f>'5. FÖRSKOLA FRITIDS'!D83</f>
        <v>31.856730551292767</v>
      </c>
      <c r="V83" s="18">
        <f>'5. FÖRSKOLA FRITIDS'!E83</f>
        <v>-75.027473864939807</v>
      </c>
      <c r="W83" s="18">
        <f>'5. FÖRSKOLA FRITIDS'!G83</f>
        <v>-1.6981376117222258</v>
      </c>
      <c r="X83" s="18">
        <f>'5. FÖRSKOLA FRITIDS'!H83</f>
        <v>88.33416149595179</v>
      </c>
      <c r="Y83" s="18">
        <f>'5. FÖRSKOLA FRITIDS'!J83</f>
        <v>-26.365408155438921</v>
      </c>
      <c r="Z83" s="18">
        <f>'6. FKLASS GRUNDSKOLA'!F83</f>
        <v>-17.94470124254936</v>
      </c>
      <c r="AA83" s="18">
        <f>'6. FKLASS GRUNDSKOLA'!G83</f>
        <v>-39.97249441409361</v>
      </c>
      <c r="AB83" s="18">
        <f>'7. GYMNASIESKOLA'!E83</f>
        <v>-9.5459215371220818</v>
      </c>
      <c r="AC83" s="18">
        <f>'9. IFO'!D83</f>
        <v>-9.1133175860933786</v>
      </c>
      <c r="AD83" s="18">
        <f>'9. IFO'!E83</f>
        <v>34.608101030197844</v>
      </c>
      <c r="AE83" s="18">
        <f>'9. IFO'!F83</f>
        <v>1484.1705233947362</v>
      </c>
      <c r="AF83" s="18">
        <f>'9. IFO'!G83</f>
        <v>5.5123719507673608</v>
      </c>
      <c r="AG83" s="18">
        <f>'9. IFO'!H83</f>
        <v>-94.36885359591372</v>
      </c>
      <c r="AH83" s="18">
        <f>'10. ÄLDREOMSORG'!D83</f>
        <v>50.089967951680734</v>
      </c>
      <c r="AI83" s="18">
        <f>'10. ÄLDREOMSORG'!E83</f>
        <v>-25.402031449828929</v>
      </c>
      <c r="AJ83" s="18"/>
      <c r="AK83" s="18"/>
      <c r="AL83" s="18"/>
      <c r="AM83" s="18"/>
      <c r="AN83" s="18"/>
      <c r="AO83" s="18"/>
      <c r="AP83" s="18"/>
      <c r="AQ83" s="18"/>
      <c r="AR83" s="18"/>
      <c r="AS83" s="18"/>
      <c r="AT83" s="19">
        <f t="shared" si="265"/>
        <v>1395.1335169169249</v>
      </c>
      <c r="AV83" s="18">
        <f>'9. IFO'!C83</f>
        <v>604.84425470589497</v>
      </c>
      <c r="AW83" s="18">
        <f>'5. FÖRSKOLA FRITIDS'!F83</f>
        <v>27.860072705180922</v>
      </c>
      <c r="AX83" s="18">
        <f>'7. GYMNASIESKOLA'!E83</f>
        <v>-9.5459215371220818</v>
      </c>
      <c r="AY83" s="18">
        <f>'10. ÄLDREOMSORG'!D83</f>
        <v>50.089967951680734</v>
      </c>
      <c r="AZ83" s="18">
        <f>'11. KOLLEKTIVTRAFIK'!C83</f>
        <v>94.70100507194887</v>
      </c>
      <c r="BA83" s="19">
        <f t="shared" si="266"/>
        <v>767.9493788975833</v>
      </c>
      <c r="BB83" s="5"/>
      <c r="BC83" s="20">
        <f t="shared" si="267"/>
        <v>-1014.8960838083854</v>
      </c>
      <c r="BD83" s="20">
        <f t="shared" si="268"/>
        <v>1395.1335169169249</v>
      </c>
      <c r="BE83" s="20">
        <f t="shared" si="269"/>
        <v>767.9493788975833</v>
      </c>
      <c r="BF83" s="22">
        <f t="shared" si="270"/>
        <v>1148.1868120061229</v>
      </c>
      <c r="BH83" s="5"/>
      <c r="BI83" s="5"/>
      <c r="BJ83" s="5"/>
      <c r="BK83" s="5"/>
    </row>
    <row r="84" spans="1:63" x14ac:dyDescent="0.35">
      <c r="A84" s="13" t="str">
        <f>'8. KOMVUX'!B84</f>
        <v>Emmaboda</v>
      </c>
      <c r="B84" s="18">
        <f>'5. FÖRSKOLA FRITIDS'!L84</f>
        <v>7.845453393031069</v>
      </c>
      <c r="C84" s="18">
        <f>'5. FÖRSKOLA FRITIDS'!M84</f>
        <v>-149.04510149482121</v>
      </c>
      <c r="D84" s="18">
        <f>'6. FKLASS GRUNDSKOLA'!J84</f>
        <v>343.65820749606809</v>
      </c>
      <c r="E84" s="18">
        <f>'6. FKLASS GRUNDSKOLA'!K84</f>
        <v>11.916766950900913</v>
      </c>
      <c r="F84" s="18">
        <f>'6. FKLASS GRUNDSKOLA'!L84</f>
        <v>4.2273534505914832</v>
      </c>
      <c r="G84" s="18">
        <f>'7. GYMNASIESKOLA'!H84</f>
        <v>201.45814093324051</v>
      </c>
      <c r="H84" s="18">
        <f>'7. GYMNASIESKOLA'!I84</f>
        <v>612.76437441879841</v>
      </c>
      <c r="I84" s="18">
        <f>'7. GYMNASIESKOLA'!J84</f>
        <v>-7.9125995976735801</v>
      </c>
      <c r="J84" s="18">
        <f>'7. GYMNASIESKOLA'!L84</f>
        <v>15.57052056304372</v>
      </c>
      <c r="K84" s="18">
        <f>'7. GYMNASIESKOLA'!M84</f>
        <v>0.58539081909735313</v>
      </c>
      <c r="L84" s="18">
        <f>'7. GYMNASIESKOLA'!K84</f>
        <v>-918.18870032512427</v>
      </c>
      <c r="M84" s="18">
        <f>'9. IFO'!J84</f>
        <v>595.49499890101629</v>
      </c>
      <c r="N84" s="18">
        <f>'9. IFO'!K84</f>
        <v>-919.99235555607436</v>
      </c>
      <c r="O84" s="18">
        <f>'9. IFO'!L84</f>
        <v>32.293546462895264</v>
      </c>
      <c r="P84" s="18">
        <f>'9. IFO'!M84</f>
        <v>-732.0942535076</v>
      </c>
      <c r="Q84" s="18">
        <f>'10. ÄLDREOMSORG'!I84</f>
        <v>13.022139272543138</v>
      </c>
      <c r="R84" s="18">
        <f>'10. ÄLDREOMSORG'!J84</f>
        <v>-24.080066566282593</v>
      </c>
      <c r="S84" s="19">
        <f t="shared" si="264"/>
        <v>-912.47618438634981</v>
      </c>
      <c r="U84" s="18">
        <f>'5. FÖRSKOLA FRITIDS'!D84</f>
        <v>35.046260805755409</v>
      </c>
      <c r="V84" s="18">
        <f>'5. FÖRSKOLA FRITIDS'!E84</f>
        <v>-13.437298585775698</v>
      </c>
      <c r="W84" s="18">
        <f>'5. FÖRSKOLA FRITIDS'!G84</f>
        <v>-96.846562454016308</v>
      </c>
      <c r="X84" s="18">
        <f>'5. FÖRSKOLA FRITIDS'!H84</f>
        <v>143.94012331774107</v>
      </c>
      <c r="Y84" s="18">
        <f>'5. FÖRSKOLA FRITIDS'!J84</f>
        <v>-26.365408155438921</v>
      </c>
      <c r="Z84" s="18">
        <f>'6. FKLASS GRUNDSKOLA'!F84</f>
        <v>1.7140171671938396</v>
      </c>
      <c r="AA84" s="18">
        <f>'6. FKLASS GRUNDSKOLA'!G84</f>
        <v>-39.97249441409361</v>
      </c>
      <c r="AB84" s="18">
        <f>'7. GYMNASIESKOLA'!E84</f>
        <v>-9.5459215371220818</v>
      </c>
      <c r="AC84" s="18">
        <f>'9. IFO'!D84</f>
        <v>-9.1133175860933786</v>
      </c>
      <c r="AD84" s="18">
        <f>'9. IFO'!E84</f>
        <v>220.1807015550342</v>
      </c>
      <c r="AE84" s="18">
        <f>'9. IFO'!F84</f>
        <v>1290.7932565029139</v>
      </c>
      <c r="AF84" s="18">
        <f>'9. IFO'!G84</f>
        <v>32.471804407320633</v>
      </c>
      <c r="AG84" s="18">
        <f>'9. IFO'!H84</f>
        <v>-101.32735651675189</v>
      </c>
      <c r="AH84" s="18">
        <f>'10. ÄLDREOMSORG'!D84</f>
        <v>-129.4071184000714</v>
      </c>
      <c r="AI84" s="18">
        <f>'10. ÄLDREOMSORG'!E84</f>
        <v>-25.402031449828929</v>
      </c>
      <c r="AJ84" s="18"/>
      <c r="AK84" s="18"/>
      <c r="AL84" s="18"/>
      <c r="AM84" s="18"/>
      <c r="AN84" s="18"/>
      <c r="AO84" s="18"/>
      <c r="AP84" s="18"/>
      <c r="AQ84" s="18"/>
      <c r="AR84" s="18"/>
      <c r="AS84" s="18"/>
      <c r="AT84" s="19">
        <f t="shared" si="265"/>
        <v>1272.7286546567668</v>
      </c>
      <c r="AV84" s="18">
        <f>'9. IFO'!C84</f>
        <v>449.75051169856567</v>
      </c>
      <c r="AW84" s="18">
        <f>'5. FÖRSKOLA FRITIDS'!F84</f>
        <v>-85.781264588757736</v>
      </c>
      <c r="AX84" s="18">
        <f>'7. GYMNASIESKOLA'!E84</f>
        <v>-9.5459215371220818</v>
      </c>
      <c r="AY84" s="18">
        <f>'10. ÄLDREOMSORG'!D84</f>
        <v>-129.4071184000714</v>
      </c>
      <c r="AZ84" s="18">
        <f>'11. KOLLEKTIVTRAFIK'!C84</f>
        <v>94.70100507194887</v>
      </c>
      <c r="BA84" s="19">
        <f t="shared" si="266"/>
        <v>319.71721224456337</v>
      </c>
      <c r="BB84" s="5"/>
      <c r="BC84" s="20">
        <f t="shared" si="267"/>
        <v>-912.47618438634981</v>
      </c>
      <c r="BD84" s="20">
        <f t="shared" si="268"/>
        <v>1272.7286546567668</v>
      </c>
      <c r="BE84" s="20">
        <f t="shared" si="269"/>
        <v>319.71721224456337</v>
      </c>
      <c r="BF84" s="22">
        <f t="shared" si="270"/>
        <v>679.96968251498038</v>
      </c>
      <c r="BH84" s="5"/>
      <c r="BI84" s="5"/>
      <c r="BJ84" s="5"/>
      <c r="BK84" s="5"/>
    </row>
    <row r="85" spans="1:63" x14ac:dyDescent="0.35">
      <c r="A85" s="13" t="str">
        <f>'8. KOMVUX'!B85</f>
        <v>Hultsfred</v>
      </c>
      <c r="B85" s="18">
        <f>'5. FÖRSKOLA FRITIDS'!L85</f>
        <v>7.845453393031069</v>
      </c>
      <c r="C85" s="18">
        <f>'5. FÖRSKOLA FRITIDS'!M85</f>
        <v>-49.914466656335499</v>
      </c>
      <c r="D85" s="18">
        <f>'6. FKLASS GRUNDSKOLA'!J85</f>
        <v>508.20092966960539</v>
      </c>
      <c r="E85" s="18">
        <f>'6. FKLASS GRUNDSKOLA'!K85</f>
        <v>22.685868561938666</v>
      </c>
      <c r="F85" s="18">
        <f>'6. FKLASS GRUNDSKOLA'!L85</f>
        <v>4.2273534505914832</v>
      </c>
      <c r="G85" s="18">
        <f>'7. GYMNASIESKOLA'!H85</f>
        <v>261.85606223409229</v>
      </c>
      <c r="H85" s="18">
        <f>'7. GYMNASIESKOLA'!I85</f>
        <v>209.39365523579198</v>
      </c>
      <c r="I85" s="18">
        <f>'7. GYMNASIESKOLA'!J85</f>
        <v>-119.39947042936745</v>
      </c>
      <c r="J85" s="18">
        <f>'7. GYMNASIESKOLA'!L85</f>
        <v>15.57052056304372</v>
      </c>
      <c r="K85" s="18">
        <f>'7. GYMNASIESKOLA'!M85</f>
        <v>-9.396713602297444</v>
      </c>
      <c r="L85" s="18">
        <f>'7. GYMNASIESKOLA'!K85</f>
        <v>-426.4659716210794</v>
      </c>
      <c r="M85" s="18">
        <f>'9. IFO'!J85</f>
        <v>713.20827524168476</v>
      </c>
      <c r="N85" s="18">
        <f>'9. IFO'!K85</f>
        <v>-1082.833962176861</v>
      </c>
      <c r="O85" s="18">
        <f>'9. IFO'!L85</f>
        <v>17.650518187669103</v>
      </c>
      <c r="P85" s="18">
        <f>'9. IFO'!M85</f>
        <v>-732.0942535076</v>
      </c>
      <c r="Q85" s="18">
        <f>'10. ÄLDREOMSORG'!I85</f>
        <v>13.022139272543138</v>
      </c>
      <c r="R85" s="18">
        <f>'10. ÄLDREOMSORG'!J85</f>
        <v>-13.40023778175542</v>
      </c>
      <c r="S85" s="19">
        <f t="shared" si="264"/>
        <v>-659.84429996530469</v>
      </c>
      <c r="U85" s="18">
        <f>'5. FÖRSKOLA FRITIDS'!D85</f>
        <v>44.337389088161849</v>
      </c>
      <c r="V85" s="18">
        <f>'5. FÖRSKOLA FRITIDS'!E85</f>
        <v>-37.838412490637495</v>
      </c>
      <c r="W85" s="18">
        <f>'5. FÖRSKOLA FRITIDS'!G85</f>
        <v>-92.518166781363746</v>
      </c>
      <c r="X85" s="18">
        <f>'5. FÖRSKOLA FRITIDS'!H85</f>
        <v>135.96075527644155</v>
      </c>
      <c r="Y85" s="18">
        <f>'5. FÖRSKOLA FRITIDS'!J85</f>
        <v>-26.365408155438921</v>
      </c>
      <c r="Z85" s="18">
        <f>'6. FKLASS GRUNDSKOLA'!F85</f>
        <v>11.303859053467004</v>
      </c>
      <c r="AA85" s="18">
        <f>'6. FKLASS GRUNDSKOLA'!G85</f>
        <v>-39.97249441409361</v>
      </c>
      <c r="AB85" s="18">
        <f>'7. GYMNASIESKOLA'!E85</f>
        <v>-9.5459215371220818</v>
      </c>
      <c r="AC85" s="18">
        <f>'9. IFO'!D85</f>
        <v>-9.1133175860933786</v>
      </c>
      <c r="AD85" s="18">
        <f>'9. IFO'!E85</f>
        <v>190.95269599750569</v>
      </c>
      <c r="AE85" s="18">
        <f>'9. IFO'!F85</f>
        <v>1619.5346102190115</v>
      </c>
      <c r="AF85" s="18">
        <f>'9. IFO'!G85</f>
        <v>30.893035038931448</v>
      </c>
      <c r="AG85" s="18">
        <f>'9. IFO'!H85</f>
        <v>-135.50420331120776</v>
      </c>
      <c r="AH85" s="18">
        <f>'10. ÄLDREOMSORG'!D85</f>
        <v>141.52780241032013</v>
      </c>
      <c r="AI85" s="18">
        <f>'10. ÄLDREOMSORG'!E85</f>
        <v>-25.402031449828929</v>
      </c>
      <c r="AJ85" s="18"/>
      <c r="AK85" s="18"/>
      <c r="AL85" s="18"/>
      <c r="AM85" s="18"/>
      <c r="AN85" s="18"/>
      <c r="AO85" s="18"/>
      <c r="AP85" s="18"/>
      <c r="AQ85" s="18"/>
      <c r="AR85" s="18"/>
      <c r="AS85" s="18"/>
      <c r="AT85" s="19">
        <f t="shared" si="265"/>
        <v>1798.2501913580534</v>
      </c>
      <c r="AV85" s="18">
        <f>'9. IFO'!C85</f>
        <v>624.96129965411831</v>
      </c>
      <c r="AW85" s="18">
        <f>'5. FÖRSKOLA FRITIDS'!F85</f>
        <v>-57.151323161741288</v>
      </c>
      <c r="AX85" s="18">
        <f>'7. GYMNASIESKOLA'!E85</f>
        <v>-9.5459215371220818</v>
      </c>
      <c r="AY85" s="18">
        <f>'10. ÄLDREOMSORG'!D85</f>
        <v>141.52780241032013</v>
      </c>
      <c r="AZ85" s="18">
        <f>'11. KOLLEKTIVTRAFIK'!C85</f>
        <v>94.70100507194887</v>
      </c>
      <c r="BA85" s="19">
        <f t="shared" si="266"/>
        <v>794.49286243752385</v>
      </c>
      <c r="BB85" s="5"/>
      <c r="BC85" s="20">
        <f t="shared" si="267"/>
        <v>-659.84429996530469</v>
      </c>
      <c r="BD85" s="20">
        <f t="shared" si="268"/>
        <v>1798.2501913580534</v>
      </c>
      <c r="BE85" s="20">
        <f t="shared" si="269"/>
        <v>794.49286243752385</v>
      </c>
      <c r="BF85" s="22">
        <f t="shared" si="270"/>
        <v>1932.8987538302727</v>
      </c>
      <c r="BH85" s="5"/>
      <c r="BI85" s="5"/>
      <c r="BJ85" s="5"/>
      <c r="BK85" s="5"/>
    </row>
    <row r="86" spans="1:63" x14ac:dyDescent="0.35">
      <c r="A86" s="13" t="str">
        <f>'8. KOMVUX'!B86</f>
        <v>Högsby</v>
      </c>
      <c r="B86" s="18">
        <f>'5. FÖRSKOLA FRITIDS'!L86</f>
        <v>7.845453393031069</v>
      </c>
      <c r="C86" s="18">
        <f>'5. FÖRSKOLA FRITIDS'!M86</f>
        <v>-178.97082035454383</v>
      </c>
      <c r="D86" s="18">
        <f>'6. FKLASS GRUNDSKOLA'!J86</f>
        <v>706.3989367946109</v>
      </c>
      <c r="E86" s="18">
        <f>'6. FKLASS GRUNDSKOLA'!K86</f>
        <v>22.685868561938666</v>
      </c>
      <c r="F86" s="18">
        <f>'6. FKLASS GRUNDSKOLA'!L86</f>
        <v>-134.00809784619588</v>
      </c>
      <c r="G86" s="18">
        <f>'7. GYMNASIESKOLA'!H86</f>
        <v>312.81526552004487</v>
      </c>
      <c r="H86" s="18">
        <f>'7. GYMNASIESKOLA'!I86</f>
        <v>380.37382248785326</v>
      </c>
      <c r="I86" s="18">
        <f>'7. GYMNASIESKOLA'!J86</f>
        <v>-181.69361266536964</v>
      </c>
      <c r="J86" s="18">
        <f>'7. GYMNASIESKOLA'!L86</f>
        <v>15.57052056304372</v>
      </c>
      <c r="K86" s="18">
        <f>'7. GYMNASIESKOLA'!M86</f>
        <v>-100.75062516765622</v>
      </c>
      <c r="L86" s="18">
        <f>'7. GYMNASIESKOLA'!K86</f>
        <v>-549.63778376743517</v>
      </c>
      <c r="M86" s="18">
        <f>'9. IFO'!J86</f>
        <v>550.31276676026255</v>
      </c>
      <c r="N86" s="18">
        <f>'9. IFO'!K86</f>
        <v>-842.10366861858643</v>
      </c>
      <c r="O86" s="18">
        <f>'9. IFO'!L86</f>
        <v>42.283203471074998</v>
      </c>
      <c r="P86" s="18">
        <f>'9. IFO'!M86</f>
        <v>-732.0942535076</v>
      </c>
      <c r="Q86" s="18">
        <f>'10. ÄLDREOMSORG'!I86</f>
        <v>13.022139272543138</v>
      </c>
      <c r="R86" s="18">
        <f>'10. ÄLDREOMSORG'!J86</f>
        <v>-31.701832334400734</v>
      </c>
      <c r="S86" s="19">
        <f t="shared" si="264"/>
        <v>-699.65271743738469</v>
      </c>
      <c r="U86" s="18">
        <f>'5. FÖRSKOLA FRITIDS'!D86</f>
        <v>39.456465051579343</v>
      </c>
      <c r="V86" s="18">
        <f>'5. FÖRSKOLA FRITIDS'!E86</f>
        <v>-108.95906160337255</v>
      </c>
      <c r="W86" s="18">
        <f>'5. FÖRSKOLA FRITIDS'!G86</f>
        <v>-61.214061185621553</v>
      </c>
      <c r="X86" s="18">
        <f>'5. FÖRSKOLA FRITIDS'!H86</f>
        <v>98.540314455705499</v>
      </c>
      <c r="Y86" s="18">
        <f>'5. FÖRSKOLA FRITIDS'!J86</f>
        <v>-26.365408155438921</v>
      </c>
      <c r="Z86" s="18">
        <f>'6. FKLASS GRUNDSKOLA'!F86</f>
        <v>8.6208460299732153</v>
      </c>
      <c r="AA86" s="18">
        <f>'6. FKLASS GRUNDSKOLA'!G86</f>
        <v>-39.97249441409361</v>
      </c>
      <c r="AB86" s="18">
        <f>'7. GYMNASIESKOLA'!E86</f>
        <v>-9.5459215371220818</v>
      </c>
      <c r="AC86" s="18">
        <f>'9. IFO'!D86</f>
        <v>-9.1133175860933786</v>
      </c>
      <c r="AD86" s="18">
        <f>'9. IFO'!E86</f>
        <v>254.43812815331091</v>
      </c>
      <c r="AE86" s="18">
        <f>'9. IFO'!F86</f>
        <v>1484.1705233947362</v>
      </c>
      <c r="AF86" s="18">
        <f>'9. IFO'!G86</f>
        <v>11.483285586909259</v>
      </c>
      <c r="AG86" s="18">
        <f>'9. IFO'!H86</f>
        <v>-76.77261582688368</v>
      </c>
      <c r="AH86" s="18">
        <f>'10. ÄLDREOMSORG'!D86</f>
        <v>-195.12068971469216</v>
      </c>
      <c r="AI86" s="18">
        <f>'10. ÄLDREOMSORG'!E86</f>
        <v>-25.402031449828929</v>
      </c>
      <c r="AJ86" s="18"/>
      <c r="AK86" s="18"/>
      <c r="AL86" s="18"/>
      <c r="AM86" s="18"/>
      <c r="AN86" s="18"/>
      <c r="AO86" s="18"/>
      <c r="AP86" s="18"/>
      <c r="AQ86" s="18"/>
      <c r="AR86" s="18"/>
      <c r="AS86" s="18"/>
      <c r="AT86" s="19">
        <f t="shared" si="265"/>
        <v>1344.2439611990676</v>
      </c>
      <c r="AV86" s="18">
        <f>'9. IFO'!C86</f>
        <v>788.56722475534605</v>
      </c>
      <c r="AW86" s="18">
        <f>'5. FÖRSKOLA FRITIDS'!F86</f>
        <v>-132.36066269792516</v>
      </c>
      <c r="AX86" s="18">
        <f>'7. GYMNASIESKOLA'!E86</f>
        <v>-9.5459215371220818</v>
      </c>
      <c r="AY86" s="18">
        <f>'10. ÄLDREOMSORG'!D86</f>
        <v>-195.12068971469216</v>
      </c>
      <c r="AZ86" s="18">
        <f>'11. KOLLEKTIVTRAFIK'!C86</f>
        <v>94.70100507194887</v>
      </c>
      <c r="BA86" s="19">
        <f t="shared" si="266"/>
        <v>546.24095587755551</v>
      </c>
      <c r="BB86" s="5"/>
      <c r="BC86" s="20">
        <f t="shared" si="267"/>
        <v>-699.65271743738469</v>
      </c>
      <c r="BD86" s="20">
        <f t="shared" si="268"/>
        <v>1344.2439611990676</v>
      </c>
      <c r="BE86" s="20">
        <f t="shared" si="269"/>
        <v>546.24095587755551</v>
      </c>
      <c r="BF86" s="22">
        <f t="shared" si="270"/>
        <v>1190.8321996392383</v>
      </c>
      <c r="BH86" s="5"/>
      <c r="BI86" s="5"/>
      <c r="BJ86" s="5"/>
      <c r="BK86" s="5"/>
    </row>
    <row r="87" spans="1:63" x14ac:dyDescent="0.35">
      <c r="A87" s="13" t="str">
        <f>'8. KOMVUX'!B87</f>
        <v>Kalmar</v>
      </c>
      <c r="B87" s="18">
        <f>'5. FÖRSKOLA FRITIDS'!L87</f>
        <v>7.845453393031069</v>
      </c>
      <c r="C87" s="18">
        <f>'5. FÖRSKOLA FRITIDS'!M87</f>
        <v>13.633801411542194</v>
      </c>
      <c r="D87" s="18">
        <f>'6. FKLASS GRUNDSKOLA'!J87</f>
        <v>-89.843470145333228</v>
      </c>
      <c r="E87" s="18">
        <f>'6. FKLASS GRUNDSKOLA'!K87</f>
        <v>-99.731474019761862</v>
      </c>
      <c r="F87" s="18">
        <f>'6. FKLASS GRUNDSKOLA'!L87</f>
        <v>4.2273534505914832</v>
      </c>
      <c r="G87" s="18">
        <f>'7. GYMNASIESKOLA'!H87</f>
        <v>-23.182845199675491</v>
      </c>
      <c r="H87" s="18">
        <f>'7. GYMNASIESKOLA'!I87</f>
        <v>-104.65888043935587</v>
      </c>
      <c r="I87" s="18">
        <f>'7. GYMNASIESKOLA'!J87</f>
        <v>-17.702939996078459</v>
      </c>
      <c r="J87" s="18">
        <f>'7. GYMNASIESKOLA'!L87</f>
        <v>15.57052056304372</v>
      </c>
      <c r="K87" s="18">
        <f>'7. GYMNASIESKOLA'!M87</f>
        <v>4.2112102694704934</v>
      </c>
      <c r="L87" s="18">
        <f>'7. GYMNASIESKOLA'!K87</f>
        <v>165.82850357716487</v>
      </c>
      <c r="M87" s="18">
        <f>'9. IFO'!J87</f>
        <v>644.86764529020627</v>
      </c>
      <c r="N87" s="18">
        <f>'9. IFO'!K87</f>
        <v>-637.23720843416982</v>
      </c>
      <c r="O87" s="18">
        <f>'9. IFO'!L87</f>
        <v>26.375395376302887</v>
      </c>
      <c r="P87" s="18">
        <f>'9. IFO'!M87</f>
        <v>-732.0942535076</v>
      </c>
      <c r="Q87" s="18">
        <f>'10. ÄLDREOMSORG'!I87</f>
        <v>13.022139272543138</v>
      </c>
      <c r="R87" s="18">
        <f>'10. ÄLDREOMSORG'!J87</f>
        <v>22.26383820354356</v>
      </c>
      <c r="S87" s="19">
        <f t="shared" si="264"/>
        <v>-786.60521093453508</v>
      </c>
      <c r="U87" s="18">
        <f>'5. FÖRSKOLA FRITIDS'!D87</f>
        <v>46.732300081834211</v>
      </c>
      <c r="V87" s="18">
        <f>'5. FÖRSKOLA FRITIDS'!E87</f>
        <v>-45.108252105007885</v>
      </c>
      <c r="W87" s="18">
        <f>'5. FÖRSKOLA FRITIDS'!G87</f>
        <v>-1.255345528267678</v>
      </c>
      <c r="X87" s="18">
        <f>'5. FÖRSKOLA FRITIDS'!H87</f>
        <v>5.9130008266199701</v>
      </c>
      <c r="Y87" s="18">
        <f>'5. FÖRSKOLA FRITIDS'!J87</f>
        <v>-26.365408155438921</v>
      </c>
      <c r="Z87" s="18">
        <f>'6. FKLASS GRUNDSKOLA'!F87</f>
        <v>-9.6694924549597232</v>
      </c>
      <c r="AA87" s="18">
        <f>'6. FKLASS GRUNDSKOLA'!G87</f>
        <v>-39.97249441409361</v>
      </c>
      <c r="AB87" s="18">
        <f>'7. GYMNASIESKOLA'!E87</f>
        <v>-9.5459215371220818</v>
      </c>
      <c r="AC87" s="18">
        <f>'9. IFO'!D87</f>
        <v>-9.1133175860933786</v>
      </c>
      <c r="AD87" s="18">
        <f>'9. IFO'!E87</f>
        <v>60.65503205433965</v>
      </c>
      <c r="AE87" s="18">
        <f>'9. IFO'!F87</f>
        <v>1097.4159896110916</v>
      </c>
      <c r="AF87" s="18">
        <f>'9. IFO'!G87</f>
        <v>42.883456947412341</v>
      </c>
      <c r="AG87" s="18">
        <f>'9. IFO'!H87</f>
        <v>-316.14935919582734</v>
      </c>
      <c r="AH87" s="18">
        <f>'10. ÄLDREOMSORG'!D87</f>
        <v>131.9163598508201</v>
      </c>
      <c r="AI87" s="18">
        <f>'10. ÄLDREOMSORG'!E87</f>
        <v>-25.402031449828929</v>
      </c>
      <c r="AJ87" s="18"/>
      <c r="AK87" s="18"/>
      <c r="AL87" s="18"/>
      <c r="AM87" s="18"/>
      <c r="AN87" s="18"/>
      <c r="AO87" s="18"/>
      <c r="AP87" s="18"/>
      <c r="AQ87" s="18"/>
      <c r="AR87" s="18"/>
      <c r="AS87" s="18"/>
      <c r="AT87" s="19">
        <f t="shared" si="265"/>
        <v>902.93451694547821</v>
      </c>
      <c r="AV87" s="18">
        <f>'9. IFO'!C87</f>
        <v>174.13390374862706</v>
      </c>
      <c r="AW87" s="18">
        <f>'5. FÖRSKOLA FRITIDS'!F87</f>
        <v>101.63165733044931</v>
      </c>
      <c r="AX87" s="18">
        <f>'7. GYMNASIESKOLA'!E87</f>
        <v>-9.5459215371220818</v>
      </c>
      <c r="AY87" s="18">
        <f>'10. ÄLDREOMSORG'!D87</f>
        <v>131.9163598508201</v>
      </c>
      <c r="AZ87" s="18">
        <f>'11. KOLLEKTIVTRAFIK'!C87</f>
        <v>94.70100507194887</v>
      </c>
      <c r="BA87" s="19">
        <f t="shared" si="266"/>
        <v>492.83700446472335</v>
      </c>
      <c r="BB87" s="5"/>
      <c r="BC87" s="20">
        <f t="shared" si="267"/>
        <v>-786.60521093453508</v>
      </c>
      <c r="BD87" s="20">
        <f t="shared" si="268"/>
        <v>902.93451694547821</v>
      </c>
      <c r="BE87" s="20">
        <f t="shared" si="269"/>
        <v>492.83700446472335</v>
      </c>
      <c r="BF87" s="22">
        <f t="shared" si="270"/>
        <v>609.16631047566648</v>
      </c>
      <c r="BH87" s="5"/>
      <c r="BI87" s="5"/>
      <c r="BJ87" s="5"/>
      <c r="BK87" s="5"/>
    </row>
    <row r="88" spans="1:63" x14ac:dyDescent="0.35">
      <c r="A88" s="13" t="str">
        <f>'8. KOMVUX'!B88</f>
        <v>Mönsterås</v>
      </c>
      <c r="B88" s="18">
        <f>'5. FÖRSKOLA FRITIDS'!L88</f>
        <v>7.845453393031069</v>
      </c>
      <c r="C88" s="18">
        <f>'5. FÖRSKOLA FRITIDS'!M88</f>
        <v>-36.875254977290496</v>
      </c>
      <c r="D88" s="18">
        <f>'6. FKLASS GRUNDSKOLA'!J88</f>
        <v>34.546030083985016</v>
      </c>
      <c r="E88" s="18">
        <f>'6. FKLASS GRUNDSKOLA'!K88</f>
        <v>22.685868561938666</v>
      </c>
      <c r="F88" s="18">
        <f>'6. FKLASS GRUNDSKOLA'!L88</f>
        <v>4.2273534505914832</v>
      </c>
      <c r="G88" s="18">
        <f>'7. GYMNASIESKOLA'!H88</f>
        <v>18.389103825337649</v>
      </c>
      <c r="H88" s="18">
        <f>'7. GYMNASIESKOLA'!I88</f>
        <v>266.85657398800646</v>
      </c>
      <c r="I88" s="18">
        <f>'7. GYMNASIESKOLA'!J88</f>
        <v>27.92043475156364</v>
      </c>
      <c r="J88" s="18">
        <f>'7. GYMNASIESKOLA'!L88</f>
        <v>15.57052056304372</v>
      </c>
      <c r="K88" s="18">
        <f>'7. GYMNASIESKOLA'!M88</f>
        <v>-16.601348741064335</v>
      </c>
      <c r="L88" s="18">
        <f>'7. GYMNASIESKOLA'!K88</f>
        <v>-247.64117235308845</v>
      </c>
      <c r="M88" s="18">
        <f>'9. IFO'!J88</f>
        <v>585.21666222061515</v>
      </c>
      <c r="N88" s="18">
        <f>'9. IFO'!K88</f>
        <v>-858.0881158724734</v>
      </c>
      <c r="O88" s="18">
        <f>'9. IFO'!L88</f>
        <v>25.246011111564847</v>
      </c>
      <c r="P88" s="18">
        <f>'9. IFO'!M88</f>
        <v>-732.0942535076</v>
      </c>
      <c r="Q88" s="18">
        <f>'10. ÄLDREOMSORG'!I88</f>
        <v>13.022139272543138</v>
      </c>
      <c r="R88" s="18">
        <f>'10. ÄLDREOMSORG'!J88</f>
        <v>20.806839724687457</v>
      </c>
      <c r="S88" s="19">
        <f t="shared" si="264"/>
        <v>-848.9671545046084</v>
      </c>
      <c r="U88" s="18">
        <f>'5. FÖRSKOLA FRITIDS'!D88</f>
        <v>44.338778388693584</v>
      </c>
      <c r="V88" s="18">
        <f>'5. FÖRSKOLA FRITIDS'!E88</f>
        <v>-47.946778641219211</v>
      </c>
      <c r="W88" s="18">
        <f>'5. FÖRSKOLA FRITIDS'!G88</f>
        <v>-25.852202029715617</v>
      </c>
      <c r="X88" s="18">
        <f>'5. FÖRSKOLA FRITIDS'!H88</f>
        <v>36.364977101723809</v>
      </c>
      <c r="Y88" s="18">
        <f>'5. FÖRSKOLA FRITIDS'!J88</f>
        <v>-26.365408155438921</v>
      </c>
      <c r="Z88" s="18">
        <f>'6. FKLASS GRUNDSKOLA'!F88</f>
        <v>-8.7982297949195019</v>
      </c>
      <c r="AA88" s="18">
        <f>'6. FKLASS GRUNDSKOLA'!G88</f>
        <v>-39.97249441409361</v>
      </c>
      <c r="AB88" s="18">
        <f>'7. GYMNASIESKOLA'!E88</f>
        <v>-9.5459215371220818</v>
      </c>
      <c r="AC88" s="18">
        <f>'9. IFO'!D88</f>
        <v>-9.1133175860933786</v>
      </c>
      <c r="AD88" s="18">
        <f>'9. IFO'!E88</f>
        <v>111.61551911768086</v>
      </c>
      <c r="AE88" s="18">
        <f>'9. IFO'!F88</f>
        <v>1508.342681756214</v>
      </c>
      <c r="AF88" s="18">
        <f>'9. IFO'!G88</f>
        <v>14.284998839575181</v>
      </c>
      <c r="AG88" s="18">
        <f>'9. IFO'!H88</f>
        <v>-126.46829762211664</v>
      </c>
      <c r="AH88" s="18">
        <f>'10. ÄLDREOMSORG'!D88</f>
        <v>45.988658454543355</v>
      </c>
      <c r="AI88" s="18">
        <f>'10. ÄLDREOMSORG'!E88</f>
        <v>-25.402031449828929</v>
      </c>
      <c r="AJ88" s="18"/>
      <c r="AK88" s="18"/>
      <c r="AL88" s="18"/>
      <c r="AM88" s="18"/>
      <c r="AN88" s="18"/>
      <c r="AO88" s="18"/>
      <c r="AP88" s="18"/>
      <c r="AQ88" s="18"/>
      <c r="AR88" s="18"/>
      <c r="AS88" s="18"/>
      <c r="AT88" s="19">
        <f t="shared" si="265"/>
        <v>1441.4709324278831</v>
      </c>
      <c r="AV88" s="18">
        <f>'9. IFO'!C88</f>
        <v>527.87823988754724</v>
      </c>
      <c r="AW88" s="18">
        <f>'5. FÖRSKOLA FRITIDS'!F88</f>
        <v>-26.101555527356904</v>
      </c>
      <c r="AX88" s="18">
        <f>'7. GYMNASIESKOLA'!E88</f>
        <v>-9.5459215371220818</v>
      </c>
      <c r="AY88" s="18">
        <f>'10. ÄLDREOMSORG'!D88</f>
        <v>45.988658454543355</v>
      </c>
      <c r="AZ88" s="18">
        <f>'11. KOLLEKTIVTRAFIK'!C88</f>
        <v>94.70100507194887</v>
      </c>
      <c r="BA88" s="19">
        <f t="shared" si="266"/>
        <v>632.92042634956056</v>
      </c>
      <c r="BB88" s="5"/>
      <c r="BC88" s="20">
        <f t="shared" si="267"/>
        <v>-848.9671545046084</v>
      </c>
      <c r="BD88" s="20">
        <f t="shared" si="268"/>
        <v>1441.4709324278831</v>
      </c>
      <c r="BE88" s="20">
        <f t="shared" si="269"/>
        <v>632.92042634956056</v>
      </c>
      <c r="BF88" s="22">
        <f t="shared" si="270"/>
        <v>1225.4242042728351</v>
      </c>
      <c r="BH88" s="5"/>
      <c r="BI88" s="5"/>
      <c r="BJ88" s="5"/>
      <c r="BK88" s="5"/>
    </row>
    <row r="89" spans="1:63" x14ac:dyDescent="0.35">
      <c r="A89" s="13" t="str">
        <f>'8. KOMVUX'!B89</f>
        <v>Mörbylånga</v>
      </c>
      <c r="B89" s="18">
        <f>'5. FÖRSKOLA FRITIDS'!L89</f>
        <v>-34.786110548538204</v>
      </c>
      <c r="C89" s="18">
        <f>'5. FÖRSKOLA FRITIDS'!M89</f>
        <v>13.633801411542194</v>
      </c>
      <c r="D89" s="18">
        <f>'6. FKLASS GRUNDSKOLA'!J89</f>
        <v>-384.91195733231245</v>
      </c>
      <c r="E89" s="18">
        <f>'6. FKLASS GRUNDSKOLA'!K89</f>
        <v>22.685868561938666</v>
      </c>
      <c r="F89" s="18">
        <f>'6. FKLASS GRUNDSKOLA'!L89</f>
        <v>4.2273534505914832</v>
      </c>
      <c r="G89" s="18">
        <f>'7. GYMNASIESKOLA'!H89</f>
        <v>-105.48494345296741</v>
      </c>
      <c r="H89" s="18">
        <f>'7. GYMNASIESKOLA'!I89</f>
        <v>187.16397754349452</v>
      </c>
      <c r="I89" s="18">
        <f>'7. GYMNASIESKOLA'!J89</f>
        <v>105.26440506132012</v>
      </c>
      <c r="J89" s="18">
        <f>'7. GYMNASIESKOLA'!L89</f>
        <v>9.1679418204722953</v>
      </c>
      <c r="K89" s="18">
        <f>'7. GYMNASIESKOLA'!M89</f>
        <v>4.2112102694704934</v>
      </c>
      <c r="L89" s="18">
        <f>'7. GYMNASIESKOLA'!K89</f>
        <v>-46.686477151341187</v>
      </c>
      <c r="M89" s="18">
        <f>'9. IFO'!J89</f>
        <v>478.78487098847188</v>
      </c>
      <c r="N89" s="18">
        <f>'9. IFO'!K89</f>
        <v>-417.02545790929497</v>
      </c>
      <c r="O89" s="18">
        <f>'9. IFO'!L89</f>
        <v>8.6811756834495206</v>
      </c>
      <c r="P89" s="18">
        <f>'9. IFO'!M89</f>
        <v>-732.0942535076</v>
      </c>
      <c r="Q89" s="18">
        <f>'10. ÄLDREOMSORG'!I89</f>
        <v>13.022139272543138</v>
      </c>
      <c r="R89" s="18">
        <f>'10. ÄLDREOMSORG'!J89</f>
        <v>31.62761959710118</v>
      </c>
      <c r="S89" s="19">
        <f t="shared" si="264"/>
        <v>-842.51883624165873</v>
      </c>
      <c r="U89" s="18">
        <f>'5. FÖRSKOLA FRITIDS'!D89</f>
        <v>49.827669811298009</v>
      </c>
      <c r="V89" s="18">
        <f>'5. FÖRSKOLA FRITIDS'!E89</f>
        <v>-70.887893788441716</v>
      </c>
      <c r="W89" s="18">
        <f>'5. FÖRSKOLA FRITIDS'!G89</f>
        <v>7.3153247410187978</v>
      </c>
      <c r="X89" s="18">
        <f>'5. FÖRSKOLA FRITIDS'!H89</f>
        <v>-96.059531567712696</v>
      </c>
      <c r="Y89" s="18">
        <f>'5. FÖRSKOLA FRITIDS'!J89</f>
        <v>-26.365408155438921</v>
      </c>
      <c r="Z89" s="18">
        <f>'6. FKLASS GRUNDSKOLA'!F89</f>
        <v>-19.774106011241901</v>
      </c>
      <c r="AA89" s="18">
        <f>'6. FKLASS GRUNDSKOLA'!G89</f>
        <v>-39.97249441409361</v>
      </c>
      <c r="AB89" s="18">
        <f>'7. GYMNASIESKOLA'!E89</f>
        <v>-9.5459215371220818</v>
      </c>
      <c r="AC89" s="18">
        <f>'9. IFO'!D89</f>
        <v>-9.1133175860933786</v>
      </c>
      <c r="AD89" s="18">
        <f>'9. IFO'!E89</f>
        <v>-7.2098083984053405</v>
      </c>
      <c r="AE89" s="18">
        <f>'9. IFO'!F89</f>
        <v>1049.0716728881359</v>
      </c>
      <c r="AF89" s="18">
        <f>'9. IFO'!G89</f>
        <v>6.6857123050048388</v>
      </c>
      <c r="AG89" s="18">
        <f>'9. IFO'!H89</f>
        <v>-139.02166904314458</v>
      </c>
      <c r="AH89" s="18">
        <f>'10. ÄLDREOMSORG'!D89</f>
        <v>-244.17581505139276</v>
      </c>
      <c r="AI89" s="18">
        <f>'10. ÄLDREOMSORG'!E89</f>
        <v>-25.402031449828929</v>
      </c>
      <c r="AJ89" s="18"/>
      <c r="AK89" s="18"/>
      <c r="AL89" s="18"/>
      <c r="AM89" s="18"/>
      <c r="AN89" s="18"/>
      <c r="AO89" s="18"/>
      <c r="AP89" s="18"/>
      <c r="AQ89" s="18"/>
      <c r="AR89" s="18"/>
      <c r="AS89" s="18"/>
      <c r="AT89" s="19">
        <f t="shared" si="265"/>
        <v>425.37238274254167</v>
      </c>
      <c r="AV89" s="18">
        <f>'9. IFO'!C89</f>
        <v>235.47229674112384</v>
      </c>
      <c r="AW89" s="18">
        <f>'5. FÖRSKOLA FRITIDS'!F89</f>
        <v>-83.326779727159831</v>
      </c>
      <c r="AX89" s="18">
        <f>'7. GYMNASIESKOLA'!E89</f>
        <v>-9.5459215371220818</v>
      </c>
      <c r="AY89" s="18">
        <f>'10. ÄLDREOMSORG'!D89</f>
        <v>-244.17581505139276</v>
      </c>
      <c r="AZ89" s="18">
        <f>'11. KOLLEKTIVTRAFIK'!C89</f>
        <v>94.70100507194887</v>
      </c>
      <c r="BA89" s="19">
        <f t="shared" si="266"/>
        <v>-6.8752145026019349</v>
      </c>
      <c r="BB89" s="5"/>
      <c r="BC89" s="20">
        <f t="shared" si="267"/>
        <v>-842.51883624165873</v>
      </c>
      <c r="BD89" s="20">
        <f t="shared" si="268"/>
        <v>425.37238274254167</v>
      </c>
      <c r="BE89" s="20">
        <f t="shared" si="269"/>
        <v>-6.8752145026019349</v>
      </c>
      <c r="BF89" s="22">
        <f t="shared" si="270"/>
        <v>-424.02166800171898</v>
      </c>
      <c r="BH89" s="5"/>
      <c r="BI89" s="5"/>
      <c r="BJ89" s="5"/>
      <c r="BK89" s="5"/>
    </row>
    <row r="90" spans="1:63" x14ac:dyDescent="0.35">
      <c r="A90" s="13" t="str">
        <f>'8. KOMVUX'!B90</f>
        <v>Nybro</v>
      </c>
      <c r="B90" s="18">
        <f>'5. FÖRSKOLA FRITIDS'!L90</f>
        <v>7.845453393031069</v>
      </c>
      <c r="C90" s="18">
        <f>'5. FÖRSKOLA FRITIDS'!M90</f>
        <v>13.633801411542194</v>
      </c>
      <c r="D90" s="18">
        <f>'6. FKLASS GRUNDSKOLA'!J90</f>
        <v>174.4623974272933</v>
      </c>
      <c r="E90" s="18">
        <f>'6. FKLASS GRUNDSKOLA'!K90</f>
        <v>22.685868561938666</v>
      </c>
      <c r="F90" s="18">
        <f>'6. FKLASS GRUNDSKOLA'!L90</f>
        <v>4.2273534505914832</v>
      </c>
      <c r="G90" s="18">
        <f>'7. GYMNASIESKOLA'!H90</f>
        <v>80.669211965253979</v>
      </c>
      <c r="H90" s="18">
        <f>'7. GYMNASIESKOLA'!I90</f>
        <v>224.85669364092416</v>
      </c>
      <c r="I90" s="18">
        <f>'7. GYMNASIESKOLA'!J90</f>
        <v>-92.55056204507548</v>
      </c>
      <c r="J90" s="18">
        <f>'7. GYMNASIESKOLA'!L90</f>
        <v>15.57052056304372</v>
      </c>
      <c r="K90" s="18">
        <f>'7. GYMNASIESKOLA'!M90</f>
        <v>1.6778964804677861</v>
      </c>
      <c r="L90" s="18">
        <f>'7. GYMNASIESKOLA'!K90</f>
        <v>-425.6276160027623</v>
      </c>
      <c r="M90" s="18">
        <f>'9. IFO'!J90</f>
        <v>696.80095929664708</v>
      </c>
      <c r="N90" s="18">
        <f>'9. IFO'!K90</f>
        <v>-904.42806524714251</v>
      </c>
      <c r="O90" s="18">
        <f>'9. IFO'!L90</f>
        <v>27.073130496493651</v>
      </c>
      <c r="P90" s="18">
        <f>'9. IFO'!M90</f>
        <v>-732.0942535076</v>
      </c>
      <c r="Q90" s="18">
        <f>'10. ÄLDREOMSORG'!I90</f>
        <v>13.022139272543138</v>
      </c>
      <c r="R90" s="18">
        <f>'10. ÄLDREOMSORG'!J90</f>
        <v>-8.1001164087440358</v>
      </c>
      <c r="S90" s="19">
        <f t="shared" si="264"/>
        <v>-880.27518725155403</v>
      </c>
      <c r="U90" s="18">
        <f>'5. FÖRSKOLA FRITIDS'!D90</f>
        <v>47.46144218539191</v>
      </c>
      <c r="V90" s="18">
        <f>'5. FÖRSKOLA FRITIDS'!E90</f>
        <v>-89.231542094989507</v>
      </c>
      <c r="W90" s="18">
        <f>'5. FÖRSKOLA FRITIDS'!G90</f>
        <v>-22.079654939852748</v>
      </c>
      <c r="X90" s="18">
        <f>'5. FÖRSKOLA FRITIDS'!H90</f>
        <v>41.097736025253226</v>
      </c>
      <c r="Y90" s="18">
        <f>'5. FÖRSKOLA FRITIDS'!J90</f>
        <v>-26.365408155438921</v>
      </c>
      <c r="Z90" s="18">
        <f>'6. FKLASS GRUNDSKOLA'!F90</f>
        <v>-2.823937782631289</v>
      </c>
      <c r="AA90" s="18">
        <f>'6. FKLASS GRUNDSKOLA'!G90</f>
        <v>-39.97249441409361</v>
      </c>
      <c r="AB90" s="18">
        <f>'7. GYMNASIESKOLA'!E90</f>
        <v>-9.5459215371220818</v>
      </c>
      <c r="AC90" s="18">
        <f>'9. IFO'!D90</f>
        <v>-9.1133175860933786</v>
      </c>
      <c r="AD90" s="18">
        <f>'9. IFO'!E90</f>
        <v>159.47884209422463</v>
      </c>
      <c r="AE90" s="18">
        <f>'9. IFO'!F90</f>
        <v>1571.190293496056</v>
      </c>
      <c r="AF90" s="18">
        <f>'9. IFO'!G90</f>
        <v>37.65058915996336</v>
      </c>
      <c r="AG90" s="18">
        <f>'9. IFO'!H90</f>
        <v>-159.58583285278064</v>
      </c>
      <c r="AH90" s="18">
        <f>'10. ÄLDREOMSORG'!D90</f>
        <v>32.489701807417283</v>
      </c>
      <c r="AI90" s="18">
        <f>'10. ÄLDREOMSORG'!E90</f>
        <v>-25.402031449828929</v>
      </c>
      <c r="AJ90" s="18"/>
      <c r="AK90" s="18"/>
      <c r="AL90" s="18"/>
      <c r="AM90" s="18"/>
      <c r="AN90" s="18"/>
      <c r="AO90" s="18"/>
      <c r="AP90" s="18"/>
      <c r="AQ90" s="18"/>
      <c r="AR90" s="18"/>
      <c r="AS90" s="18"/>
      <c r="AT90" s="19">
        <f t="shared" si="265"/>
        <v>1505.2484639554755</v>
      </c>
      <c r="AV90" s="18">
        <f>'9. IFO'!C90</f>
        <v>683.50286854273315</v>
      </c>
      <c r="AW90" s="18">
        <f>'5. FÖRSKOLA FRITIDS'!F90</f>
        <v>-55.578052362007128</v>
      </c>
      <c r="AX90" s="18">
        <f>'7. GYMNASIESKOLA'!E90</f>
        <v>-9.5459215371220818</v>
      </c>
      <c r="AY90" s="18">
        <f>'10. ÄLDREOMSORG'!D90</f>
        <v>32.489701807417283</v>
      </c>
      <c r="AZ90" s="18">
        <f>'11. KOLLEKTIVTRAFIK'!C90</f>
        <v>94.70100507194887</v>
      </c>
      <c r="BA90" s="19">
        <f t="shared" si="266"/>
        <v>745.56960152297006</v>
      </c>
      <c r="BB90" s="5"/>
      <c r="BC90" s="20">
        <f t="shared" si="267"/>
        <v>-880.27518725155403</v>
      </c>
      <c r="BD90" s="20">
        <f t="shared" si="268"/>
        <v>1505.2484639554755</v>
      </c>
      <c r="BE90" s="20">
        <f t="shared" si="269"/>
        <v>745.56960152297006</v>
      </c>
      <c r="BF90" s="22">
        <f t="shared" si="270"/>
        <v>1370.5428782268914</v>
      </c>
      <c r="BH90" s="5"/>
      <c r="BI90" s="5"/>
      <c r="BJ90" s="5"/>
      <c r="BK90" s="5"/>
    </row>
    <row r="91" spans="1:63" x14ac:dyDescent="0.35">
      <c r="A91" s="13" t="str">
        <f>'8. KOMVUX'!B91</f>
        <v>Oskarshamn</v>
      </c>
      <c r="B91" s="18">
        <f>'5. FÖRSKOLA FRITIDS'!L91</f>
        <v>7.845453393031069</v>
      </c>
      <c r="C91" s="18">
        <f>'5. FÖRSKOLA FRITIDS'!M91</f>
        <v>13.633801411542194</v>
      </c>
      <c r="D91" s="18">
        <f>'6. FKLASS GRUNDSKOLA'!J91</f>
        <v>-11.543532323642649</v>
      </c>
      <c r="E91" s="18">
        <f>'6. FKLASS GRUNDSKOLA'!K91</f>
        <v>22.685868561938666</v>
      </c>
      <c r="F91" s="18">
        <f>'6. FKLASS GRUNDSKOLA'!L91</f>
        <v>4.2273534505914832</v>
      </c>
      <c r="G91" s="18">
        <f>'7. GYMNASIESKOLA'!H91</f>
        <v>9.1585297837598052</v>
      </c>
      <c r="H91" s="18">
        <f>'7. GYMNASIESKOLA'!I91</f>
        <v>181.479261837438</v>
      </c>
      <c r="I91" s="18">
        <f>'7. GYMNASIESKOLA'!J91</f>
        <v>87.704814512974536</v>
      </c>
      <c r="J91" s="18">
        <f>'7. GYMNASIESKOLA'!L91</f>
        <v>15.57052056304372</v>
      </c>
      <c r="K91" s="18">
        <f>'7. GYMNASIESKOLA'!M91</f>
        <v>4.2112102694704934</v>
      </c>
      <c r="L91" s="18">
        <f>'7. GYMNASIESKOLA'!K91</f>
        <v>-159.27779736435912</v>
      </c>
      <c r="M91" s="18">
        <f>'9. IFO'!J91</f>
        <v>707.91181022927367</v>
      </c>
      <c r="N91" s="18">
        <f>'9. IFO'!K91</f>
        <v>-789.27468858799284</v>
      </c>
      <c r="O91" s="18">
        <f>'9. IFO'!L91</f>
        <v>7.1450277295866345</v>
      </c>
      <c r="P91" s="18">
        <f>'9. IFO'!M91</f>
        <v>-732.0942535076</v>
      </c>
      <c r="Q91" s="18">
        <f>'10. ÄLDREOMSORG'!I91</f>
        <v>13.022139272543138</v>
      </c>
      <c r="R91" s="18">
        <f>'10. ÄLDREOMSORG'!J91</f>
        <v>16.754602247782909</v>
      </c>
      <c r="S91" s="19">
        <f t="shared" si="264"/>
        <v>-600.8398785206183</v>
      </c>
      <c r="U91" s="18">
        <f>'5. FÖRSKOLA FRITIDS'!D91</f>
        <v>44.265420391474137</v>
      </c>
      <c r="V91" s="18">
        <f>'5. FÖRSKOLA FRITIDS'!E91</f>
        <v>-39.262259901382087</v>
      </c>
      <c r="W91" s="18">
        <f>'5. FÖRSKOLA FRITIDS'!G91</f>
        <v>-38.667213200181088</v>
      </c>
      <c r="X91" s="18">
        <f>'5. FÖRSKOLA FRITIDS'!H91</f>
        <v>8.559507720204218</v>
      </c>
      <c r="Y91" s="18">
        <f>'5. FÖRSKOLA FRITIDS'!J91</f>
        <v>-26.365408155438921</v>
      </c>
      <c r="Z91" s="18">
        <f>'6. FKLASS GRUNDSKOLA'!F91</f>
        <v>-9.409979830529112</v>
      </c>
      <c r="AA91" s="18">
        <f>'6. FKLASS GRUNDSKOLA'!G91</f>
        <v>-39.97249441409361</v>
      </c>
      <c r="AB91" s="18">
        <f>'7. GYMNASIESKOLA'!E91</f>
        <v>-9.5459215371220818</v>
      </c>
      <c r="AC91" s="18">
        <f>'9. IFO'!D91</f>
        <v>-9.1133175860933786</v>
      </c>
      <c r="AD91" s="18">
        <f>'9. IFO'!E91</f>
        <v>88.901643751393351</v>
      </c>
      <c r="AE91" s="18">
        <f>'9. IFO'!F91</f>
        <v>1232.7800764353672</v>
      </c>
      <c r="AF91" s="18">
        <f>'9. IFO'!G91</f>
        <v>53.70371470867925</v>
      </c>
      <c r="AG91" s="18">
        <f>'9. IFO'!H91</f>
        <v>-191.97194195468282</v>
      </c>
      <c r="AH91" s="18">
        <f>'10. ÄLDREOMSORG'!D91</f>
        <v>-20.812263635032107</v>
      </c>
      <c r="AI91" s="18">
        <f>'10. ÄLDREOMSORG'!E91</f>
        <v>-25.402031449828929</v>
      </c>
      <c r="AJ91" s="18"/>
      <c r="AK91" s="18"/>
      <c r="AL91" s="18"/>
      <c r="AM91" s="18"/>
      <c r="AN91" s="18"/>
      <c r="AO91" s="18"/>
      <c r="AP91" s="18"/>
      <c r="AQ91" s="18"/>
      <c r="AR91" s="18"/>
      <c r="AS91" s="18"/>
      <c r="AT91" s="19">
        <f t="shared" si="265"/>
        <v>1017.687531342734</v>
      </c>
      <c r="AV91" s="18">
        <f>'9. IFO'!C91</f>
        <v>364.51859441089607</v>
      </c>
      <c r="AW91" s="18">
        <f>'5. FÖRSKOLA FRITIDS'!F91</f>
        <v>59.155664905077124</v>
      </c>
      <c r="AX91" s="18">
        <f>'7. GYMNASIESKOLA'!E91</f>
        <v>-9.5459215371220818</v>
      </c>
      <c r="AY91" s="18">
        <f>'10. ÄLDREOMSORG'!D91</f>
        <v>-20.812263635032107</v>
      </c>
      <c r="AZ91" s="18">
        <f>'11. KOLLEKTIVTRAFIK'!C91</f>
        <v>94.70100507194887</v>
      </c>
      <c r="BA91" s="19">
        <f t="shared" si="266"/>
        <v>488.01707921576792</v>
      </c>
      <c r="BB91" s="5"/>
      <c r="BC91" s="20">
        <f t="shared" si="267"/>
        <v>-600.8398785206183</v>
      </c>
      <c r="BD91" s="20">
        <f t="shared" si="268"/>
        <v>1017.687531342734</v>
      </c>
      <c r="BE91" s="20">
        <f t="shared" si="269"/>
        <v>488.01707921576792</v>
      </c>
      <c r="BF91" s="22">
        <f t="shared" si="270"/>
        <v>904.86473203788364</v>
      </c>
      <c r="BH91" s="5"/>
      <c r="BI91" s="5"/>
      <c r="BJ91" s="5"/>
      <c r="BK91" s="5"/>
    </row>
    <row r="92" spans="1:63" x14ac:dyDescent="0.35">
      <c r="A92" s="13" t="str">
        <f>'8. KOMVUX'!B92</f>
        <v>Torsås</v>
      </c>
      <c r="B92" s="18">
        <f>'5. FÖRSKOLA FRITIDS'!L92</f>
        <v>7.845453393031069</v>
      </c>
      <c r="C92" s="18">
        <f>'5. FÖRSKOLA FRITIDS'!M92</f>
        <v>13.633801411542194</v>
      </c>
      <c r="D92" s="18">
        <f>'6. FKLASS GRUNDSKOLA'!J92</f>
        <v>17.161881425834931</v>
      </c>
      <c r="E92" s="18">
        <f>'6. FKLASS GRUNDSKOLA'!K92</f>
        <v>22.685868561938666</v>
      </c>
      <c r="F92" s="18">
        <f>'6. FKLASS GRUNDSKOLA'!L92</f>
        <v>-99.329101805142869</v>
      </c>
      <c r="G92" s="18">
        <f>'7. GYMNASIESKOLA'!H92</f>
        <v>80.440743774420241</v>
      </c>
      <c r="H92" s="18">
        <f>'7. GYMNASIESKOLA'!I92</f>
        <v>533.4564325624757</v>
      </c>
      <c r="I92" s="18">
        <f>'7. GYMNASIESKOLA'!J92</f>
        <v>-5.0225747953347319</v>
      </c>
      <c r="J92" s="18">
        <f>'7. GYMNASIESKOLA'!L92</f>
        <v>15.57052056304372</v>
      </c>
      <c r="K92" s="18">
        <f>'7. GYMNASIESKOLA'!M92</f>
        <v>4.2112102694704934</v>
      </c>
      <c r="L92" s="18">
        <f>'7. GYMNASIESKOLA'!K92</f>
        <v>-631.17317183011903</v>
      </c>
      <c r="M92" s="18">
        <f>'9. IFO'!J92</f>
        <v>642.21095579612847</v>
      </c>
      <c r="N92" s="18">
        <f>'9. IFO'!K92</f>
        <v>-781.87343512878499</v>
      </c>
      <c r="O92" s="18">
        <f>'9. IFO'!L92</f>
        <v>28.333641019355113</v>
      </c>
      <c r="P92" s="18">
        <f>'9. IFO'!M92</f>
        <v>-732.0942535076</v>
      </c>
      <c r="Q92" s="18">
        <f>'10. ÄLDREOMSORG'!I92</f>
        <v>13.022139272543138</v>
      </c>
      <c r="R92" s="18">
        <f>'10. ÄLDREOMSORG'!J92</f>
        <v>10.617090898848041</v>
      </c>
      <c r="S92" s="19">
        <f t="shared" si="264"/>
        <v>-860.30279811834998</v>
      </c>
      <c r="U92" s="18">
        <f>'5. FÖRSKOLA FRITIDS'!D92</f>
        <v>40.024082667058565</v>
      </c>
      <c r="V92" s="18">
        <f>'5. FÖRSKOLA FRITIDS'!E92</f>
        <v>-27.955536217474808</v>
      </c>
      <c r="W92" s="18">
        <f>'5. FÖRSKOLA FRITIDS'!G92</f>
        <v>-33.496488709488325</v>
      </c>
      <c r="X92" s="18">
        <f>'5. FÖRSKOLA FRITIDS'!H92</f>
        <v>6.7913663579930432</v>
      </c>
      <c r="Y92" s="18">
        <f>'5. FÖRSKOLA FRITIDS'!J92</f>
        <v>-26.365408155438921</v>
      </c>
      <c r="Z92" s="18">
        <f>'6. FKLASS GRUNDSKOLA'!F92</f>
        <v>-22.850528644390998</v>
      </c>
      <c r="AA92" s="18">
        <f>'6. FKLASS GRUNDSKOLA'!G92</f>
        <v>-39.97249441409361</v>
      </c>
      <c r="AB92" s="18">
        <f>'7. GYMNASIESKOLA'!E92</f>
        <v>-9.5459215371220818</v>
      </c>
      <c r="AC92" s="18">
        <f>'9. IFO'!D92</f>
        <v>-9.1133175860933786</v>
      </c>
      <c r="AD92" s="18">
        <f>'9. IFO'!E92</f>
        <v>118.37623992851871</v>
      </c>
      <c r="AE92" s="18">
        <f>'9. IFO'!F92</f>
        <v>1614.700178546716</v>
      </c>
      <c r="AF92" s="18">
        <f>'9. IFO'!G92</f>
        <v>10.485405038416447</v>
      </c>
      <c r="AG92" s="18">
        <f>'9. IFO'!H92</f>
        <v>-81.711224124677443</v>
      </c>
      <c r="AH92" s="18">
        <f>'10. ÄLDREOMSORG'!D92</f>
        <v>140.53012918880361</v>
      </c>
      <c r="AI92" s="18">
        <f>'10. ÄLDREOMSORG'!E92</f>
        <v>-25.402031449828929</v>
      </c>
      <c r="AJ92" s="18"/>
      <c r="AK92" s="18"/>
      <c r="AL92" s="18"/>
      <c r="AM92" s="18"/>
      <c r="AN92" s="18"/>
      <c r="AO92" s="18"/>
      <c r="AP92" s="18"/>
      <c r="AQ92" s="18"/>
      <c r="AR92" s="18"/>
      <c r="AS92" s="18"/>
      <c r="AT92" s="19">
        <f t="shared" si="265"/>
        <v>1654.4944508888977</v>
      </c>
      <c r="AV92" s="18">
        <f>'9. IFO'!C92</f>
        <v>858.04873049229775</v>
      </c>
      <c r="AW92" s="18">
        <f>'5. FÖRSKOLA FRITIDS'!F92</f>
        <v>-49.385414304554118</v>
      </c>
      <c r="AX92" s="18">
        <f>'7. GYMNASIESKOLA'!E92</f>
        <v>-9.5459215371220818</v>
      </c>
      <c r="AY92" s="18">
        <f>'10. ÄLDREOMSORG'!D92</f>
        <v>140.53012918880361</v>
      </c>
      <c r="AZ92" s="18">
        <f>'11. KOLLEKTIVTRAFIK'!C92</f>
        <v>94.70100507194887</v>
      </c>
      <c r="BA92" s="19">
        <f t="shared" si="266"/>
        <v>1034.3485289113739</v>
      </c>
      <c r="BB92" s="5"/>
      <c r="BC92" s="20">
        <f t="shared" si="267"/>
        <v>-860.30279811834998</v>
      </c>
      <c r="BD92" s="20">
        <f t="shared" si="268"/>
        <v>1654.4944508888977</v>
      </c>
      <c r="BE92" s="20">
        <f t="shared" si="269"/>
        <v>1034.3485289113739</v>
      </c>
      <c r="BF92" s="22">
        <f t="shared" si="270"/>
        <v>1828.5401816819217</v>
      </c>
      <c r="BH92" s="5"/>
      <c r="BI92" s="5"/>
      <c r="BJ92" s="5"/>
      <c r="BK92" s="5"/>
    </row>
    <row r="93" spans="1:63" x14ac:dyDescent="0.35">
      <c r="A93" s="13" t="str">
        <f>'8. KOMVUX'!B93</f>
        <v>Vimmerby</v>
      </c>
      <c r="B93" s="18">
        <f>'5. FÖRSKOLA FRITIDS'!L93</f>
        <v>7.845453393031069</v>
      </c>
      <c r="C93" s="18">
        <f>'5. FÖRSKOLA FRITIDS'!M93</f>
        <v>5.3253164459180731</v>
      </c>
      <c r="D93" s="18">
        <f>'6. FKLASS GRUNDSKOLA'!J93</f>
        <v>-14.122328798878071</v>
      </c>
      <c r="E93" s="18">
        <f>'6. FKLASS GRUNDSKOLA'!K93</f>
        <v>22.685868561938666</v>
      </c>
      <c r="F93" s="18">
        <f>'6. FKLASS GRUNDSKOLA'!L93</f>
        <v>4.2273534505914832</v>
      </c>
      <c r="G93" s="18">
        <f>'7. GYMNASIESKOLA'!H93</f>
        <v>8.1031876861508838</v>
      </c>
      <c r="H93" s="18">
        <f>'7. GYMNASIESKOLA'!I93</f>
        <v>291.70110378766384</v>
      </c>
      <c r="I93" s="18">
        <f>'7. GYMNASIESKOLA'!J93</f>
        <v>3.5070663438950973</v>
      </c>
      <c r="J93" s="18">
        <f>'7. GYMNASIESKOLA'!L93</f>
        <v>15.57052056304372</v>
      </c>
      <c r="K93" s="18">
        <f>'7. GYMNASIESKOLA'!M93</f>
        <v>-23.647639649172135</v>
      </c>
      <c r="L93" s="18">
        <f>'7. GYMNASIESKOLA'!K93</f>
        <v>-242.92908195307146</v>
      </c>
      <c r="M93" s="18">
        <f>'9. IFO'!J93</f>
        <v>529.22654671218982</v>
      </c>
      <c r="N93" s="18">
        <f>'9. IFO'!K93</f>
        <v>-776.89060127620724</v>
      </c>
      <c r="O93" s="18">
        <f>'9. IFO'!L93</f>
        <v>11.713776539212541</v>
      </c>
      <c r="P93" s="18">
        <f>'9. IFO'!M93</f>
        <v>-732.0942535076</v>
      </c>
      <c r="Q93" s="18">
        <f>'10. ÄLDREOMSORG'!I93</f>
        <v>13.022139272543138</v>
      </c>
      <c r="R93" s="18">
        <f>'10. ÄLDREOMSORG'!J93</f>
        <v>33.070523598840339</v>
      </c>
      <c r="S93" s="19">
        <f t="shared" si="264"/>
        <v>-843.68504882991033</v>
      </c>
      <c r="U93" s="18">
        <f>'5. FÖRSKOLA FRITIDS'!D93</f>
        <v>43.716477541186059</v>
      </c>
      <c r="V93" s="18">
        <f>'5. FÖRSKOLA FRITIDS'!E93</f>
        <v>-59.798852750889623</v>
      </c>
      <c r="W93" s="18">
        <f>'5. FÖRSKOLA FRITIDS'!G93</f>
        <v>-71.605630435542466</v>
      </c>
      <c r="X93" s="18">
        <f>'5. FÖRSKOLA FRITIDS'!H93</f>
        <v>-37.518383180850414</v>
      </c>
      <c r="Y93" s="18">
        <f>'5. FÖRSKOLA FRITIDS'!J93</f>
        <v>-26.365408155438921</v>
      </c>
      <c r="Z93" s="18">
        <f>'6. FKLASS GRUNDSKOLA'!F93</f>
        <v>-14.779419255523903</v>
      </c>
      <c r="AA93" s="18">
        <f>'6. FKLASS GRUNDSKOLA'!G93</f>
        <v>-39.97249441409361</v>
      </c>
      <c r="AB93" s="18">
        <f>'7. GYMNASIESKOLA'!E93</f>
        <v>-9.5459215371220818</v>
      </c>
      <c r="AC93" s="18">
        <f>'9. IFO'!D93</f>
        <v>-9.1133175860933786</v>
      </c>
      <c r="AD93" s="18">
        <f>'9. IFO'!E93</f>
        <v>85.349920134874651</v>
      </c>
      <c r="AE93" s="18">
        <f>'9. IFO'!F93</f>
        <v>1184.4357597124117</v>
      </c>
      <c r="AF93" s="18">
        <f>'9. IFO'!G93</f>
        <v>22.582405937282566</v>
      </c>
      <c r="AG93" s="18">
        <f>'9. IFO'!H93</f>
        <v>-135.07501004988004</v>
      </c>
      <c r="AH93" s="18">
        <f>'10. ÄLDREOMSORG'!D93</f>
        <v>213.1207487115075</v>
      </c>
      <c r="AI93" s="18">
        <f>'10. ÄLDREOMSORG'!E93</f>
        <v>-25.402031449828929</v>
      </c>
      <c r="AJ93" s="18"/>
      <c r="AK93" s="18"/>
      <c r="AL93" s="18"/>
      <c r="AM93" s="18"/>
      <c r="AN93" s="18"/>
      <c r="AO93" s="18"/>
      <c r="AP93" s="18"/>
      <c r="AQ93" s="18"/>
      <c r="AR93" s="18"/>
      <c r="AS93" s="18"/>
      <c r="AT93" s="19">
        <f t="shared" si="265"/>
        <v>1120.0288432219993</v>
      </c>
      <c r="AV93" s="18">
        <f>'9. IFO'!C93</f>
        <v>182.72827402322673</v>
      </c>
      <c r="AW93" s="18">
        <f>'5. FÖRSKOLA FRITIDS'!F93</f>
        <v>2.5430698891163526</v>
      </c>
      <c r="AX93" s="18">
        <f>'7. GYMNASIESKOLA'!E93</f>
        <v>-9.5459215371220818</v>
      </c>
      <c r="AY93" s="18">
        <f>'10. ÄLDREOMSORG'!D93</f>
        <v>213.1207487115075</v>
      </c>
      <c r="AZ93" s="18">
        <f>'11. KOLLEKTIVTRAFIK'!C93</f>
        <v>94.70100507194887</v>
      </c>
      <c r="BA93" s="19">
        <f t="shared" si="266"/>
        <v>483.54717615867742</v>
      </c>
      <c r="BB93" s="5"/>
      <c r="BC93" s="20">
        <f t="shared" si="267"/>
        <v>-843.68504882991033</v>
      </c>
      <c r="BD93" s="20">
        <f t="shared" si="268"/>
        <v>1120.0288432219993</v>
      </c>
      <c r="BE93" s="20">
        <f t="shared" si="269"/>
        <v>483.54717615867742</v>
      </c>
      <c r="BF93" s="22">
        <f t="shared" si="270"/>
        <v>759.89097055076638</v>
      </c>
      <c r="BH93" s="5"/>
      <c r="BI93" s="5"/>
      <c r="BJ93" s="5"/>
      <c r="BK93" s="5"/>
    </row>
    <row r="94" spans="1:63" x14ac:dyDescent="0.35">
      <c r="A94" s="13" t="str">
        <f>'8. KOMVUX'!B94</f>
        <v>Västervik</v>
      </c>
      <c r="B94" s="18">
        <f>'5. FÖRSKOLA FRITIDS'!L94</f>
        <v>7.845453393031069</v>
      </c>
      <c r="C94" s="18">
        <f>'5. FÖRSKOLA FRITIDS'!M94</f>
        <v>13.633801411542194</v>
      </c>
      <c r="D94" s="18">
        <f>'6. FKLASS GRUNDSKOLA'!J94</f>
        <v>1.0383508553902641</v>
      </c>
      <c r="E94" s="18">
        <f>'6. FKLASS GRUNDSKOLA'!K94</f>
        <v>22.685868561938666</v>
      </c>
      <c r="F94" s="18">
        <f>'6. FKLASS GRUNDSKOLA'!L94</f>
        <v>4.2273534505914832</v>
      </c>
      <c r="G94" s="18">
        <f>'7. GYMNASIESKOLA'!H94</f>
        <v>-61.67143543847952</v>
      </c>
      <c r="H94" s="18">
        <f>'7. GYMNASIESKOLA'!I94</f>
        <v>263.13402765718826</v>
      </c>
      <c r="I94" s="18">
        <f>'7. GYMNASIESKOLA'!J94</f>
        <v>5.6827772004867061</v>
      </c>
      <c r="J94" s="18">
        <f>'7. GYMNASIESKOLA'!L94</f>
        <v>15.57052056304372</v>
      </c>
      <c r="K94" s="18">
        <f>'7. GYMNASIESKOLA'!M94</f>
        <v>4.2112102694704934</v>
      </c>
      <c r="L94" s="18">
        <f>'7. GYMNASIESKOLA'!K94</f>
        <v>-245.26544637350298</v>
      </c>
      <c r="M94" s="18">
        <f>'9. IFO'!J94</f>
        <v>697.65986352744414</v>
      </c>
      <c r="N94" s="18">
        <f>'9. IFO'!K94</f>
        <v>-847.32845194651247</v>
      </c>
      <c r="O94" s="18">
        <f>'9. IFO'!L94</f>
        <v>23.137986678148078</v>
      </c>
      <c r="P94" s="18">
        <f>'9. IFO'!M94</f>
        <v>-732.0942535076</v>
      </c>
      <c r="Q94" s="18">
        <f>'10. ÄLDREOMSORG'!I94</f>
        <v>13.022139272543138</v>
      </c>
      <c r="R94" s="18">
        <f>'10. ÄLDREOMSORG'!J94</f>
        <v>17.211065158894801</v>
      </c>
      <c r="S94" s="19">
        <f t="shared" si="264"/>
        <v>-797.29916926638191</v>
      </c>
      <c r="U94" s="18">
        <f>'5. FÖRSKOLA FRITIDS'!D94</f>
        <v>40.425130460106487</v>
      </c>
      <c r="V94" s="18">
        <f>'5. FÖRSKOLA FRITIDS'!E94</f>
        <v>-52.939261367130342</v>
      </c>
      <c r="W94" s="18">
        <f>'5. FÖRSKOLA FRITIDS'!G94</f>
        <v>31.768290561546856</v>
      </c>
      <c r="X94" s="18">
        <f>'5. FÖRSKOLA FRITIDS'!H94</f>
        <v>71.164034365594091</v>
      </c>
      <c r="Y94" s="18">
        <f>'5. FÖRSKOLA FRITIDS'!J94</f>
        <v>-26.365408155438921</v>
      </c>
      <c r="Z94" s="18">
        <f>'6. FKLASS GRUNDSKOLA'!F94</f>
        <v>-11.863224735112667</v>
      </c>
      <c r="AA94" s="18">
        <f>'6. FKLASS GRUNDSKOLA'!G94</f>
        <v>-39.97249441409361</v>
      </c>
      <c r="AB94" s="18">
        <f>'7. GYMNASIESKOLA'!E94</f>
        <v>-9.5459215371220818</v>
      </c>
      <c r="AC94" s="18">
        <f>'9. IFO'!D94</f>
        <v>-9.1133175860933786</v>
      </c>
      <c r="AD94" s="18">
        <f>'9. IFO'!E94</f>
        <v>88.206188238306439</v>
      </c>
      <c r="AE94" s="18">
        <f>'9. IFO'!F94</f>
        <v>1339.1375732258696</v>
      </c>
      <c r="AF94" s="18">
        <f>'9. IFO'!G94</f>
        <v>50.377740224713499</v>
      </c>
      <c r="AG94" s="18">
        <f>'9. IFO'!H94</f>
        <v>-217.51174584533089</v>
      </c>
      <c r="AH94" s="18">
        <f>'10. ÄLDREOMSORG'!D94</f>
        <v>188.21938474157372</v>
      </c>
      <c r="AI94" s="18">
        <f>'10. ÄLDREOMSORG'!E94</f>
        <v>-25.402031449828929</v>
      </c>
      <c r="AJ94" s="18"/>
      <c r="AK94" s="18"/>
      <c r="AL94" s="18"/>
      <c r="AM94" s="18"/>
      <c r="AN94" s="18"/>
      <c r="AO94" s="18"/>
      <c r="AP94" s="18"/>
      <c r="AQ94" s="18"/>
      <c r="AR94" s="18"/>
      <c r="AS94" s="18"/>
      <c r="AT94" s="19">
        <f t="shared" si="265"/>
        <v>1416.58493672756</v>
      </c>
      <c r="AV94" s="18">
        <f>'9. IFO'!C94</f>
        <v>389.00210620191012</v>
      </c>
      <c r="AW94" s="18">
        <f>'5. FÖRSKOLA FRITIDS'!F94</f>
        <v>41.21455944678241</v>
      </c>
      <c r="AX94" s="18">
        <f>'7. GYMNASIESKOLA'!E94</f>
        <v>-9.5459215371220818</v>
      </c>
      <c r="AY94" s="18">
        <f>'10. ÄLDREOMSORG'!D94</f>
        <v>188.21938474157372</v>
      </c>
      <c r="AZ94" s="18">
        <f>'11. KOLLEKTIVTRAFIK'!C94</f>
        <v>94.70100507194887</v>
      </c>
      <c r="BA94" s="19">
        <f t="shared" si="266"/>
        <v>703.59113392509312</v>
      </c>
      <c r="BB94" s="5"/>
      <c r="BC94" s="20">
        <f t="shared" si="267"/>
        <v>-797.29916926638191</v>
      </c>
      <c r="BD94" s="20">
        <f t="shared" si="268"/>
        <v>1416.58493672756</v>
      </c>
      <c r="BE94" s="20">
        <f t="shared" si="269"/>
        <v>703.59113392509312</v>
      </c>
      <c r="BF94" s="22">
        <f t="shared" si="270"/>
        <v>1322.8769013862711</v>
      </c>
      <c r="BH94" s="5"/>
      <c r="BI94" s="5"/>
      <c r="BJ94" s="5"/>
      <c r="BK94" s="5"/>
    </row>
    <row r="95" spans="1:63" x14ac:dyDescent="0.35">
      <c r="A95" s="13" t="str">
        <f>'8. KOMVUX'!B95</f>
        <v>Gotland</v>
      </c>
      <c r="B95" s="18">
        <f>'5. FÖRSKOLA FRITIDS'!L95</f>
        <v>7.845453393031069</v>
      </c>
      <c r="C95" s="18">
        <f>'5. FÖRSKOLA FRITIDS'!M95</f>
        <v>13.633801411542194</v>
      </c>
      <c r="D95" s="18">
        <f>'6. FKLASS GRUNDSKOLA'!J95</f>
        <v>-113.81254730480183</v>
      </c>
      <c r="E95" s="18">
        <f>'6. FKLASS GRUNDSKOLA'!K95</f>
        <v>22.685868561938666</v>
      </c>
      <c r="F95" s="18">
        <f>'6. FKLASS GRUNDSKOLA'!L95</f>
        <v>4.2273534505914832</v>
      </c>
      <c r="G95" s="18">
        <f>'7. GYMNASIESKOLA'!H95</f>
        <v>-47.770411668034292</v>
      </c>
      <c r="H95" s="18">
        <f>'7. GYMNASIESKOLA'!I95</f>
        <v>169.42528379496667</v>
      </c>
      <c r="I95" s="18">
        <f>'7. GYMNASIESKOLA'!J95</f>
        <v>-9.5085408714562565</v>
      </c>
      <c r="J95" s="18">
        <f>'7. GYMNASIESKOLA'!L95</f>
        <v>15.57052056304372</v>
      </c>
      <c r="K95" s="18">
        <f>'7. GYMNASIESKOLA'!M95</f>
        <v>4.2112102694704934</v>
      </c>
      <c r="L95" s="18">
        <f>'7. GYMNASIESKOLA'!K95</f>
        <v>-147.0416520381936</v>
      </c>
      <c r="M95" s="18">
        <f>'9. IFO'!J95</f>
        <v>661.56842833712108</v>
      </c>
      <c r="N95" s="18">
        <f>'9. IFO'!K95</f>
        <v>-832.12240591206637</v>
      </c>
      <c r="O95" s="18">
        <f>'9. IFO'!L95</f>
        <v>14.211709610030189</v>
      </c>
      <c r="P95" s="18">
        <f>'9. IFO'!M95</f>
        <v>-732.0942535076</v>
      </c>
      <c r="Q95" s="18">
        <f>'10. ÄLDREOMSORG'!I95</f>
        <v>13.022139272543138</v>
      </c>
      <c r="R95" s="18">
        <f>'10. ÄLDREOMSORG'!J95</f>
        <v>39.499865086569301</v>
      </c>
      <c r="S95" s="19">
        <f t="shared" si="264"/>
        <v>-916.44817755130441</v>
      </c>
      <c r="U95" s="18">
        <f>'5. FÖRSKOLA FRITIDS'!D95</f>
        <v>39.047528992866368</v>
      </c>
      <c r="V95" s="18">
        <f>'5. FÖRSKOLA FRITIDS'!E95</f>
        <v>-66.749140013711326</v>
      </c>
      <c r="W95" s="18">
        <f>'5. FÖRSKOLA FRITIDS'!G95</f>
        <v>-4.6172043663663782</v>
      </c>
      <c r="X95" s="18">
        <f>'5. FÖRSKOLA FRITIDS'!H95</f>
        <v>47.152742075159374</v>
      </c>
      <c r="Y95" s="18">
        <f>'5. FÖRSKOLA FRITIDS'!J95</f>
        <v>-26.365408155438921</v>
      </c>
      <c r="Z95" s="18">
        <f>'6. FKLASS GRUNDSKOLA'!F95</f>
        <v>-22.101744549274848</v>
      </c>
      <c r="AA95" s="18">
        <f>'6. FKLASS GRUNDSKOLA'!G95</f>
        <v>-39.97249441409361</v>
      </c>
      <c r="AB95" s="18">
        <f>'7. GYMNASIESKOLA'!E95</f>
        <v>-9.5459215371220818</v>
      </c>
      <c r="AC95" s="18">
        <f>'9. IFO'!D95</f>
        <v>-9.1133175860933786</v>
      </c>
      <c r="AD95" s="18">
        <f>'9. IFO'!E95</f>
        <v>76.899370374591683</v>
      </c>
      <c r="AE95" s="18">
        <f>'9. IFO'!F95</f>
        <v>1140.9258746617518</v>
      </c>
      <c r="AF95" s="18">
        <f>'9. IFO'!G95</f>
        <v>32.183482571271853</v>
      </c>
      <c r="AG95" s="18">
        <f>'9. IFO'!H95</f>
        <v>-246.46368800154551</v>
      </c>
      <c r="AH95" s="18">
        <f>'10. ÄLDREOMSORG'!D95</f>
        <v>-80.60645338446615</v>
      </c>
      <c r="AI95" s="18">
        <f>'10. ÄLDREOMSORG'!E95</f>
        <v>-25.402031449828929</v>
      </c>
      <c r="AJ95" s="18"/>
      <c r="AK95" s="18"/>
      <c r="AL95" s="18"/>
      <c r="AM95" s="18"/>
      <c r="AN95" s="18"/>
      <c r="AO95" s="18"/>
      <c r="AP95" s="18"/>
      <c r="AQ95" s="18"/>
      <c r="AR95" s="18"/>
      <c r="AS95" s="18"/>
      <c r="AT95" s="19">
        <f t="shared" si="265"/>
        <v>805.27159521770011</v>
      </c>
      <c r="AV95" s="18">
        <f>'9. IFO'!C95</f>
        <v>102.52572374042643</v>
      </c>
      <c r="AW95" s="18">
        <f>'5. FÖRSKOLA FRITIDS'!F95</f>
        <v>72.708679509544012</v>
      </c>
      <c r="AX95" s="18">
        <f>'7. GYMNASIESKOLA'!E95</f>
        <v>-9.5459215371220818</v>
      </c>
      <c r="AY95" s="18">
        <f>'10. ÄLDREOMSORG'!D95</f>
        <v>-80.60645338446615</v>
      </c>
      <c r="AZ95" s="18">
        <f>'11. KOLLEKTIVTRAFIK'!C95</f>
        <v>309.67680428844534</v>
      </c>
      <c r="BA95" s="19">
        <f t="shared" si="266"/>
        <v>394.75883261682759</v>
      </c>
      <c r="BB95" s="5"/>
      <c r="BC95" s="20">
        <f t="shared" si="267"/>
        <v>-916.44817755130441</v>
      </c>
      <c r="BD95" s="20">
        <f t="shared" si="268"/>
        <v>805.27159521770011</v>
      </c>
      <c r="BE95" s="20">
        <f t="shared" si="269"/>
        <v>394.75883261682759</v>
      </c>
      <c r="BF95" s="22">
        <f t="shared" si="270"/>
        <v>283.58225028322329</v>
      </c>
      <c r="BH95" s="5"/>
      <c r="BI95" s="5"/>
      <c r="BJ95" s="5"/>
      <c r="BK95" s="5"/>
    </row>
    <row r="96" spans="1:63" x14ac:dyDescent="0.35">
      <c r="A96" s="13" t="str">
        <f>'8. KOMVUX'!B96</f>
        <v>Karlshamn</v>
      </c>
      <c r="B96" s="18">
        <f>'5. FÖRSKOLA FRITIDS'!L96</f>
        <v>7.845453393031069</v>
      </c>
      <c r="C96" s="18">
        <f>'5. FÖRSKOLA FRITIDS'!M96</f>
        <v>-7.5789165424343992</v>
      </c>
      <c r="D96" s="18">
        <f>'6. FKLASS GRUNDSKOLA'!J96</f>
        <v>-32.288723313390307</v>
      </c>
      <c r="E96" s="18">
        <f>'6. FKLASS GRUNDSKOLA'!K96</f>
        <v>22.685868561938666</v>
      </c>
      <c r="F96" s="18">
        <f>'6. FKLASS GRUNDSKOLA'!L96</f>
        <v>4.2273534505914832</v>
      </c>
      <c r="G96" s="18">
        <f>'7. GYMNASIESKOLA'!H96</f>
        <v>-62.011334817823595</v>
      </c>
      <c r="H96" s="18">
        <f>'7. GYMNASIESKOLA'!I96</f>
        <v>-28.348042120749668</v>
      </c>
      <c r="I96" s="18">
        <f>'7. GYMNASIESKOLA'!J96</f>
        <v>-3.4021002623258174</v>
      </c>
      <c r="J96" s="18">
        <f>'7. GYMNASIESKOLA'!L96</f>
        <v>15.57052056304372</v>
      </c>
      <c r="K96" s="18">
        <f>'7. GYMNASIESKOLA'!M96</f>
        <v>4.2112102694704934</v>
      </c>
      <c r="L96" s="18">
        <f>'7. GYMNASIESKOLA'!K96</f>
        <v>19.512698206229224</v>
      </c>
      <c r="M96" s="18">
        <f>'9. IFO'!J96</f>
        <v>660.50114655279413</v>
      </c>
      <c r="N96" s="18">
        <f>'9. IFO'!K96</f>
        <v>-695.29701105730589</v>
      </c>
      <c r="O96" s="18">
        <f>'9. IFO'!L96</f>
        <v>27.150990747526176</v>
      </c>
      <c r="P96" s="18">
        <f>'9. IFO'!M96</f>
        <v>-732.0942535076</v>
      </c>
      <c r="Q96" s="18">
        <f>'10. ÄLDREOMSORG'!I96</f>
        <v>13.022139272543138</v>
      </c>
      <c r="R96" s="18">
        <f>'10. ÄLDREOMSORG'!J96</f>
        <v>16.254060540898664</v>
      </c>
      <c r="S96" s="19">
        <f t="shared" si="264"/>
        <v>-770.03894006356302</v>
      </c>
      <c r="U96" s="18">
        <f>'5. FÖRSKOLA FRITIDS'!D96</f>
        <v>41.240399889793636</v>
      </c>
      <c r="V96" s="18">
        <f>'5. FÖRSKOLA FRITIDS'!E96</f>
        <v>-57.544850602338087</v>
      </c>
      <c r="W96" s="18">
        <f>'5. FÖRSKOLA FRITIDS'!G96</f>
        <v>-12.951115217553776</v>
      </c>
      <c r="X96" s="18">
        <f>'5. FÖRSKOLA FRITIDS'!H96</f>
        <v>18.780182248826183</v>
      </c>
      <c r="Y96" s="18">
        <f>'5. FÖRSKOLA FRITIDS'!J96</f>
        <v>-26.365408155438921</v>
      </c>
      <c r="Z96" s="18">
        <f>'6. FKLASS GRUNDSKOLA'!F96</f>
        <v>-9.9255818097390698</v>
      </c>
      <c r="AA96" s="18">
        <f>'6. FKLASS GRUNDSKOLA'!G96</f>
        <v>-39.97249441409361</v>
      </c>
      <c r="AB96" s="18">
        <f>'7. GYMNASIESKOLA'!E96</f>
        <v>-9.5459215371220818</v>
      </c>
      <c r="AC96" s="18">
        <f>'9. IFO'!D96</f>
        <v>-9.1133175860933786</v>
      </c>
      <c r="AD96" s="18">
        <f>'9. IFO'!E96</f>
        <v>83.459437001509272</v>
      </c>
      <c r="AE96" s="18">
        <f>'9. IFO'!F96</f>
        <v>1310.130983192096</v>
      </c>
      <c r="AF96" s="18">
        <f>'9. IFO'!G96</f>
        <v>36.538884779011646</v>
      </c>
      <c r="AG96" s="18">
        <f>'9. IFO'!H96</f>
        <v>-209.89644164391316</v>
      </c>
      <c r="AH96" s="18">
        <f>'10. ÄLDREOMSORG'!D96</f>
        <v>-29.190771094698515</v>
      </c>
      <c r="AI96" s="18">
        <f>'10. ÄLDREOMSORG'!E96</f>
        <v>-25.402031449828929</v>
      </c>
      <c r="AJ96" s="18"/>
      <c r="AK96" s="18"/>
      <c r="AL96" s="18"/>
      <c r="AM96" s="18"/>
      <c r="AN96" s="18"/>
      <c r="AO96" s="18"/>
      <c r="AP96" s="18"/>
      <c r="AQ96" s="18"/>
      <c r="AR96" s="18"/>
      <c r="AS96" s="18"/>
      <c r="AT96" s="19">
        <f t="shared" si="265"/>
        <v>1060.2419536004172</v>
      </c>
      <c r="AV96" s="18">
        <f>'9. IFO'!C96</f>
        <v>467.91094167098947</v>
      </c>
      <c r="AW96" s="18">
        <f>'5. FÖRSKOLA FRITIDS'!F96</f>
        <v>4.5448791032141118</v>
      </c>
      <c r="AX96" s="18">
        <f>'7. GYMNASIESKOLA'!E96</f>
        <v>-9.5459215371220818</v>
      </c>
      <c r="AY96" s="18">
        <f>'10. ÄLDREOMSORG'!D96</f>
        <v>-29.190771094698515</v>
      </c>
      <c r="AZ96" s="18">
        <f>'11. KOLLEKTIVTRAFIK'!C96</f>
        <v>83.972607460185372</v>
      </c>
      <c r="BA96" s="19">
        <f t="shared" si="266"/>
        <v>517.69173560256831</v>
      </c>
      <c r="BB96" s="5"/>
      <c r="BC96" s="20">
        <f t="shared" si="267"/>
        <v>-770.03894006356302</v>
      </c>
      <c r="BD96" s="20">
        <f t="shared" si="268"/>
        <v>1060.2419536004172</v>
      </c>
      <c r="BE96" s="20">
        <f t="shared" si="269"/>
        <v>517.69173560256831</v>
      </c>
      <c r="BF96" s="22">
        <f t="shared" si="270"/>
        <v>807.89474913942252</v>
      </c>
      <c r="BH96" s="5"/>
      <c r="BI96" s="5"/>
      <c r="BJ96" s="5"/>
      <c r="BK96" s="5"/>
    </row>
    <row r="97" spans="1:63" x14ac:dyDescent="0.35">
      <c r="A97" s="13" t="str">
        <f>'8. KOMVUX'!B97</f>
        <v>Karlskrona</v>
      </c>
      <c r="B97" s="18">
        <f>'5. FÖRSKOLA FRITIDS'!L97</f>
        <v>7.845453393031069</v>
      </c>
      <c r="C97" s="18">
        <f>'5. FÖRSKOLA FRITIDS'!M97</f>
        <v>-29.727406639171573</v>
      </c>
      <c r="D97" s="18">
        <f>'6. FKLASS GRUNDSKOLA'!J97</f>
        <v>-90.808340142947998</v>
      </c>
      <c r="E97" s="18">
        <f>'6. FKLASS GRUNDSKOLA'!K97</f>
        <v>22.685868561938666</v>
      </c>
      <c r="F97" s="18">
        <f>'6. FKLASS GRUNDSKOLA'!L97</f>
        <v>-6.2005584822876258</v>
      </c>
      <c r="G97" s="18">
        <f>'7. GYMNASIESKOLA'!H97</f>
        <v>-40.252724868136092</v>
      </c>
      <c r="H97" s="18">
        <f>'7. GYMNASIESKOLA'!I97</f>
        <v>-8.6539043703357965</v>
      </c>
      <c r="I97" s="18">
        <f>'7. GYMNASIESKOLA'!J97</f>
        <v>61.982119585209539</v>
      </c>
      <c r="J97" s="18">
        <f>'7. GYMNASIESKOLA'!L97</f>
        <v>6.5779325792170882</v>
      </c>
      <c r="K97" s="18">
        <f>'7. GYMNASIESKOLA'!M97</f>
        <v>4.2112102694704934</v>
      </c>
      <c r="L97" s="18">
        <f>'7. GYMNASIESKOLA'!K97</f>
        <v>48.129354021117678</v>
      </c>
      <c r="M97" s="18">
        <f>'9. IFO'!J97</f>
        <v>631.25834400781287</v>
      </c>
      <c r="N97" s="18">
        <f>'9. IFO'!K97</f>
        <v>-595.21400324801937</v>
      </c>
      <c r="O97" s="18">
        <f>'9. IFO'!L97</f>
        <v>18.103095058522687</v>
      </c>
      <c r="P97" s="18">
        <f>'9. IFO'!M97</f>
        <v>-732.0942535076</v>
      </c>
      <c r="Q97" s="18">
        <f>'10. ÄLDREOMSORG'!I97</f>
        <v>13.022139272543138</v>
      </c>
      <c r="R97" s="18">
        <f>'10. ÄLDREOMSORG'!J97</f>
        <v>29.259209893524861</v>
      </c>
      <c r="S97" s="19">
        <f t="shared" si="264"/>
        <v>-659.87646461611041</v>
      </c>
      <c r="U97" s="18">
        <f>'5. FÖRSKOLA FRITIDS'!D97</f>
        <v>42.267716946317186</v>
      </c>
      <c r="V97" s="18">
        <f>'5. FÖRSKOLA FRITIDS'!E97</f>
        <v>-55.581394334788257</v>
      </c>
      <c r="W97" s="18">
        <f>'5. FÖRSKOLA FRITIDS'!G97</f>
        <v>5.9285200300241021</v>
      </c>
      <c r="X97" s="18">
        <f>'5. FÖRSKOLA FRITIDS'!H97</f>
        <v>40.274527831301683</v>
      </c>
      <c r="Y97" s="18">
        <f>'5. FÖRSKOLA FRITIDS'!J97</f>
        <v>-26.365408155438921</v>
      </c>
      <c r="Z97" s="18">
        <f>'6. FKLASS GRUNDSKOLA'!F97</f>
        <v>-12.200178041782909</v>
      </c>
      <c r="AA97" s="18">
        <f>'6. FKLASS GRUNDSKOLA'!G97</f>
        <v>-39.97249441409361</v>
      </c>
      <c r="AB97" s="18">
        <f>'7. GYMNASIESKOLA'!E97</f>
        <v>-9.5459215371220818</v>
      </c>
      <c r="AC97" s="18">
        <f>'9. IFO'!D97</f>
        <v>-9.1133175860933786</v>
      </c>
      <c r="AD97" s="18">
        <f>'9. IFO'!E97</f>
        <v>83.23214494124052</v>
      </c>
      <c r="AE97" s="18">
        <f>'9. IFO'!F97</f>
        <v>947.54860776992916</v>
      </c>
      <c r="AF97" s="18">
        <f>'9. IFO'!G97</f>
        <v>36.728011253087573</v>
      </c>
      <c r="AG97" s="18">
        <f>'9. IFO'!H97</f>
        <v>-298.24988182370157</v>
      </c>
      <c r="AH97" s="18">
        <f>'10. ÄLDREOMSORG'!D97</f>
        <v>172.16044154655557</v>
      </c>
      <c r="AI97" s="18">
        <f>'10. ÄLDREOMSORG'!E97</f>
        <v>-25.402031449828929</v>
      </c>
      <c r="AJ97" s="18"/>
      <c r="AK97" s="18"/>
      <c r="AL97" s="18"/>
      <c r="AM97" s="18"/>
      <c r="AN97" s="18"/>
      <c r="AO97" s="18"/>
      <c r="AP97" s="18"/>
      <c r="AQ97" s="18"/>
      <c r="AR97" s="18"/>
      <c r="AS97" s="18"/>
      <c r="AT97" s="19">
        <f t="shared" si="265"/>
        <v>851.70934297560621</v>
      </c>
      <c r="AV97" s="18">
        <f>'9. IFO'!C97</f>
        <v>78.729270058143356</v>
      </c>
      <c r="AW97" s="18">
        <f>'5. FÖRSKOLA FRITIDS'!F97</f>
        <v>108.02057607399823</v>
      </c>
      <c r="AX97" s="18">
        <f>'7. GYMNASIESKOLA'!E97</f>
        <v>-9.5459215371220818</v>
      </c>
      <c r="AY97" s="18">
        <f>'10. ÄLDREOMSORG'!D97</f>
        <v>172.16044154655557</v>
      </c>
      <c r="AZ97" s="18">
        <f>'11. KOLLEKTIVTRAFIK'!C97</f>
        <v>83.972607460185372</v>
      </c>
      <c r="BA97" s="19">
        <f t="shared" si="266"/>
        <v>433.33697360176046</v>
      </c>
      <c r="BB97" s="5"/>
      <c r="BC97" s="20">
        <f t="shared" si="267"/>
        <v>-659.87646461611041</v>
      </c>
      <c r="BD97" s="20">
        <f t="shared" si="268"/>
        <v>851.70934297560621</v>
      </c>
      <c r="BE97" s="20">
        <f t="shared" si="269"/>
        <v>433.33697360176046</v>
      </c>
      <c r="BF97" s="22">
        <f t="shared" si="270"/>
        <v>625.1698519612562</v>
      </c>
      <c r="BH97" s="5"/>
      <c r="BI97" s="5"/>
      <c r="BJ97" s="5"/>
      <c r="BK97" s="5"/>
    </row>
    <row r="98" spans="1:63" x14ac:dyDescent="0.35">
      <c r="A98" s="13" t="str">
        <f>'8. KOMVUX'!B98</f>
        <v>Olofström</v>
      </c>
      <c r="B98" s="18">
        <f>'5. FÖRSKOLA FRITIDS'!L98</f>
        <v>7.845453393031069</v>
      </c>
      <c r="C98" s="18">
        <f>'5. FÖRSKOLA FRITIDS'!M98</f>
        <v>-27.703386748489269</v>
      </c>
      <c r="D98" s="18">
        <f>'6. FKLASS GRUNDSKOLA'!J98</f>
        <v>157.57681688374367</v>
      </c>
      <c r="E98" s="18">
        <f>'6. FKLASS GRUNDSKOLA'!K98</f>
        <v>22.685868561938666</v>
      </c>
      <c r="F98" s="18">
        <f>'6. FKLASS GRUNDSKOLA'!L98</f>
        <v>-0.83267636147219248</v>
      </c>
      <c r="G98" s="18">
        <f>'7. GYMNASIESKOLA'!H98</f>
        <v>70.276017060951148</v>
      </c>
      <c r="H98" s="18">
        <f>'7. GYMNASIESKOLA'!I98</f>
        <v>257.74908225545272</v>
      </c>
      <c r="I98" s="18">
        <f>'7. GYMNASIESKOLA'!J98</f>
        <v>93.669445984232766</v>
      </c>
      <c r="J98" s="18">
        <f>'7. GYMNASIESKOLA'!L98</f>
        <v>15.57052056304372</v>
      </c>
      <c r="K98" s="18">
        <f>'7. GYMNASIESKOLA'!M98</f>
        <v>4.2112102694704934</v>
      </c>
      <c r="L98" s="18">
        <f>'7. GYMNASIESKOLA'!K98</f>
        <v>-367.77669903140981</v>
      </c>
      <c r="M98" s="18">
        <f>'9. IFO'!J98</f>
        <v>753.44638180020456</v>
      </c>
      <c r="N98" s="18">
        <f>'9. IFO'!K98</f>
        <v>-876.58774406519876</v>
      </c>
      <c r="O98" s="18">
        <f>'9. IFO'!L98</f>
        <v>27.108745175906112</v>
      </c>
      <c r="P98" s="18">
        <f>'9. IFO'!M98</f>
        <v>-732.0942535076</v>
      </c>
      <c r="Q98" s="18">
        <f>'10. ÄLDREOMSORG'!I98</f>
        <v>13.022139272543138</v>
      </c>
      <c r="R98" s="18">
        <f>'10. ÄLDREOMSORG'!J98</f>
        <v>-51.107067347851171</v>
      </c>
      <c r="S98" s="19">
        <f t="shared" si="264"/>
        <v>-632.94014584150329</v>
      </c>
      <c r="U98" s="18">
        <f>'5. FÖRSKOLA FRITIDS'!D98</f>
        <v>39.236153296795727</v>
      </c>
      <c r="V98" s="18">
        <f>'5. FÖRSKOLA FRITIDS'!E98</f>
        <v>-67.347734611646871</v>
      </c>
      <c r="W98" s="18">
        <f>'5. FÖRSKOLA FRITIDS'!G98</f>
        <v>-45.607363840995902</v>
      </c>
      <c r="X98" s="18">
        <f>'5. FÖRSKOLA FRITIDS'!H98</f>
        <v>87.118540400402111</v>
      </c>
      <c r="Y98" s="18">
        <f>'5. FÖRSKOLA FRITIDS'!J98</f>
        <v>-26.365408155438921</v>
      </c>
      <c r="Z98" s="18">
        <f>'6. FKLASS GRUNDSKOLA'!F98</f>
        <v>0.61590465329279787</v>
      </c>
      <c r="AA98" s="18">
        <f>'6. FKLASS GRUNDSKOLA'!G98</f>
        <v>-39.97249441409361</v>
      </c>
      <c r="AB98" s="18">
        <f>'7. GYMNASIESKOLA'!E98</f>
        <v>-9.5459215371220818</v>
      </c>
      <c r="AC98" s="18">
        <f>'9. IFO'!D98</f>
        <v>-9.1133175860933786</v>
      </c>
      <c r="AD98" s="18">
        <f>'9. IFO'!E98</f>
        <v>160.84993626427752</v>
      </c>
      <c r="AE98" s="18">
        <f>'9. IFO'!F98</f>
        <v>1508.342681756214</v>
      </c>
      <c r="AF98" s="18">
        <f>'9. IFO'!G98</f>
        <v>32.545154588271735</v>
      </c>
      <c r="AG98" s="18">
        <f>'9. IFO'!H98</f>
        <v>-131.54271351716352</v>
      </c>
      <c r="AH98" s="18">
        <f>'10. ÄLDREOMSORG'!D98</f>
        <v>225.0154034030185</v>
      </c>
      <c r="AI98" s="18">
        <f>'10. ÄLDREOMSORG'!E98</f>
        <v>-25.402031449828929</v>
      </c>
      <c r="AJ98" s="18"/>
      <c r="AK98" s="18"/>
      <c r="AL98" s="18"/>
      <c r="AM98" s="18"/>
      <c r="AN98" s="18"/>
      <c r="AO98" s="18"/>
      <c r="AP98" s="18"/>
      <c r="AQ98" s="18"/>
      <c r="AR98" s="18"/>
      <c r="AS98" s="18"/>
      <c r="AT98" s="19">
        <f t="shared" si="265"/>
        <v>1698.8267892498893</v>
      </c>
      <c r="AV98" s="18">
        <f>'9. IFO'!C98</f>
        <v>734.65157565161815</v>
      </c>
      <c r="AW98" s="18">
        <f>'5. FÖRSKOLA FRITIDS'!F98</f>
        <v>-92.447241638722559</v>
      </c>
      <c r="AX98" s="18">
        <f>'7. GYMNASIESKOLA'!E98</f>
        <v>-9.5459215371220818</v>
      </c>
      <c r="AY98" s="18">
        <f>'10. ÄLDREOMSORG'!D98</f>
        <v>225.0154034030185</v>
      </c>
      <c r="AZ98" s="18">
        <f>'11. KOLLEKTIVTRAFIK'!C98</f>
        <v>83.972607460185372</v>
      </c>
      <c r="BA98" s="19">
        <f t="shared" si="266"/>
        <v>941.64642333897734</v>
      </c>
      <c r="BB98" s="5"/>
      <c r="BC98" s="20">
        <f t="shared" si="267"/>
        <v>-632.94014584150329</v>
      </c>
      <c r="BD98" s="20">
        <f t="shared" si="268"/>
        <v>1698.8267892498893</v>
      </c>
      <c r="BE98" s="20">
        <f t="shared" si="269"/>
        <v>941.64642333897734</v>
      </c>
      <c r="BF98" s="22">
        <f t="shared" si="270"/>
        <v>2007.5330667473636</v>
      </c>
      <c r="BH98" s="5"/>
      <c r="BI98" s="5"/>
      <c r="BJ98" s="5"/>
      <c r="BK98" s="5"/>
    </row>
    <row r="99" spans="1:63" x14ac:dyDescent="0.35">
      <c r="A99" s="13" t="str">
        <f>'8. KOMVUX'!B99</f>
        <v>Ronneby</v>
      </c>
      <c r="B99" s="18">
        <f>'5. FÖRSKOLA FRITIDS'!L99</f>
        <v>7.845453393031069</v>
      </c>
      <c r="C99" s="18">
        <f>'5. FÖRSKOLA FRITIDS'!M99</f>
        <v>13.633801411542194</v>
      </c>
      <c r="D99" s="18">
        <f>'6. FKLASS GRUNDSKOLA'!J99</f>
        <v>167.32674770551714</v>
      </c>
      <c r="E99" s="18">
        <f>'6. FKLASS GRUNDSKOLA'!K99</f>
        <v>22.685868561938666</v>
      </c>
      <c r="F99" s="18">
        <f>'6. FKLASS GRUNDSKOLA'!L99</f>
        <v>4.2273534505914832</v>
      </c>
      <c r="G99" s="18">
        <f>'7. GYMNASIESKOLA'!H99</f>
        <v>124.81843594638001</v>
      </c>
      <c r="H99" s="18">
        <f>'7. GYMNASIESKOLA'!I99</f>
        <v>239.97823398628475</v>
      </c>
      <c r="I99" s="18">
        <f>'7. GYMNASIESKOLA'!J99</f>
        <v>43.891206667083011</v>
      </c>
      <c r="J99" s="18">
        <f>'7. GYMNASIESKOLA'!L99</f>
        <v>15.57052056304372</v>
      </c>
      <c r="K99" s="18">
        <f>'7. GYMNASIESKOLA'!M99</f>
        <v>4.2112102694704934</v>
      </c>
      <c r="L99" s="18">
        <f>'7. GYMNASIESKOLA'!K99</f>
        <v>-380.78912688389363</v>
      </c>
      <c r="M99" s="18">
        <f>'9. IFO'!J99</f>
        <v>636.07388605800668</v>
      </c>
      <c r="N99" s="18">
        <f>'9. IFO'!K99</f>
        <v>-806.54301861620183</v>
      </c>
      <c r="O99" s="18">
        <f>'9. IFO'!L99</f>
        <v>33.333485651844249</v>
      </c>
      <c r="P99" s="18">
        <f>'9. IFO'!M99</f>
        <v>-732.0942535076</v>
      </c>
      <c r="Q99" s="18">
        <f>'10. ÄLDREOMSORG'!I99</f>
        <v>13.022139272543138</v>
      </c>
      <c r="R99" s="18">
        <f>'10. ÄLDREOMSORG'!J99</f>
        <v>10.898935249125447</v>
      </c>
      <c r="S99" s="19">
        <f t="shared" si="264"/>
        <v>-581.90912082129341</v>
      </c>
      <c r="U99" s="18">
        <f>'5. FÖRSKOLA FRITIDS'!D99</f>
        <v>47.344093051561018</v>
      </c>
      <c r="V99" s="18">
        <f>'5. FÖRSKOLA FRITIDS'!E99</f>
        <v>-78.010606746703928</v>
      </c>
      <c r="W99" s="18">
        <f>'5. FÖRSKOLA FRITIDS'!G99</f>
        <v>-54.314804070368666</v>
      </c>
      <c r="X99" s="18">
        <f>'5. FÖRSKOLA FRITIDS'!H99</f>
        <v>-38.986047815418324</v>
      </c>
      <c r="Y99" s="18">
        <f>'5. FÖRSKOLA FRITIDS'!J99</f>
        <v>-26.365408155438921</v>
      </c>
      <c r="Z99" s="18">
        <f>'6. FKLASS GRUNDSKOLA'!F99</f>
        <v>0.6048290783065049</v>
      </c>
      <c r="AA99" s="18">
        <f>'6. FKLASS GRUNDSKOLA'!G99</f>
        <v>-39.97249441409361</v>
      </c>
      <c r="AB99" s="18">
        <f>'7. GYMNASIESKOLA'!E99</f>
        <v>-9.5459215371220818</v>
      </c>
      <c r="AC99" s="18">
        <f>'9. IFO'!D99</f>
        <v>-9.1133175860933786</v>
      </c>
      <c r="AD99" s="18">
        <f>'9. IFO'!E99</f>
        <v>200.74234662014902</v>
      </c>
      <c r="AE99" s="18">
        <f>'9. IFO'!F99</f>
        <v>1189.270191384707</v>
      </c>
      <c r="AF99" s="18">
        <f>'9. IFO'!G99</f>
        <v>34.746709052620503</v>
      </c>
      <c r="AG99" s="18">
        <f>'9. IFO'!H99</f>
        <v>-194.33160715696832</v>
      </c>
      <c r="AH99" s="18">
        <f>'10. ÄLDREOMSORG'!D99</f>
        <v>165.40231861749189</v>
      </c>
      <c r="AI99" s="18">
        <f>'10. ÄLDREOMSORG'!E99</f>
        <v>-25.402031449828929</v>
      </c>
      <c r="AJ99" s="18"/>
      <c r="AK99" s="18"/>
      <c r="AL99" s="18"/>
      <c r="AM99" s="18"/>
      <c r="AN99" s="18"/>
      <c r="AO99" s="18"/>
      <c r="AP99" s="18"/>
      <c r="AQ99" s="18"/>
      <c r="AR99" s="18"/>
      <c r="AS99" s="18"/>
      <c r="AT99" s="19">
        <f t="shared" si="265"/>
        <v>1162.0682488727998</v>
      </c>
      <c r="AV99" s="18">
        <f>'9. IFO'!C99</f>
        <v>348.61494509342867</v>
      </c>
      <c r="AW99" s="18">
        <f>'5. FÖRSKOLA FRITIDS'!F99</f>
        <v>-80.284782849699269</v>
      </c>
      <c r="AX99" s="18">
        <f>'7. GYMNASIESKOLA'!E99</f>
        <v>-9.5459215371220818</v>
      </c>
      <c r="AY99" s="18">
        <f>'10. ÄLDREOMSORG'!D99</f>
        <v>165.40231861749189</v>
      </c>
      <c r="AZ99" s="18">
        <f>'11. KOLLEKTIVTRAFIK'!C99</f>
        <v>83.972607460185372</v>
      </c>
      <c r="BA99" s="19">
        <f t="shared" si="266"/>
        <v>508.15916678428459</v>
      </c>
      <c r="BB99" s="5"/>
      <c r="BC99" s="20">
        <f t="shared" si="267"/>
        <v>-581.90912082129341</v>
      </c>
      <c r="BD99" s="20">
        <f t="shared" si="268"/>
        <v>1162.0682488727998</v>
      </c>
      <c r="BE99" s="20">
        <f t="shared" si="269"/>
        <v>508.15916678428459</v>
      </c>
      <c r="BF99" s="22">
        <f t="shared" si="270"/>
        <v>1088.318294835791</v>
      </c>
      <c r="BH99" s="5"/>
      <c r="BI99" s="5"/>
      <c r="BJ99" s="5"/>
      <c r="BK99" s="5"/>
    </row>
    <row r="100" spans="1:63" x14ac:dyDescent="0.35">
      <c r="A100" s="13" t="str">
        <f>'8. KOMVUX'!B100</f>
        <v>Sölvesborg</v>
      </c>
      <c r="B100" s="18">
        <f>'5. FÖRSKOLA FRITIDS'!L100</f>
        <v>7.845453393031069</v>
      </c>
      <c r="C100" s="18">
        <f>'5. FÖRSKOLA FRITIDS'!M100</f>
        <v>-86.000362753401333</v>
      </c>
      <c r="D100" s="18">
        <f>'6. FKLASS GRUNDSKOLA'!J100</f>
        <v>-113.6336865780718</v>
      </c>
      <c r="E100" s="18">
        <f>'6. FKLASS GRUNDSKOLA'!K100</f>
        <v>22.685868561938666</v>
      </c>
      <c r="F100" s="18">
        <f>'6. FKLASS GRUNDSKOLA'!L100</f>
        <v>4.2273534505914832</v>
      </c>
      <c r="G100" s="18">
        <f>'7. GYMNASIESKOLA'!H100</f>
        <v>-56.086849712290721</v>
      </c>
      <c r="H100" s="18">
        <f>'7. GYMNASIESKOLA'!I100</f>
        <v>176.46117767540093</v>
      </c>
      <c r="I100" s="18">
        <f>'7. GYMNASIESKOLA'!J100</f>
        <v>60.396825181153744</v>
      </c>
      <c r="J100" s="18">
        <f>'7. GYMNASIESKOLA'!L100</f>
        <v>15.57052056304372</v>
      </c>
      <c r="K100" s="18">
        <f>'7. GYMNASIESKOLA'!M100</f>
        <v>4.2112102694704934</v>
      </c>
      <c r="L100" s="18">
        <f>'7. GYMNASIESKOLA'!K100</f>
        <v>-122.61382298542357</v>
      </c>
      <c r="M100" s="18">
        <f>'9. IFO'!J100</f>
        <v>728.31031962532097</v>
      </c>
      <c r="N100" s="18">
        <f>'9. IFO'!K100</f>
        <v>-868.21492387235776</v>
      </c>
      <c r="O100" s="18">
        <f>'9. IFO'!L100</f>
        <v>22.859724478823384</v>
      </c>
      <c r="P100" s="18">
        <f>'9. IFO'!M100</f>
        <v>-732.0942535076</v>
      </c>
      <c r="Q100" s="18">
        <f>'10. ÄLDREOMSORG'!I100</f>
        <v>13.022139272543138</v>
      </c>
      <c r="R100" s="18">
        <f>'10. ÄLDREOMSORG'!J100</f>
        <v>9.1175512404936061</v>
      </c>
      <c r="S100" s="19">
        <f t="shared" si="264"/>
        <v>-913.935755697334</v>
      </c>
      <c r="U100" s="18">
        <f>'5. FÖRSKOLA FRITIDS'!D100</f>
        <v>37.027719638080079</v>
      </c>
      <c r="V100" s="18">
        <f>'5. FÖRSKOLA FRITIDS'!E100</f>
        <v>-59.952040651294674</v>
      </c>
      <c r="W100" s="18">
        <f>'5. FÖRSKOLA FRITIDS'!G100</f>
        <v>20.007806490098709</v>
      </c>
      <c r="X100" s="18">
        <f>'5. FÖRSKOLA FRITIDS'!H100</f>
        <v>27.799988580982738</v>
      </c>
      <c r="Y100" s="18">
        <f>'5. FÖRSKOLA FRITIDS'!J100</f>
        <v>-26.365408155438921</v>
      </c>
      <c r="Z100" s="18">
        <f>'6. FKLASS GRUNDSKOLA'!F100</f>
        <v>-16.363678028190098</v>
      </c>
      <c r="AA100" s="18">
        <f>'6. FKLASS GRUNDSKOLA'!G100</f>
        <v>-39.97249441409361</v>
      </c>
      <c r="AB100" s="18">
        <f>'7. GYMNASIESKOLA'!E100</f>
        <v>-9.5459215371220818</v>
      </c>
      <c r="AC100" s="18">
        <f>'9. IFO'!D100</f>
        <v>-9.1133175860933786</v>
      </c>
      <c r="AD100" s="18">
        <f>'9. IFO'!E100</f>
        <v>12.26925487313008</v>
      </c>
      <c r="AE100" s="18">
        <f>'9. IFO'!F100</f>
        <v>1256.952234796845</v>
      </c>
      <c r="AF100" s="18">
        <f>'9. IFO'!G100</f>
        <v>26.538322378942674</v>
      </c>
      <c r="AG100" s="18">
        <f>'9. IFO'!H100</f>
        <v>-152.06166805356295</v>
      </c>
      <c r="AH100" s="18">
        <f>'10. ÄLDREOMSORG'!D100</f>
        <v>-0.15991321351183835</v>
      </c>
      <c r="AI100" s="18">
        <f>'10. ÄLDREOMSORG'!E100</f>
        <v>-25.402031449828929</v>
      </c>
      <c r="AJ100" s="18"/>
      <c r="AK100" s="18"/>
      <c r="AL100" s="18"/>
      <c r="AM100" s="18"/>
      <c r="AN100" s="18"/>
      <c r="AO100" s="18"/>
      <c r="AP100" s="18"/>
      <c r="AQ100" s="18"/>
      <c r="AR100" s="18"/>
      <c r="AS100" s="18"/>
      <c r="AT100" s="19">
        <f t="shared" si="265"/>
        <v>1041.6588536689428</v>
      </c>
      <c r="AV100" s="18">
        <f>'9. IFO'!C100</f>
        <v>281.97621632641301</v>
      </c>
      <c r="AW100" s="18">
        <f>'5. FÖRSKOLA FRITIDS'!F100</f>
        <v>-99.314892514615806</v>
      </c>
      <c r="AX100" s="18">
        <f>'7. GYMNASIESKOLA'!E100</f>
        <v>-9.5459215371220818</v>
      </c>
      <c r="AY100" s="18">
        <f>'10. ÄLDREOMSORG'!D100</f>
        <v>-0.15991321351183835</v>
      </c>
      <c r="AZ100" s="18">
        <f>'11. KOLLEKTIVTRAFIK'!C100</f>
        <v>83.972607460185372</v>
      </c>
      <c r="BA100" s="19">
        <f t="shared" si="266"/>
        <v>256.92809652134872</v>
      </c>
      <c r="BB100" s="5"/>
      <c r="BC100" s="20">
        <f t="shared" si="267"/>
        <v>-913.935755697334</v>
      </c>
      <c r="BD100" s="20">
        <f t="shared" si="268"/>
        <v>1041.6588536689428</v>
      </c>
      <c r="BE100" s="20">
        <f t="shared" si="269"/>
        <v>256.92809652134872</v>
      </c>
      <c r="BF100" s="22">
        <f t="shared" si="270"/>
        <v>384.65119449295753</v>
      </c>
      <c r="BH100" s="5"/>
      <c r="BI100" s="5"/>
      <c r="BJ100" s="5"/>
      <c r="BK100" s="5"/>
    </row>
    <row r="101" spans="1:63" x14ac:dyDescent="0.35">
      <c r="A101" s="13" t="str">
        <f>'8. KOMVUX'!B101</f>
        <v>Bjuv</v>
      </c>
      <c r="B101" s="18">
        <f>'5. FÖRSKOLA FRITIDS'!L101</f>
        <v>7.845453393031069</v>
      </c>
      <c r="C101" s="18">
        <f>'5. FÖRSKOLA FRITIDS'!M101</f>
        <v>13.633801411542194</v>
      </c>
      <c r="D101" s="18">
        <f>'6. FKLASS GRUNDSKOLA'!J101</f>
        <v>349.29525205791379</v>
      </c>
      <c r="E101" s="18">
        <f>'6. FKLASS GRUNDSKOLA'!K101</f>
        <v>22.685868561938666</v>
      </c>
      <c r="F101" s="18">
        <f>'6. FKLASS GRUNDSKOLA'!L101</f>
        <v>4.2273534505914832</v>
      </c>
      <c r="G101" s="18">
        <f>'7. GYMNASIESKOLA'!H101</f>
        <v>179.43716564398494</v>
      </c>
      <c r="H101" s="18">
        <f>'7. GYMNASIESKOLA'!I101</f>
        <v>403.09924402344592</v>
      </c>
      <c r="I101" s="18">
        <f>'7. GYMNASIESKOLA'!J101</f>
        <v>-149.56031119687515</v>
      </c>
      <c r="J101" s="18">
        <f>'7. GYMNASIESKOLA'!L101</f>
        <v>15.57052056304372</v>
      </c>
      <c r="K101" s="18">
        <f>'7. GYMNASIESKOLA'!M101</f>
        <v>4.2112102694704934</v>
      </c>
      <c r="L101" s="18">
        <f>'7. GYMNASIESKOLA'!K101</f>
        <v>-442.15542750804701</v>
      </c>
      <c r="M101" s="18">
        <f>'9. IFO'!J101</f>
        <v>938.54014666424621</v>
      </c>
      <c r="N101" s="18">
        <f>'9. IFO'!K101</f>
        <v>-1191.0904723867959</v>
      </c>
      <c r="O101" s="18">
        <f>'9. IFO'!L101</f>
        <v>143.32908384922885</v>
      </c>
      <c r="P101" s="18">
        <f>'9. IFO'!M101</f>
        <v>-732.0942535076</v>
      </c>
      <c r="Q101" s="18">
        <f>'10. ÄLDREOMSORG'!I101</f>
        <v>13.022139272543138</v>
      </c>
      <c r="R101" s="18">
        <f>'10. ÄLDREOMSORG'!J101</f>
        <v>-20.079809623162138</v>
      </c>
      <c r="S101" s="19">
        <f t="shared" si="264"/>
        <v>-440.08303506149991</v>
      </c>
      <c r="U101" s="18">
        <f>'5. FÖRSKOLA FRITIDS'!D101</f>
        <v>49.899376805795448</v>
      </c>
      <c r="V101" s="18">
        <f>'5. FÖRSKOLA FRITIDS'!E101</f>
        <v>-34.211810713976988</v>
      </c>
      <c r="W101" s="18">
        <f>'5. FÖRSKOLA FRITIDS'!G101</f>
        <v>-100.85220067073953</v>
      </c>
      <c r="X101" s="18">
        <f>'5. FÖRSKOLA FRITIDS'!H101</f>
        <v>-1.6373928874772372</v>
      </c>
      <c r="Y101" s="18">
        <f>'5. FÖRSKOLA FRITIDS'!J101</f>
        <v>-26.365408155438921</v>
      </c>
      <c r="Z101" s="18">
        <f>'6. FKLASS GRUNDSKOLA'!F101</f>
        <v>37.409108999030103</v>
      </c>
      <c r="AA101" s="18">
        <f>'6. FKLASS GRUNDSKOLA'!G101</f>
        <v>-39.97249441409361</v>
      </c>
      <c r="AB101" s="18">
        <f>'7. GYMNASIESKOLA'!E101</f>
        <v>-9.5459215371220818</v>
      </c>
      <c r="AC101" s="18">
        <f>'9. IFO'!D101</f>
        <v>-9.1133175860933786</v>
      </c>
      <c r="AD101" s="18">
        <f>'9. IFO'!E101</f>
        <v>-64.451989217906174</v>
      </c>
      <c r="AE101" s="18">
        <f>'9. IFO'!F101</f>
        <v>1324.6342782089828</v>
      </c>
      <c r="AF101" s="18">
        <f>'9. IFO'!G101</f>
        <v>28.574451799705219</v>
      </c>
      <c r="AG101" s="18">
        <f>'9. IFO'!H101</f>
        <v>-152.7245449269152</v>
      </c>
      <c r="AH101" s="18">
        <f>'10. ÄLDREOMSORG'!D101</f>
        <v>-187.19956635379197</v>
      </c>
      <c r="AI101" s="18">
        <f>'10. ÄLDREOMSORG'!E101</f>
        <v>-25.402031449828929</v>
      </c>
      <c r="AJ101" s="18"/>
      <c r="AK101" s="18"/>
      <c r="AL101" s="18"/>
      <c r="AM101" s="18"/>
      <c r="AN101" s="18"/>
      <c r="AO101" s="18"/>
      <c r="AP101" s="18"/>
      <c r="AQ101" s="18"/>
      <c r="AR101" s="18"/>
      <c r="AS101" s="18"/>
      <c r="AT101" s="19">
        <f t="shared" si="265"/>
        <v>789.04053790012972</v>
      </c>
      <c r="AV101" s="18">
        <f>'9. IFO'!C101</f>
        <v>282.1339060898174</v>
      </c>
      <c r="AW101" s="18">
        <f>'5. FÖRSKOLA FRITIDS'!F101</f>
        <v>-158.77793517670727</v>
      </c>
      <c r="AX101" s="18">
        <f>'7. GYMNASIESKOLA'!E101</f>
        <v>-9.5459215371220818</v>
      </c>
      <c r="AY101" s="18">
        <f>'10. ÄLDREOMSORG'!D101</f>
        <v>-187.19956635379197</v>
      </c>
      <c r="AZ101" s="18">
        <f>'11. KOLLEKTIVTRAFIK'!C101</f>
        <v>-64.942108419489514</v>
      </c>
      <c r="BA101" s="19">
        <f t="shared" si="266"/>
        <v>-138.33162539729344</v>
      </c>
      <c r="BB101" s="5"/>
      <c r="BC101" s="20">
        <f t="shared" si="267"/>
        <v>-440.08303506149991</v>
      </c>
      <c r="BD101" s="20">
        <f t="shared" si="268"/>
        <v>789.04053790012972</v>
      </c>
      <c r="BE101" s="20">
        <f t="shared" si="269"/>
        <v>-138.33162539729344</v>
      </c>
      <c r="BF101" s="22">
        <f t="shared" si="270"/>
        <v>210.62587744133637</v>
      </c>
      <c r="BH101" s="5"/>
      <c r="BI101" s="5"/>
      <c r="BJ101" s="5"/>
      <c r="BK101" s="5"/>
    </row>
    <row r="102" spans="1:63" x14ac:dyDescent="0.35">
      <c r="A102" s="13" t="str">
        <f>'8. KOMVUX'!B102</f>
        <v>Bromölla</v>
      </c>
      <c r="B102" s="18">
        <f>'5. FÖRSKOLA FRITIDS'!L102</f>
        <v>7.845453393031069</v>
      </c>
      <c r="C102" s="18">
        <f>'5. FÖRSKOLA FRITIDS'!M102</f>
        <v>-49.825424746899756</v>
      </c>
      <c r="D102" s="18">
        <f>'6. FKLASS GRUNDSKOLA'!J102</f>
        <v>21.296463331418643</v>
      </c>
      <c r="E102" s="18">
        <f>'6. FKLASS GRUNDSKOLA'!K102</f>
        <v>22.685868561938666</v>
      </c>
      <c r="F102" s="18">
        <f>'6. FKLASS GRUNDSKOLA'!L102</f>
        <v>4.2273534505914832</v>
      </c>
      <c r="G102" s="18">
        <f>'7. GYMNASIESKOLA'!H102</f>
        <v>67.678463104154403</v>
      </c>
      <c r="H102" s="18">
        <f>'7. GYMNASIESKOLA'!I102</f>
        <v>125.41216306023334</v>
      </c>
      <c r="I102" s="18">
        <f>'7. GYMNASIESKOLA'!J102</f>
        <v>51.743520434232693</v>
      </c>
      <c r="J102" s="18">
        <f>'7. GYMNASIESKOLA'!L102</f>
        <v>13.589846443717637</v>
      </c>
      <c r="K102" s="18">
        <f>'7. GYMNASIESKOLA'!M102</f>
        <v>4.2112102694704934</v>
      </c>
      <c r="L102" s="18">
        <f>'7. GYMNASIESKOLA'!K102</f>
        <v>-170.1391415181065</v>
      </c>
      <c r="M102" s="18">
        <f>'9. IFO'!J102</f>
        <v>725.15311852472382</v>
      </c>
      <c r="N102" s="18">
        <f>'9. IFO'!K102</f>
        <v>-902.25063889238743</v>
      </c>
      <c r="O102" s="18">
        <f>'9. IFO'!L102</f>
        <v>47.290108775016101</v>
      </c>
      <c r="P102" s="18">
        <f>'9. IFO'!M102</f>
        <v>-732.0942535076</v>
      </c>
      <c r="Q102" s="18">
        <f>'10. ÄLDREOMSORG'!I102</f>
        <v>13.022139272543138</v>
      </c>
      <c r="R102" s="18">
        <f>'10. ÄLDREOMSORG'!J102</f>
        <v>7.2436560267398269</v>
      </c>
      <c r="S102" s="19">
        <f t="shared" si="264"/>
        <v>-742.91009401718247</v>
      </c>
      <c r="U102" s="18">
        <f>'5. FÖRSKOLA FRITIDS'!D102</f>
        <v>40.540763684922915</v>
      </c>
      <c r="V102" s="18">
        <f>'5. FÖRSKOLA FRITIDS'!E102</f>
        <v>-47.578908654585646</v>
      </c>
      <c r="W102" s="18">
        <f>'5. FÖRSKOLA FRITIDS'!G102</f>
        <v>-39.792209305869449</v>
      </c>
      <c r="X102" s="18">
        <f>'5. FÖRSKOLA FRITIDS'!H102</f>
        <v>42.425100741545783</v>
      </c>
      <c r="Y102" s="18">
        <f>'5. FÖRSKOLA FRITIDS'!J102</f>
        <v>-26.365408155438921</v>
      </c>
      <c r="Z102" s="18">
        <f>'6. FKLASS GRUNDSKOLA'!F102</f>
        <v>-1.7867406164216966</v>
      </c>
      <c r="AA102" s="18">
        <f>'6. FKLASS GRUNDSKOLA'!G102</f>
        <v>-39.97249441409361</v>
      </c>
      <c r="AB102" s="18">
        <f>'7. GYMNASIESKOLA'!E102</f>
        <v>-9.5459215371220818</v>
      </c>
      <c r="AC102" s="18">
        <f>'9. IFO'!D102</f>
        <v>-9.1133175860933786</v>
      </c>
      <c r="AD102" s="18">
        <f>'9. IFO'!E102</f>
        <v>146.99071782470637</v>
      </c>
      <c r="AE102" s="18">
        <f>'9. IFO'!F102</f>
        <v>1276.2899614860271</v>
      </c>
      <c r="AF102" s="18">
        <f>'9. IFO'!G102</f>
        <v>16.980880775434404</v>
      </c>
      <c r="AG102" s="18">
        <f>'9. IFO'!H102</f>
        <v>-133.4219474554545</v>
      </c>
      <c r="AH102" s="18">
        <f>'10. ÄLDREOMSORG'!D102</f>
        <v>-134.04499075252826</v>
      </c>
      <c r="AI102" s="18">
        <f>'10. ÄLDREOMSORG'!E102</f>
        <v>-25.402031449828929</v>
      </c>
      <c r="AJ102" s="18"/>
      <c r="AK102" s="18"/>
      <c r="AL102" s="18"/>
      <c r="AM102" s="18"/>
      <c r="AN102" s="18"/>
      <c r="AO102" s="18"/>
      <c r="AP102" s="18"/>
      <c r="AQ102" s="18"/>
      <c r="AR102" s="18"/>
      <c r="AS102" s="18"/>
      <c r="AT102" s="19">
        <f t="shared" si="265"/>
        <v>1056.2034545852</v>
      </c>
      <c r="AV102" s="18">
        <f>'9. IFO'!C102</f>
        <v>432.35515313733742</v>
      </c>
      <c r="AW102" s="18">
        <f>'5. FÖRSKOLA FRITIDS'!F102</f>
        <v>-77.452400716101891</v>
      </c>
      <c r="AX102" s="18">
        <f>'7. GYMNASIESKOLA'!E102</f>
        <v>-9.5459215371220818</v>
      </c>
      <c r="AY102" s="18">
        <f>'10. ÄLDREOMSORG'!D102</f>
        <v>-134.04499075252826</v>
      </c>
      <c r="AZ102" s="18">
        <f>'11. KOLLEKTIVTRAFIK'!C102</f>
        <v>-64.942108419489514</v>
      </c>
      <c r="BA102" s="19">
        <f t="shared" si="266"/>
        <v>146.36973171209564</v>
      </c>
      <c r="BB102" s="5"/>
      <c r="BC102" s="20">
        <f t="shared" si="267"/>
        <v>-742.91009401718247</v>
      </c>
      <c r="BD102" s="20">
        <f t="shared" si="268"/>
        <v>1056.2034545852</v>
      </c>
      <c r="BE102" s="20">
        <f t="shared" si="269"/>
        <v>146.36973171209564</v>
      </c>
      <c r="BF102" s="22">
        <f t="shared" si="270"/>
        <v>459.66309228011318</v>
      </c>
      <c r="BH102" s="5"/>
      <c r="BI102" s="5"/>
      <c r="BJ102" s="5"/>
      <c r="BK102" s="5"/>
    </row>
    <row r="103" spans="1:63" x14ac:dyDescent="0.35">
      <c r="A103" s="13" t="str">
        <f>'8. KOMVUX'!B103</f>
        <v>Burlöv</v>
      </c>
      <c r="B103" s="18">
        <f>'5. FÖRSKOLA FRITIDS'!L103</f>
        <v>-52.032229230847847</v>
      </c>
      <c r="C103" s="18">
        <f>'5. FÖRSKOLA FRITIDS'!M103</f>
        <v>13.633801411542194</v>
      </c>
      <c r="D103" s="18">
        <f>'6. FKLASS GRUNDSKOLA'!J103</f>
        <v>165.94688195105095</v>
      </c>
      <c r="E103" s="18">
        <f>'6. FKLASS GRUNDSKOLA'!K103</f>
        <v>-29.107484539578543</v>
      </c>
      <c r="F103" s="18">
        <f>'6. FKLASS GRUNDSKOLA'!L103</f>
        <v>4.2273534505914832</v>
      </c>
      <c r="G103" s="18">
        <f>'7. GYMNASIESKOLA'!H103</f>
        <v>47.631986440926582</v>
      </c>
      <c r="H103" s="18">
        <f>'7. GYMNASIESKOLA'!I103</f>
        <v>-91.92417124330079</v>
      </c>
      <c r="I103" s="18">
        <f>'7. GYMNASIESKOLA'!J103</f>
        <v>-54.65026457428467</v>
      </c>
      <c r="J103" s="18">
        <f>'7. GYMNASIESKOLA'!L103</f>
        <v>15.57052056304372</v>
      </c>
      <c r="K103" s="18">
        <f>'7. GYMNASIESKOLA'!M103</f>
        <v>4.2112102694704934</v>
      </c>
      <c r="L103" s="18">
        <f>'7. GYMNASIESKOLA'!K103</f>
        <v>70.336914693460457</v>
      </c>
      <c r="M103" s="18">
        <f>'9. IFO'!J103</f>
        <v>796.12581367604764</v>
      </c>
      <c r="N103" s="18">
        <f>'9. IFO'!K103</f>
        <v>-1024.0022808128772</v>
      </c>
      <c r="O103" s="18">
        <f>'9. IFO'!L103</f>
        <v>126.47543743400421</v>
      </c>
      <c r="P103" s="18">
        <f>'9. IFO'!M103</f>
        <v>-732.0942535076</v>
      </c>
      <c r="Q103" s="18">
        <f>'10. ÄLDREOMSORG'!I103</f>
        <v>13.022139272543138</v>
      </c>
      <c r="R103" s="18">
        <f>'10. ÄLDREOMSORG'!J103</f>
        <v>-61.760305370674324</v>
      </c>
      <c r="S103" s="19">
        <f t="shared" si="264"/>
        <v>-788.38893011648258</v>
      </c>
      <c r="U103" s="18">
        <f>'5. FÖRSKOLA FRITIDS'!D103</f>
        <v>57.039014099545845</v>
      </c>
      <c r="V103" s="18">
        <f>'5. FÖRSKOLA FRITIDS'!E103</f>
        <v>-17.237590305597823</v>
      </c>
      <c r="W103" s="18">
        <f>'5. FÖRSKOLA FRITIDS'!G103</f>
        <v>19.383897726640186</v>
      </c>
      <c r="X103" s="18">
        <f>'5. FÖRSKOLA FRITIDS'!H103</f>
        <v>-71.268296738514181</v>
      </c>
      <c r="Y103" s="18">
        <f>'5. FÖRSKOLA FRITIDS'!J103</f>
        <v>-19.091180624535905</v>
      </c>
      <c r="Z103" s="18">
        <f>'6. FKLASS GRUNDSKOLA'!F103</f>
        <v>47.188025937931187</v>
      </c>
      <c r="AA103" s="18">
        <f>'6. FKLASS GRUNDSKOLA'!G103</f>
        <v>-28.002883942986742</v>
      </c>
      <c r="AB103" s="18">
        <f>'7. GYMNASIESKOLA'!E103</f>
        <v>-6.8215950771439093</v>
      </c>
      <c r="AC103" s="18">
        <f>'9. IFO'!D103</f>
        <v>-5.1566425002960443</v>
      </c>
      <c r="AD103" s="18">
        <f>'9. IFO'!E103</f>
        <v>-54.810704575736921</v>
      </c>
      <c r="AE103" s="18">
        <f>'9. IFO'!F103</f>
        <v>1179.6013280401155</v>
      </c>
      <c r="AF103" s="18">
        <f>'9. IFO'!G103</f>
        <v>105.88303890152552</v>
      </c>
      <c r="AG103" s="18">
        <f>'9. IFO'!H103</f>
        <v>-174.16657190985248</v>
      </c>
      <c r="AH103" s="18">
        <f>'10. ÄLDREOMSORG'!D103</f>
        <v>-159.28392278384371</v>
      </c>
      <c r="AI103" s="18">
        <f>'10. ÄLDREOMSORG'!E103</f>
        <v>-18.35753493000577</v>
      </c>
      <c r="AJ103" s="18"/>
      <c r="AK103" s="18"/>
      <c r="AL103" s="18"/>
      <c r="AM103" s="18"/>
      <c r="AN103" s="18"/>
      <c r="AO103" s="18"/>
      <c r="AP103" s="18"/>
      <c r="AQ103" s="18"/>
      <c r="AR103" s="18"/>
      <c r="AS103" s="18"/>
      <c r="AT103" s="19">
        <f t="shared" si="265"/>
        <v>854.89838131724457</v>
      </c>
      <c r="AV103" s="18">
        <f>'9. IFO'!C103</f>
        <v>214.38568793829518</v>
      </c>
      <c r="AW103" s="18">
        <f>'5. FÖRSKOLA FRITIDS'!F103</f>
        <v>-146.54829314741963</v>
      </c>
      <c r="AX103" s="18">
        <f>'7. GYMNASIESKOLA'!E103</f>
        <v>-6.8215950771439093</v>
      </c>
      <c r="AY103" s="18">
        <f>'10. ÄLDREOMSORG'!D103</f>
        <v>-159.28392278384371</v>
      </c>
      <c r="AZ103" s="18">
        <f>'11. KOLLEKTIVTRAFIK'!C103</f>
        <v>-64.942108419489514</v>
      </c>
      <c r="BA103" s="19">
        <f t="shared" si="266"/>
        <v>-163.2102314896016</v>
      </c>
      <c r="BB103" s="5"/>
      <c r="BC103" s="20">
        <f t="shared" si="267"/>
        <v>-788.38893011648258</v>
      </c>
      <c r="BD103" s="20">
        <f t="shared" si="268"/>
        <v>854.89838131724457</v>
      </c>
      <c r="BE103" s="20">
        <f t="shared" si="269"/>
        <v>-163.2102314896016</v>
      </c>
      <c r="BF103" s="22">
        <f t="shared" si="270"/>
        <v>-96.70078028883961</v>
      </c>
      <c r="BH103" s="5"/>
      <c r="BI103" s="5"/>
      <c r="BJ103" s="5"/>
      <c r="BK103" s="5"/>
    </row>
    <row r="104" spans="1:63" x14ac:dyDescent="0.35">
      <c r="A104" s="13" t="str">
        <f>'8. KOMVUX'!B104</f>
        <v>Båstad</v>
      </c>
      <c r="B104" s="18">
        <f>'5. FÖRSKOLA FRITIDS'!L104</f>
        <v>-64.993931707505666</v>
      </c>
      <c r="C104" s="18">
        <f>'5. FÖRSKOLA FRITIDS'!M104</f>
        <v>13.633801411542194</v>
      </c>
      <c r="D104" s="18">
        <f>'6. FKLASS GRUNDSKOLA'!J104</f>
        <v>-1.7524217014558607</v>
      </c>
      <c r="E104" s="18">
        <f>'6. FKLASS GRUNDSKOLA'!K104</f>
        <v>11.317740941235728</v>
      </c>
      <c r="F104" s="18">
        <f>'6. FKLASS GRUNDSKOLA'!L104</f>
        <v>4.2273534505914832</v>
      </c>
      <c r="G104" s="18">
        <f>'7. GYMNASIESKOLA'!H104</f>
        <v>-57.137108264424192</v>
      </c>
      <c r="H104" s="18">
        <f>'7. GYMNASIESKOLA'!I104</f>
        <v>21.318960046130101</v>
      </c>
      <c r="I104" s="18">
        <f>'7. GYMNASIESKOLA'!J104</f>
        <v>5.9951348909079787</v>
      </c>
      <c r="J104" s="18">
        <f>'7. GYMNASIESKOLA'!L104</f>
        <v>15.57052056304372</v>
      </c>
      <c r="K104" s="18">
        <f>'7. GYMNASIESKOLA'!M104</f>
        <v>4.2112102694704934</v>
      </c>
      <c r="L104" s="18">
        <f>'7. GYMNASIESKOLA'!K104</f>
        <v>64.648361104239726</v>
      </c>
      <c r="M104" s="18">
        <f>'9. IFO'!J104</f>
        <v>428.69529360935957</v>
      </c>
      <c r="N104" s="18">
        <f>'9. IFO'!K104</f>
        <v>-494.29899210740126</v>
      </c>
      <c r="O104" s="18">
        <f>'9. IFO'!L104</f>
        <v>17.566629974822902</v>
      </c>
      <c r="P104" s="18">
        <f>'9. IFO'!M104</f>
        <v>-732.0942535076</v>
      </c>
      <c r="Q104" s="18">
        <f>'10. ÄLDREOMSORG'!I104</f>
        <v>13.022139272543138</v>
      </c>
      <c r="R104" s="18">
        <f>'10. ÄLDREOMSORG'!J104</f>
        <v>13.411619164976395</v>
      </c>
      <c r="S104" s="19">
        <f t="shared" si="264"/>
        <v>-736.6579425895236</v>
      </c>
      <c r="U104" s="18">
        <f>'5. FÖRSKOLA FRITIDS'!D104</f>
        <v>40.141610605310738</v>
      </c>
      <c r="V104" s="18">
        <f>'5. FÖRSKOLA FRITIDS'!E104</f>
        <v>-50.598751589873274</v>
      </c>
      <c r="W104" s="18">
        <f>'5. FÖRSKOLA FRITIDS'!G104</f>
        <v>-4.1537256887073122</v>
      </c>
      <c r="X104" s="18">
        <f>'5. FÖRSKOLA FRITIDS'!H104</f>
        <v>70.519735617494916</v>
      </c>
      <c r="Y104" s="18">
        <f>'5. FÖRSKOLA FRITIDS'!J104</f>
        <v>12.978194277359304</v>
      </c>
      <c r="Z104" s="18">
        <f>'6. FKLASS GRUNDSKOLA'!F104</f>
        <v>-4.8256374522424856</v>
      </c>
      <c r="AA104" s="18">
        <f>'6. FKLASS GRUNDSKOLA'!G104</f>
        <v>19.829687728433871</v>
      </c>
      <c r="AB104" s="18">
        <f>'7. GYMNASIESKOLA'!E104</f>
        <v>11.556445471003721</v>
      </c>
      <c r="AC104" s="18">
        <f>'9. IFO'!D104</f>
        <v>5.4027633984232564</v>
      </c>
      <c r="AD104" s="18">
        <f>'9. IFO'!E104</f>
        <v>50.514472261957835</v>
      </c>
      <c r="AE104" s="18">
        <f>'9. IFO'!F104</f>
        <v>1049.0716728881359</v>
      </c>
      <c r="AF104" s="18">
        <f>'9. IFO'!G104</f>
        <v>6.3116728507317008</v>
      </c>
      <c r="AG104" s="18">
        <f>'9. IFO'!H104</f>
        <v>-137.5722888695546</v>
      </c>
      <c r="AH104" s="18">
        <f>'10. ÄLDREOMSORG'!D104</f>
        <v>154.60653630955159</v>
      </c>
      <c r="AI104" s="18">
        <f>'10. ÄLDREOMSORG'!E104</f>
        <v>68.272928655367664</v>
      </c>
      <c r="AJ104" s="18"/>
      <c r="AK104" s="18"/>
      <c r="AL104" s="18"/>
      <c r="AM104" s="18"/>
      <c r="AN104" s="18"/>
      <c r="AO104" s="18"/>
      <c r="AP104" s="18"/>
      <c r="AQ104" s="18"/>
      <c r="AR104" s="18"/>
      <c r="AS104" s="18"/>
      <c r="AT104" s="19">
        <f t="shared" si="265"/>
        <v>1292.0553164633927</v>
      </c>
      <c r="AV104" s="18">
        <f>'9. IFO'!C104</f>
        <v>190.12749369184019</v>
      </c>
      <c r="AW104" s="18">
        <f>'5. FÖRSKOLA FRITIDS'!F104</f>
        <v>23.163647868739016</v>
      </c>
      <c r="AX104" s="18">
        <f>'7. GYMNASIESKOLA'!E104</f>
        <v>11.556445471003721</v>
      </c>
      <c r="AY104" s="18">
        <f>'10. ÄLDREOMSORG'!D104</f>
        <v>154.60653630955159</v>
      </c>
      <c r="AZ104" s="18">
        <f>'11. KOLLEKTIVTRAFIK'!C104</f>
        <v>-64.942108419489514</v>
      </c>
      <c r="BA104" s="19">
        <f t="shared" si="266"/>
        <v>314.512014921645</v>
      </c>
      <c r="BB104" s="5"/>
      <c r="BC104" s="20">
        <f t="shared" si="267"/>
        <v>-736.6579425895236</v>
      </c>
      <c r="BD104" s="20">
        <f t="shared" si="268"/>
        <v>1292.0553164633927</v>
      </c>
      <c r="BE104" s="20">
        <f t="shared" si="269"/>
        <v>314.512014921645</v>
      </c>
      <c r="BF104" s="22">
        <f t="shared" si="270"/>
        <v>869.90938879551413</v>
      </c>
      <c r="BH104" s="5"/>
      <c r="BI104" s="5"/>
      <c r="BJ104" s="5"/>
      <c r="BK104" s="5"/>
    </row>
    <row r="105" spans="1:63" x14ac:dyDescent="0.35">
      <c r="A105" s="13" t="str">
        <f>'8. KOMVUX'!B105</f>
        <v>Eslöv</v>
      </c>
      <c r="B105" s="18">
        <f>'5. FÖRSKOLA FRITIDS'!L105</f>
        <v>7.845453393031069</v>
      </c>
      <c r="C105" s="18">
        <f>'5. FÖRSKOLA FRITIDS'!M105</f>
        <v>13.633801411542194</v>
      </c>
      <c r="D105" s="18">
        <f>'6. FKLASS GRUNDSKOLA'!J105</f>
        <v>81.083806934745823</v>
      </c>
      <c r="E105" s="18">
        <f>'6. FKLASS GRUNDSKOLA'!K105</f>
        <v>22.685868561938666</v>
      </c>
      <c r="F105" s="18">
        <f>'6. FKLASS GRUNDSKOLA'!L105</f>
        <v>4.2273534505914832</v>
      </c>
      <c r="G105" s="18">
        <f>'7. GYMNASIESKOLA'!H105</f>
        <v>84.844440529404238</v>
      </c>
      <c r="H105" s="18">
        <f>'7. GYMNASIESKOLA'!I105</f>
        <v>185.35105986414729</v>
      </c>
      <c r="I105" s="18">
        <f>'7. GYMNASIESKOLA'!J105</f>
        <v>-14.240709354789031</v>
      </c>
      <c r="J105" s="18">
        <f>'7. GYMNASIESKOLA'!L105</f>
        <v>15.57052056304372</v>
      </c>
      <c r="K105" s="18">
        <f>'7. GYMNASIESKOLA'!M105</f>
        <v>4.2112102694704934</v>
      </c>
      <c r="L105" s="18">
        <f>'7. GYMNASIESKOLA'!K105</f>
        <v>-142.42210005975187</v>
      </c>
      <c r="M105" s="18">
        <f>'9. IFO'!J105</f>
        <v>661.65610467283852</v>
      </c>
      <c r="N105" s="18">
        <f>'9. IFO'!K105</f>
        <v>-917.23666673904756</v>
      </c>
      <c r="O105" s="18">
        <f>'9. IFO'!L105</f>
        <v>72.506234274520409</v>
      </c>
      <c r="P105" s="18">
        <f>'9. IFO'!M105</f>
        <v>-732.0942535076</v>
      </c>
      <c r="Q105" s="18">
        <f>'10. ÄLDREOMSORG'!I105</f>
        <v>13.022139272543138</v>
      </c>
      <c r="R105" s="18">
        <f>'10. ÄLDREOMSORG'!J105</f>
        <v>-5.10569287512513</v>
      </c>
      <c r="S105" s="19">
        <f t="shared" si="264"/>
        <v>-644.4614293384966</v>
      </c>
      <c r="U105" s="18">
        <f>'5. FÖRSKOLA FRITIDS'!D105</f>
        <v>50.817861776443209</v>
      </c>
      <c r="V105" s="18">
        <f>'5. FÖRSKOLA FRITIDS'!E105</f>
        <v>-37.229130112543238</v>
      </c>
      <c r="W105" s="18">
        <f>'5. FÖRSKOLA FRITIDS'!G105</f>
        <v>-19.586574953299174</v>
      </c>
      <c r="X105" s="18">
        <f>'5. FÖRSKOLA FRITIDS'!H105</f>
        <v>-30.131296125282407</v>
      </c>
      <c r="Y105" s="18">
        <f>'5. FÖRSKOLA FRITIDS'!J105</f>
        <v>-26.365408155438921</v>
      </c>
      <c r="Z105" s="18">
        <f>'6. FKLASS GRUNDSKOLA'!F105</f>
        <v>13.107478342916279</v>
      </c>
      <c r="AA105" s="18">
        <f>'6. FKLASS GRUNDSKOLA'!G105</f>
        <v>-39.97249441409361</v>
      </c>
      <c r="AB105" s="18">
        <f>'7. GYMNASIESKOLA'!E105</f>
        <v>-9.5459215371220818</v>
      </c>
      <c r="AC105" s="18">
        <f>'9. IFO'!D105</f>
        <v>-9.1133175860933786</v>
      </c>
      <c r="AD105" s="18">
        <f>'9. IFO'!E105</f>
        <v>106.26628772189257</v>
      </c>
      <c r="AE105" s="18">
        <f>'9. IFO'!F105</f>
        <v>1218.2767814184806</v>
      </c>
      <c r="AF105" s="18">
        <f>'9. IFO'!G105</f>
        <v>34.75100880400548</v>
      </c>
      <c r="AG105" s="18">
        <f>'9. IFO'!H105</f>
        <v>-211.6850746656547</v>
      </c>
      <c r="AH105" s="18">
        <f>'10. ÄLDREOMSORG'!D105</f>
        <v>48.227545875326207</v>
      </c>
      <c r="AI105" s="18">
        <f>'10. ÄLDREOMSORG'!E105</f>
        <v>-25.402031449828929</v>
      </c>
      <c r="AJ105" s="18"/>
      <c r="AK105" s="18"/>
      <c r="AL105" s="18"/>
      <c r="AM105" s="18"/>
      <c r="AN105" s="18"/>
      <c r="AO105" s="18"/>
      <c r="AP105" s="18"/>
      <c r="AQ105" s="18"/>
      <c r="AR105" s="18"/>
      <c r="AS105" s="18"/>
      <c r="AT105" s="19">
        <f t="shared" si="265"/>
        <v>1062.4157149397083</v>
      </c>
      <c r="AV105" s="18">
        <f>'9. IFO'!C105</f>
        <v>219.85762758630688</v>
      </c>
      <c r="AW105" s="18">
        <f>'5. FÖRSKOLA FRITIDS'!F105</f>
        <v>-111.54447345964701</v>
      </c>
      <c r="AX105" s="18">
        <f>'7. GYMNASIESKOLA'!E105</f>
        <v>-9.5459215371220818</v>
      </c>
      <c r="AY105" s="18">
        <f>'10. ÄLDREOMSORG'!D105</f>
        <v>48.227545875326207</v>
      </c>
      <c r="AZ105" s="18">
        <f>'11. KOLLEKTIVTRAFIK'!C105</f>
        <v>-64.942108419489514</v>
      </c>
      <c r="BA105" s="19">
        <f t="shared" si="266"/>
        <v>82.052670045374484</v>
      </c>
      <c r="BB105" s="5"/>
      <c r="BC105" s="20">
        <f t="shared" si="267"/>
        <v>-644.4614293384966</v>
      </c>
      <c r="BD105" s="20">
        <f t="shared" si="268"/>
        <v>1062.4157149397083</v>
      </c>
      <c r="BE105" s="20">
        <f t="shared" si="269"/>
        <v>82.052670045374484</v>
      </c>
      <c r="BF105" s="22">
        <f t="shared" si="270"/>
        <v>500.00695564658622</v>
      </c>
      <c r="BH105" s="5"/>
      <c r="BI105" s="5"/>
      <c r="BJ105" s="5"/>
      <c r="BK105" s="5"/>
    </row>
    <row r="106" spans="1:63" x14ac:dyDescent="0.35">
      <c r="A106" s="13" t="str">
        <f>'8. KOMVUX'!B106</f>
        <v>Helsingborg</v>
      </c>
      <c r="B106" s="18">
        <f>'5. FÖRSKOLA FRITIDS'!L106</f>
        <v>7.845453393031069</v>
      </c>
      <c r="C106" s="18">
        <f>'5. FÖRSKOLA FRITIDS'!M106</f>
        <v>13.633801411542194</v>
      </c>
      <c r="D106" s="18">
        <f>'6. FKLASS GRUNDSKOLA'!J106</f>
        <v>184.35688584391812</v>
      </c>
      <c r="E106" s="18">
        <f>'6. FKLASS GRUNDSKOLA'!K106</f>
        <v>-28.597008688713537</v>
      </c>
      <c r="F106" s="18">
        <f>'6. FKLASS GRUNDSKOLA'!L106</f>
        <v>4.2273534505914832</v>
      </c>
      <c r="G106" s="18">
        <f>'7. GYMNASIESKOLA'!H106</f>
        <v>37.505296404212736</v>
      </c>
      <c r="H106" s="18">
        <f>'7. GYMNASIESKOLA'!I106</f>
        <v>-137.21240431178214</v>
      </c>
      <c r="I106" s="18">
        <f>'7. GYMNASIESKOLA'!J106</f>
        <v>-4.3076211385375931</v>
      </c>
      <c r="J106" s="18">
        <f>'7. GYMNASIESKOLA'!L106</f>
        <v>15.57052056304372</v>
      </c>
      <c r="K106" s="18">
        <f>'7. GYMNASIESKOLA'!M106</f>
        <v>4.2112102694704934</v>
      </c>
      <c r="L106" s="18">
        <f>'7. GYMNASIESKOLA'!K106</f>
        <v>115.14512333969924</v>
      </c>
      <c r="M106" s="18">
        <f>'9. IFO'!J106</f>
        <v>775.37252668732606</v>
      </c>
      <c r="N106" s="18">
        <f>'9. IFO'!K106</f>
        <v>-811.54000507285934</v>
      </c>
      <c r="O106" s="18">
        <f>'9. IFO'!L106</f>
        <v>152.90767395096</v>
      </c>
      <c r="P106" s="18">
        <f>'9. IFO'!M106</f>
        <v>-732.0942535076</v>
      </c>
      <c r="Q106" s="18">
        <f>'10. ÄLDREOMSORG'!I106</f>
        <v>13.022139272543138</v>
      </c>
      <c r="R106" s="18">
        <f>'10. ÄLDREOMSORG'!J106</f>
        <v>-33.911168352185115</v>
      </c>
      <c r="S106" s="19">
        <f t="shared" si="264"/>
        <v>-423.86447648533954</v>
      </c>
      <c r="U106" s="18">
        <f>'5. FÖRSKOLA FRITIDS'!D106</f>
        <v>48.119899486295175</v>
      </c>
      <c r="V106" s="18">
        <f>'5. FÖRSKOLA FRITIDS'!E106</f>
        <v>-59.045185422213009</v>
      </c>
      <c r="W106" s="18">
        <f>'5. FÖRSKOLA FRITIDS'!G106</f>
        <v>-4.2113028614522587</v>
      </c>
      <c r="X106" s="18">
        <f>'5. FÖRSKOLA FRITIDS'!H106</f>
        <v>5.7748256105343385</v>
      </c>
      <c r="Y106" s="18">
        <f>'5. FÖRSKOLA FRITIDS'!J106</f>
        <v>11.01326838049569</v>
      </c>
      <c r="Z106" s="18">
        <f>'6. FKLASS GRUNDSKOLA'!F106</f>
        <v>26.990340744644183</v>
      </c>
      <c r="AA106" s="18">
        <f>'6. FKLASS GRUNDSKOLA'!G106</f>
        <v>17.530958143551267</v>
      </c>
      <c r="AB106" s="18">
        <f>'7. GYMNASIESKOLA'!E106</f>
        <v>6.3702030356062069</v>
      </c>
      <c r="AC106" s="18">
        <f>'9. IFO'!D106</f>
        <v>11.415225226679171</v>
      </c>
      <c r="AD106" s="18">
        <f>'9. IFO'!E106</f>
        <v>-4.2818156731750214</v>
      </c>
      <c r="AE106" s="18">
        <f>'9. IFO'!F106</f>
        <v>1092.5815579387961</v>
      </c>
      <c r="AF106" s="18">
        <f>'9. IFO'!G106</f>
        <v>53.945063206108941</v>
      </c>
      <c r="AG106" s="18">
        <f>'9. IFO'!H106</f>
        <v>-478.95848793244511</v>
      </c>
      <c r="AH106" s="18">
        <f>'10. ÄLDREOMSORG'!D106</f>
        <v>-23.952028166897804</v>
      </c>
      <c r="AI106" s="18">
        <f>'10. ÄLDREOMSORG'!E106</f>
        <v>20.73949510853004</v>
      </c>
      <c r="AJ106" s="18"/>
      <c r="AK106" s="18"/>
      <c r="AL106" s="18"/>
      <c r="AM106" s="18"/>
      <c r="AN106" s="18"/>
      <c r="AO106" s="18"/>
      <c r="AP106" s="18"/>
      <c r="AQ106" s="18"/>
      <c r="AR106" s="18"/>
      <c r="AS106" s="18"/>
      <c r="AT106" s="19">
        <f t="shared" si="265"/>
        <v>724.03201682505778</v>
      </c>
      <c r="AV106" s="18">
        <f>'9. IFO'!C106</f>
        <v>55.878008016755643</v>
      </c>
      <c r="AW106" s="18">
        <f>'5. FÖRSKOLA FRITIDS'!F106</f>
        <v>37.795539517209932</v>
      </c>
      <c r="AX106" s="18">
        <f>'7. GYMNASIESKOLA'!E106</f>
        <v>6.3702030356062069</v>
      </c>
      <c r="AY106" s="18">
        <f>'10. ÄLDREOMSORG'!D106</f>
        <v>-23.952028166897804</v>
      </c>
      <c r="AZ106" s="18">
        <f>'11. KOLLEKTIVTRAFIK'!C106</f>
        <v>-64.942108419489514</v>
      </c>
      <c r="BA106" s="19">
        <f t="shared" si="266"/>
        <v>11.149613983184466</v>
      </c>
      <c r="BB106" s="5"/>
      <c r="BC106" s="20">
        <f t="shared" si="267"/>
        <v>-423.86447648533954</v>
      </c>
      <c r="BD106" s="20">
        <f t="shared" si="268"/>
        <v>724.03201682505778</v>
      </c>
      <c r="BE106" s="20">
        <f t="shared" si="269"/>
        <v>11.149613983184466</v>
      </c>
      <c r="BF106" s="22">
        <f t="shared" si="270"/>
        <v>311.3171543229027</v>
      </c>
      <c r="BH106" s="5"/>
      <c r="BI106" s="5"/>
      <c r="BJ106" s="5"/>
      <c r="BK106" s="5"/>
    </row>
    <row r="107" spans="1:63" x14ac:dyDescent="0.35">
      <c r="A107" s="13" t="str">
        <f>'8. KOMVUX'!B107</f>
        <v>Hässleholm</v>
      </c>
      <c r="B107" s="18">
        <f>'5. FÖRSKOLA FRITIDS'!L107</f>
        <v>7.845453393031069</v>
      </c>
      <c r="C107" s="18">
        <f>'5. FÖRSKOLA FRITIDS'!M107</f>
        <v>13.633801411542194</v>
      </c>
      <c r="D107" s="18">
        <f>'6. FKLASS GRUNDSKOLA'!J107</f>
        <v>113.06061553963771</v>
      </c>
      <c r="E107" s="18">
        <f>'6. FKLASS GRUNDSKOLA'!K107</f>
        <v>22.685868561938666</v>
      </c>
      <c r="F107" s="18">
        <f>'6. FKLASS GRUNDSKOLA'!L107</f>
        <v>4.2273534505914832</v>
      </c>
      <c r="G107" s="18">
        <f>'7. GYMNASIESKOLA'!H107</f>
        <v>57.400187366354245</v>
      </c>
      <c r="H107" s="18">
        <f>'7. GYMNASIESKOLA'!I107</f>
        <v>209.08284237908762</v>
      </c>
      <c r="I107" s="18">
        <f>'7. GYMNASIESKOLA'!J107</f>
        <v>36.413938065326377</v>
      </c>
      <c r="J107" s="18">
        <f>'7. GYMNASIESKOLA'!L107</f>
        <v>15.57052056304372</v>
      </c>
      <c r="K107" s="18">
        <f>'7. GYMNASIESKOLA'!M107</f>
        <v>0.16843378005644252</v>
      </c>
      <c r="L107" s="18">
        <f>'7. GYMNASIESKOLA'!K107</f>
        <v>-261.65914941104046</v>
      </c>
      <c r="M107" s="18">
        <f>'9. IFO'!J107</f>
        <v>697.50190265999322</v>
      </c>
      <c r="N107" s="18">
        <f>'9. IFO'!K107</f>
        <v>-993.57549258993402</v>
      </c>
      <c r="O107" s="18">
        <f>'9. IFO'!L107</f>
        <v>38.078677200455189</v>
      </c>
      <c r="P107" s="18">
        <f>'9. IFO'!M107</f>
        <v>-732.0942535076</v>
      </c>
      <c r="Q107" s="18">
        <f>'10. ÄLDREOMSORG'!I107</f>
        <v>13.022139272543138</v>
      </c>
      <c r="R107" s="18">
        <f>'10. ÄLDREOMSORG'!J107</f>
        <v>9.6662712558529122</v>
      </c>
      <c r="S107" s="19">
        <f t="shared" si="264"/>
        <v>-748.97089060912049</v>
      </c>
      <c r="U107" s="18">
        <f>'5. FÖRSKOLA FRITIDS'!D107</f>
        <v>45.548489224539487</v>
      </c>
      <c r="V107" s="18">
        <f>'5. FÖRSKOLA FRITIDS'!E107</f>
        <v>-69.358482241337171</v>
      </c>
      <c r="W107" s="18">
        <f>'5. FÖRSKOLA FRITIDS'!G107</f>
        <v>-28.624337396015044</v>
      </c>
      <c r="X107" s="18">
        <f>'5. FÖRSKOLA FRITIDS'!H107</f>
        <v>47.536574630086761</v>
      </c>
      <c r="Y107" s="18">
        <f>'5. FÖRSKOLA FRITIDS'!J107</f>
        <v>-26.365408155438921</v>
      </c>
      <c r="Z107" s="18">
        <f>'6. FKLASS GRUNDSKOLA'!F107</f>
        <v>3.4886114707890745</v>
      </c>
      <c r="AA107" s="18">
        <f>'6. FKLASS GRUNDSKOLA'!G107</f>
        <v>-39.97249441409361</v>
      </c>
      <c r="AB107" s="18">
        <f>'7. GYMNASIESKOLA'!E107</f>
        <v>-9.5459215371220818</v>
      </c>
      <c r="AC107" s="18">
        <f>'9. IFO'!D107</f>
        <v>-9.1133175860933786</v>
      </c>
      <c r="AD107" s="18">
        <f>'9. IFO'!E107</f>
        <v>103.18650282613862</v>
      </c>
      <c r="AE107" s="18">
        <f>'9. IFO'!F107</f>
        <v>1319.799846536687</v>
      </c>
      <c r="AF107" s="18">
        <f>'9. IFO'!G107</f>
        <v>22.529684882246077</v>
      </c>
      <c r="AG107" s="18">
        <f>'9. IFO'!H107</f>
        <v>-258.86105930556721</v>
      </c>
      <c r="AH107" s="18">
        <f>'10. ÄLDREOMSORG'!D107</f>
        <v>186.72783572550563</v>
      </c>
      <c r="AI107" s="18">
        <f>'10. ÄLDREOMSORG'!E107</f>
        <v>-25.402031449828929</v>
      </c>
      <c r="AJ107" s="18"/>
      <c r="AK107" s="18"/>
      <c r="AL107" s="18"/>
      <c r="AM107" s="18"/>
      <c r="AN107" s="18"/>
      <c r="AO107" s="18"/>
      <c r="AP107" s="18"/>
      <c r="AQ107" s="18"/>
      <c r="AR107" s="18"/>
      <c r="AS107" s="18"/>
      <c r="AT107" s="19">
        <f t="shared" si="265"/>
        <v>1261.5744932104965</v>
      </c>
      <c r="AV107" s="18">
        <f>'9. IFO'!C107</f>
        <v>183.98301430929052</v>
      </c>
      <c r="AW107" s="18">
        <f>'5. FÖRSKOLA FRITIDS'!F107</f>
        <v>5.73515324296865</v>
      </c>
      <c r="AX107" s="18">
        <f>'7. GYMNASIESKOLA'!E107</f>
        <v>-9.5459215371220818</v>
      </c>
      <c r="AY107" s="18">
        <f>'10. ÄLDREOMSORG'!D107</f>
        <v>186.72783572550563</v>
      </c>
      <c r="AZ107" s="18">
        <f>'11. KOLLEKTIVTRAFIK'!C107</f>
        <v>-64.942108419489514</v>
      </c>
      <c r="BA107" s="19">
        <f t="shared" si="266"/>
        <v>301.95797332115319</v>
      </c>
      <c r="BB107" s="5"/>
      <c r="BC107" s="20">
        <f t="shared" si="267"/>
        <v>-748.97089060912049</v>
      </c>
      <c r="BD107" s="20">
        <f t="shared" si="268"/>
        <v>1261.5744932104965</v>
      </c>
      <c r="BE107" s="20">
        <f t="shared" si="269"/>
        <v>301.95797332115319</v>
      </c>
      <c r="BF107" s="22">
        <f t="shared" si="270"/>
        <v>814.56157592252919</v>
      </c>
      <c r="BH107" s="5"/>
      <c r="BI107" s="5"/>
      <c r="BJ107" s="5"/>
      <c r="BK107" s="5"/>
    </row>
    <row r="108" spans="1:63" x14ac:dyDescent="0.35">
      <c r="A108" s="13" t="str">
        <f>'8. KOMVUX'!B108</f>
        <v>Höganäs</v>
      </c>
      <c r="B108" s="18">
        <f>'5. FÖRSKOLA FRITIDS'!L108</f>
        <v>7.845453393031069</v>
      </c>
      <c r="C108" s="18">
        <f>'5. FÖRSKOLA FRITIDS'!M108</f>
        <v>13.633801411542194</v>
      </c>
      <c r="D108" s="18">
        <f>'6. FKLASS GRUNDSKOLA'!J108</f>
        <v>-288.79732536960262</v>
      </c>
      <c r="E108" s="18">
        <f>'6. FKLASS GRUNDSKOLA'!K108</f>
        <v>22.685868561938666</v>
      </c>
      <c r="F108" s="18">
        <f>'6. FKLASS GRUNDSKOLA'!L108</f>
        <v>4.2273534505914832</v>
      </c>
      <c r="G108" s="18">
        <f>'7. GYMNASIESKOLA'!H108</f>
        <v>-58.822397835951662</v>
      </c>
      <c r="H108" s="18">
        <f>'7. GYMNASIESKOLA'!I108</f>
        <v>-158.51912198106774</v>
      </c>
      <c r="I108" s="18">
        <f>'7. GYMNASIESKOLA'!J108</f>
        <v>27.741016920576392</v>
      </c>
      <c r="J108" s="18">
        <f>'7. GYMNASIESKOLA'!L108</f>
        <v>10.236733016677624</v>
      </c>
      <c r="K108" s="18">
        <f>'7. GYMNASIESKOLA'!M108</f>
        <v>4.2112102694704934</v>
      </c>
      <c r="L108" s="18">
        <f>'7. GYMNASIESKOLA'!K108</f>
        <v>214.0643257322605</v>
      </c>
      <c r="M108" s="18">
        <f>'9. IFO'!J108</f>
        <v>557.04490837888966</v>
      </c>
      <c r="N108" s="18">
        <f>'9. IFO'!K108</f>
        <v>-504.04758991138868</v>
      </c>
      <c r="O108" s="18">
        <f>'9. IFO'!L108</f>
        <v>31.170555070962671</v>
      </c>
      <c r="P108" s="18">
        <f>'9. IFO'!M108</f>
        <v>-732.0942535076</v>
      </c>
      <c r="Q108" s="18">
        <f>'10. ÄLDREOMSORG'!I108</f>
        <v>13.022139272543138</v>
      </c>
      <c r="R108" s="18">
        <f>'10. ÄLDREOMSORG'!J108</f>
        <v>13.500589518708574</v>
      </c>
      <c r="S108" s="19">
        <f t="shared" si="264"/>
        <v>-822.89673360841823</v>
      </c>
      <c r="U108" s="18">
        <f>'5. FÖRSKOLA FRITIDS'!D108</f>
        <v>42.039651189463136</v>
      </c>
      <c r="V108" s="18">
        <f>'5. FÖRSKOLA FRITIDS'!E108</f>
        <v>-75.645118974597978</v>
      </c>
      <c r="W108" s="18">
        <f>'5. FÖRSKOLA FRITIDS'!G108</f>
        <v>27.047171162134667</v>
      </c>
      <c r="X108" s="18">
        <f>'5. FÖRSKOLA FRITIDS'!H108</f>
        <v>-11.824930830418429</v>
      </c>
      <c r="Y108" s="18">
        <f>'5. FÖRSKOLA FRITIDS'!J108</f>
        <v>82.385798201006168</v>
      </c>
      <c r="Z108" s="18">
        <f>'6. FKLASS GRUNDSKOLA'!F108</f>
        <v>-5.301208017710799</v>
      </c>
      <c r="AA108" s="18">
        <f>'6. FKLASS GRUNDSKOLA'!G108</f>
        <v>125.73267427620846</v>
      </c>
      <c r="AB108" s="18">
        <f>'7. GYMNASIESKOLA'!E108</f>
        <v>46.738133912234652</v>
      </c>
      <c r="AC108" s="18">
        <f>'9. IFO'!D108</f>
        <v>24.102151030421481</v>
      </c>
      <c r="AD108" s="18">
        <f>'9. IFO'!E108</f>
        <v>-35.300506372761291</v>
      </c>
      <c r="AE108" s="18">
        <f>'9. IFO'!F108</f>
        <v>913.70758606386005</v>
      </c>
      <c r="AF108" s="18">
        <f>'9. IFO'!G108</f>
        <v>15.557057977626446</v>
      </c>
      <c r="AG108" s="18">
        <f>'9. IFO'!H108</f>
        <v>-199.25063797862018</v>
      </c>
      <c r="AH108" s="18">
        <f>'10. ÄLDREOMSORG'!D108</f>
        <v>62.727210389435605</v>
      </c>
      <c r="AI108" s="18">
        <f>'10. ÄLDREOMSORG'!E108</f>
        <v>164.00485832824705</v>
      </c>
      <c r="AJ108" s="18"/>
      <c r="AK108" s="18"/>
      <c r="AL108" s="18"/>
      <c r="AM108" s="18"/>
      <c r="AN108" s="18"/>
      <c r="AO108" s="18"/>
      <c r="AP108" s="18"/>
      <c r="AQ108" s="18"/>
      <c r="AR108" s="18"/>
      <c r="AS108" s="18"/>
      <c r="AT108" s="19">
        <f t="shared" si="265"/>
        <v>1176.719890356529</v>
      </c>
      <c r="AV108" s="18">
        <f>'9. IFO'!C108</f>
        <v>67.419793944354979</v>
      </c>
      <c r="AW108" s="18">
        <f>'5. FÖRSKOLA FRITIDS'!F108</f>
        <v>-38.663372664894354</v>
      </c>
      <c r="AX108" s="18">
        <f>'7. GYMNASIESKOLA'!E108</f>
        <v>46.738133912234652</v>
      </c>
      <c r="AY108" s="18">
        <f>'10. ÄLDREOMSORG'!D108</f>
        <v>62.727210389435605</v>
      </c>
      <c r="AZ108" s="18">
        <f>'11. KOLLEKTIVTRAFIK'!C108</f>
        <v>-64.942108419489514</v>
      </c>
      <c r="BA108" s="19">
        <f t="shared" si="266"/>
        <v>73.279657161641367</v>
      </c>
      <c r="BB108" s="5"/>
      <c r="BC108" s="20">
        <f t="shared" si="267"/>
        <v>-822.89673360841823</v>
      </c>
      <c r="BD108" s="20">
        <f t="shared" si="268"/>
        <v>1176.719890356529</v>
      </c>
      <c r="BE108" s="20">
        <f t="shared" si="269"/>
        <v>73.279657161641367</v>
      </c>
      <c r="BF108" s="22">
        <f t="shared" si="270"/>
        <v>427.10281390975217</v>
      </c>
      <c r="BH108" s="5"/>
      <c r="BI108" s="5"/>
      <c r="BJ108" s="5"/>
      <c r="BK108" s="5"/>
    </row>
    <row r="109" spans="1:63" x14ac:dyDescent="0.35">
      <c r="A109" s="13" t="str">
        <f>'8. KOMVUX'!B109</f>
        <v>Hörby</v>
      </c>
      <c r="B109" s="18">
        <f>'5. FÖRSKOLA FRITIDS'!L109</f>
        <v>7.845453393031069</v>
      </c>
      <c r="C109" s="18">
        <f>'5. FÖRSKOLA FRITIDS'!M109</f>
        <v>-15.158870920769393</v>
      </c>
      <c r="D109" s="18">
        <f>'6. FKLASS GRUNDSKOLA'!J109</f>
        <v>-149.04207648710451</v>
      </c>
      <c r="E109" s="18">
        <f>'6. FKLASS GRUNDSKOLA'!K109</f>
        <v>22.685868561938666</v>
      </c>
      <c r="F109" s="18">
        <f>'6. FKLASS GRUNDSKOLA'!L109</f>
        <v>4.2273534505914832</v>
      </c>
      <c r="G109" s="18">
        <f>'7. GYMNASIESKOLA'!H109</f>
        <v>-45.455857247600079</v>
      </c>
      <c r="H109" s="18">
        <f>'7. GYMNASIESKOLA'!I109</f>
        <v>498.47683633449759</v>
      </c>
      <c r="I109" s="18">
        <f>'7. GYMNASIESKOLA'!J109</f>
        <v>-12.018434067796946</v>
      </c>
      <c r="J109" s="18">
        <f>'7. GYMNASIESKOLA'!L109</f>
        <v>15.57052056304372</v>
      </c>
      <c r="K109" s="18">
        <f>'7. GYMNASIESKOLA'!M109</f>
        <v>4.2112102694704934</v>
      </c>
      <c r="L109" s="18">
        <f>'7. GYMNASIESKOLA'!K109</f>
        <v>-382.64575399845336</v>
      </c>
      <c r="M109" s="18">
        <f>'9. IFO'!J109</f>
        <v>693.48918562636936</v>
      </c>
      <c r="N109" s="18">
        <f>'9. IFO'!K109</f>
        <v>-984.47936239210321</v>
      </c>
      <c r="O109" s="18">
        <f>'9. IFO'!L109</f>
        <v>41.333878896856838</v>
      </c>
      <c r="P109" s="18">
        <f>'9. IFO'!M109</f>
        <v>-732.0942535076</v>
      </c>
      <c r="Q109" s="18">
        <f>'10. ÄLDREOMSORG'!I109</f>
        <v>13.022139272543138</v>
      </c>
      <c r="R109" s="18">
        <f>'10. ÄLDREOMSORG'!J109</f>
        <v>25.403210035893306</v>
      </c>
      <c r="S109" s="19">
        <f t="shared" si="264"/>
        <v>-994.62895221719191</v>
      </c>
      <c r="U109" s="18">
        <f>'5. FÖRSKOLA FRITIDS'!D109</f>
        <v>46.283743488902367</v>
      </c>
      <c r="V109" s="18">
        <f>'5. FÖRSKOLA FRITIDS'!E109</f>
        <v>-35.681533404548176</v>
      </c>
      <c r="W109" s="18">
        <f>'5. FÖRSKOLA FRITIDS'!G109</f>
        <v>-48.203764048528726</v>
      </c>
      <c r="X109" s="18">
        <f>'5. FÖRSKOLA FRITIDS'!H109</f>
        <v>-59.161577948576259</v>
      </c>
      <c r="Y109" s="18">
        <f>'5. FÖRSKOLA FRITIDS'!J109</f>
        <v>-26.365408155438921</v>
      </c>
      <c r="Z109" s="18">
        <f>'6. FKLASS GRUNDSKOLA'!F109</f>
        <v>-7.4010125247451777</v>
      </c>
      <c r="AA109" s="18">
        <f>'6. FKLASS GRUNDSKOLA'!G109</f>
        <v>-39.97249441409361</v>
      </c>
      <c r="AB109" s="18">
        <f>'7. GYMNASIESKOLA'!E109</f>
        <v>-9.5459215371220818</v>
      </c>
      <c r="AC109" s="18">
        <f>'9. IFO'!D109</f>
        <v>-9.1133175860933786</v>
      </c>
      <c r="AD109" s="18">
        <f>'9. IFO'!E109</f>
        <v>36.199793671410035</v>
      </c>
      <c r="AE109" s="18">
        <f>'9. IFO'!F109</f>
        <v>1358.4752999150514</v>
      </c>
      <c r="AF109" s="18">
        <f>'9. IFO'!G109</f>
        <v>12.955722395040546</v>
      </c>
      <c r="AG109" s="18">
        <f>'9. IFO'!H109</f>
        <v>-122.97338766759471</v>
      </c>
      <c r="AH109" s="18">
        <f>'10. ÄLDREOMSORG'!D109</f>
        <v>11.042656342925394</v>
      </c>
      <c r="AI109" s="18">
        <f>'10. ÄLDREOMSORG'!E109</f>
        <v>-25.402031449828929</v>
      </c>
      <c r="AJ109" s="18"/>
      <c r="AK109" s="18"/>
      <c r="AL109" s="18"/>
      <c r="AM109" s="18"/>
      <c r="AN109" s="18"/>
      <c r="AO109" s="18"/>
      <c r="AP109" s="18"/>
      <c r="AQ109" s="18"/>
      <c r="AR109" s="18"/>
      <c r="AS109" s="18"/>
      <c r="AT109" s="19">
        <f t="shared" si="265"/>
        <v>1081.1367670767597</v>
      </c>
      <c r="AV109" s="18">
        <f>'9. IFO'!C109</f>
        <v>290.32408254430175</v>
      </c>
      <c r="AW109" s="18">
        <f>'5. FÖRSKOLA FRITIDS'!F109</f>
        <v>-141.28012701667276</v>
      </c>
      <c r="AX109" s="18">
        <f>'7. GYMNASIESKOLA'!E109</f>
        <v>-9.5459215371220818</v>
      </c>
      <c r="AY109" s="18">
        <f>'10. ÄLDREOMSORG'!D109</f>
        <v>11.042656342925394</v>
      </c>
      <c r="AZ109" s="18">
        <f>'11. KOLLEKTIVTRAFIK'!C109</f>
        <v>-64.942108419489514</v>
      </c>
      <c r="BA109" s="19">
        <f t="shared" si="266"/>
        <v>85.598581913942795</v>
      </c>
      <c r="BB109" s="5"/>
      <c r="BC109" s="20">
        <f t="shared" si="267"/>
        <v>-994.62895221719191</v>
      </c>
      <c r="BD109" s="20">
        <f t="shared" si="268"/>
        <v>1081.1367670767597</v>
      </c>
      <c r="BE109" s="20">
        <f t="shared" si="269"/>
        <v>85.598581913942795</v>
      </c>
      <c r="BF109" s="22">
        <f t="shared" si="270"/>
        <v>172.1063967735106</v>
      </c>
      <c r="BH109" s="5"/>
      <c r="BI109" s="5"/>
      <c r="BJ109" s="5"/>
      <c r="BK109" s="5"/>
    </row>
    <row r="110" spans="1:63" x14ac:dyDescent="0.35">
      <c r="A110" s="13" t="str">
        <f>'8. KOMVUX'!B110</f>
        <v>Höör</v>
      </c>
      <c r="B110" s="18">
        <f>'5. FÖRSKOLA FRITIDS'!L110</f>
        <v>-15.013398895271848</v>
      </c>
      <c r="C110" s="18">
        <f>'5. FÖRSKOLA FRITIDS'!M110</f>
        <v>13.633801411542194</v>
      </c>
      <c r="D110" s="18">
        <f>'6. FKLASS GRUNDSKOLA'!J110</f>
        <v>-258.39268228769942</v>
      </c>
      <c r="E110" s="18">
        <f>'6. FKLASS GRUNDSKOLA'!K110</f>
        <v>22.685868561938666</v>
      </c>
      <c r="F110" s="18">
        <f>'6. FKLASS GRUNDSKOLA'!L110</f>
        <v>4.2273534505914832</v>
      </c>
      <c r="G110" s="18">
        <f>'7. GYMNASIESKOLA'!H110</f>
        <v>-38.660750525380372</v>
      </c>
      <c r="H110" s="18">
        <f>'7. GYMNASIESKOLA'!I110</f>
        <v>382.49729135230353</v>
      </c>
      <c r="I110" s="18">
        <f>'7. GYMNASIESKOLA'!J110</f>
        <v>19.302851654281884</v>
      </c>
      <c r="J110" s="18">
        <f>'7. GYMNASIESKOLA'!L110</f>
        <v>15.57052056304372</v>
      </c>
      <c r="K110" s="18">
        <f>'7. GYMNASIESKOLA'!M110</f>
        <v>4.2112102694704934</v>
      </c>
      <c r="L110" s="18">
        <f>'7. GYMNASIESKOLA'!K110</f>
        <v>-246.92053601878683</v>
      </c>
      <c r="M110" s="18">
        <f>'9. IFO'!J110</f>
        <v>643.5904208507601</v>
      </c>
      <c r="N110" s="18">
        <f>'9. IFO'!K110</f>
        <v>-789.75060921974091</v>
      </c>
      <c r="O110" s="18">
        <f>'9. IFO'!L110</f>
        <v>49.070333301900781</v>
      </c>
      <c r="P110" s="18">
        <f>'9. IFO'!M110</f>
        <v>-732.0942535076</v>
      </c>
      <c r="Q110" s="18">
        <f>'10. ÄLDREOMSORG'!I110</f>
        <v>13.022139272543138</v>
      </c>
      <c r="R110" s="18">
        <f>'10. ÄLDREOMSORG'!J110</f>
        <v>21.468864295367034</v>
      </c>
      <c r="S110" s="19">
        <f t="shared" si="264"/>
        <v>-891.55157547073645</v>
      </c>
      <c r="U110" s="18">
        <f>'5. FÖRSKOLA FRITIDS'!D110</f>
        <v>50.662607103601538</v>
      </c>
      <c r="V110" s="18">
        <f>'5. FÖRSKOLA FRITIDS'!E110</f>
        <v>-47.283931762968031</v>
      </c>
      <c r="W110" s="18">
        <f>'5. FÖRSKOLA FRITIDS'!G110</f>
        <v>9.2785794234680186</v>
      </c>
      <c r="X110" s="18">
        <f>'5. FÖRSKOLA FRITIDS'!H110</f>
        <v>-52.172609624182172</v>
      </c>
      <c r="Y110" s="18">
        <f>'5. FÖRSKOLA FRITIDS'!J110</f>
        <v>-26.365408155438921</v>
      </c>
      <c r="Z110" s="18">
        <f>'6. FKLASS GRUNDSKOLA'!F110</f>
        <v>-3.9048068922675849</v>
      </c>
      <c r="AA110" s="18">
        <f>'6. FKLASS GRUNDSKOLA'!G110</f>
        <v>-39.97249441409361</v>
      </c>
      <c r="AB110" s="18">
        <f>'7. GYMNASIESKOLA'!E110</f>
        <v>-9.5459215371220818</v>
      </c>
      <c r="AC110" s="18">
        <f>'9. IFO'!D110</f>
        <v>-9.1133175860933786</v>
      </c>
      <c r="AD110" s="18">
        <f>'9. IFO'!E110</f>
        <v>-2.3867282222285966</v>
      </c>
      <c r="AE110" s="18">
        <f>'9. IFO'!F110</f>
        <v>1237.6145081076625</v>
      </c>
      <c r="AF110" s="18">
        <f>'9. IFO'!G110</f>
        <v>8.8297701019792694</v>
      </c>
      <c r="AG110" s="18">
        <f>'9. IFO'!H110</f>
        <v>-145.86224432146864</v>
      </c>
      <c r="AH110" s="18">
        <f>'10. ÄLDREOMSORG'!D110</f>
        <v>44.925121926004472</v>
      </c>
      <c r="AI110" s="18">
        <f>'10. ÄLDREOMSORG'!E110</f>
        <v>-25.402031449828929</v>
      </c>
      <c r="AJ110" s="18"/>
      <c r="AK110" s="18"/>
      <c r="AL110" s="18"/>
      <c r="AM110" s="18"/>
      <c r="AN110" s="18"/>
      <c r="AO110" s="18"/>
      <c r="AP110" s="18"/>
      <c r="AQ110" s="18"/>
      <c r="AR110" s="18"/>
      <c r="AS110" s="18"/>
      <c r="AT110" s="19">
        <f t="shared" si="265"/>
        <v>989.30109269702382</v>
      </c>
      <c r="AV110" s="18">
        <f>'9. IFO'!C110</f>
        <v>256.42840269813576</v>
      </c>
      <c r="AW110" s="18">
        <f>'5. FÖRSKOLA FRITIDS'!F110</f>
        <v>-73.902110707095474</v>
      </c>
      <c r="AX110" s="18">
        <f>'7. GYMNASIESKOLA'!E110</f>
        <v>-9.5459215371220818</v>
      </c>
      <c r="AY110" s="18">
        <f>'10. ÄLDREOMSORG'!D110</f>
        <v>44.925121926004472</v>
      </c>
      <c r="AZ110" s="18">
        <f>'11. KOLLEKTIVTRAFIK'!C110</f>
        <v>-64.942108419489514</v>
      </c>
      <c r="BA110" s="19">
        <f t="shared" si="266"/>
        <v>152.96338396043319</v>
      </c>
      <c r="BB110" s="5"/>
      <c r="BC110" s="20">
        <f t="shared" si="267"/>
        <v>-891.55157547073645</v>
      </c>
      <c r="BD110" s="20">
        <f t="shared" si="268"/>
        <v>989.30109269702382</v>
      </c>
      <c r="BE110" s="20">
        <f t="shared" si="269"/>
        <v>152.96338396043319</v>
      </c>
      <c r="BF110" s="22">
        <f t="shared" si="270"/>
        <v>250.71290118672056</v>
      </c>
      <c r="BH110" s="5"/>
      <c r="BI110" s="5"/>
      <c r="BJ110" s="5"/>
      <c r="BK110" s="5"/>
    </row>
    <row r="111" spans="1:63" x14ac:dyDescent="0.35">
      <c r="A111" s="13" t="str">
        <f>'8. KOMVUX'!B111</f>
        <v>Klippan</v>
      </c>
      <c r="B111" s="18">
        <f>'5. FÖRSKOLA FRITIDS'!L111</f>
        <v>-11.162095686665841</v>
      </c>
      <c r="C111" s="18">
        <f>'5. FÖRSKOLA FRITIDS'!M111</f>
        <v>13.633801411542194</v>
      </c>
      <c r="D111" s="18">
        <f>'6. FKLASS GRUNDSKOLA'!J111</f>
        <v>160.15339238018092</v>
      </c>
      <c r="E111" s="18">
        <f>'6. FKLASS GRUNDSKOLA'!K111</f>
        <v>22.685868561938666</v>
      </c>
      <c r="F111" s="18">
        <f>'6. FKLASS GRUNDSKOLA'!L111</f>
        <v>4.2273534505914832</v>
      </c>
      <c r="G111" s="18">
        <f>'7. GYMNASIESKOLA'!H111</f>
        <v>82.385099920722837</v>
      </c>
      <c r="H111" s="18">
        <f>'7. GYMNASIESKOLA'!I111</f>
        <v>471.78211394028392</v>
      </c>
      <c r="I111" s="18">
        <f>'7. GYMNASIESKOLA'!J111</f>
        <v>-108.92155103428259</v>
      </c>
      <c r="J111" s="18">
        <f>'7. GYMNASIESKOLA'!L111</f>
        <v>15.57052056304372</v>
      </c>
      <c r="K111" s="18">
        <f>'7. GYMNASIESKOLA'!M111</f>
        <v>-24.601407180888046</v>
      </c>
      <c r="L111" s="18">
        <f>'7. GYMNASIESKOLA'!K111</f>
        <v>-482.90554012049097</v>
      </c>
      <c r="M111" s="18">
        <f>'9. IFO'!J111</f>
        <v>804.87379604702767</v>
      </c>
      <c r="N111" s="18">
        <f>'9. IFO'!K111</f>
        <v>-1096.9105779536692</v>
      </c>
      <c r="O111" s="18">
        <f>'9. IFO'!L111</f>
        <v>72.229255845647572</v>
      </c>
      <c r="P111" s="18">
        <f>'9. IFO'!M111</f>
        <v>-732.0942535076</v>
      </c>
      <c r="Q111" s="18">
        <f>'10. ÄLDREOMSORG'!I111</f>
        <v>13.022139272543138</v>
      </c>
      <c r="R111" s="18">
        <f>'10. ÄLDREOMSORG'!J111</f>
        <v>18.657699852473804</v>
      </c>
      <c r="S111" s="19">
        <f t="shared" si="264"/>
        <v>-777.37438423760079</v>
      </c>
      <c r="U111" s="18">
        <f>'5. FÖRSKOLA FRITIDS'!D111</f>
        <v>47.376444732408537</v>
      </c>
      <c r="V111" s="18">
        <f>'5. FÖRSKOLA FRITIDS'!E111</f>
        <v>-119.42647518775449</v>
      </c>
      <c r="W111" s="18">
        <f>'5. FÖRSKOLA FRITIDS'!G111</f>
        <v>-32.107175842635719</v>
      </c>
      <c r="X111" s="18">
        <f>'5. FÖRSKOLA FRITIDS'!H111</f>
        <v>10.31915805913216</v>
      </c>
      <c r="Y111" s="18">
        <f>'5. FÖRSKOLA FRITIDS'!J111</f>
        <v>-26.365408155438921</v>
      </c>
      <c r="Z111" s="18">
        <f>'6. FKLASS GRUNDSKOLA'!F111</f>
        <v>11.549937302727397</v>
      </c>
      <c r="AA111" s="18">
        <f>'6. FKLASS GRUNDSKOLA'!G111</f>
        <v>-39.97249441409361</v>
      </c>
      <c r="AB111" s="18">
        <f>'7. GYMNASIESKOLA'!E111</f>
        <v>-9.5459215371220818</v>
      </c>
      <c r="AC111" s="18">
        <f>'9. IFO'!D111</f>
        <v>-9.1133175860933786</v>
      </c>
      <c r="AD111" s="18">
        <f>'9. IFO'!E111</f>
        <v>36.239829324821962</v>
      </c>
      <c r="AE111" s="18">
        <f>'9. IFO'!F111</f>
        <v>1518.0115451008048</v>
      </c>
      <c r="AF111" s="18">
        <f>'9. IFO'!G111</f>
        <v>19.251646624027529</v>
      </c>
      <c r="AG111" s="18">
        <f>'9. IFO'!H111</f>
        <v>-145.49095403542856</v>
      </c>
      <c r="AH111" s="18">
        <f>'10. ÄLDREOMSORG'!D111</f>
        <v>27.46363286301241</v>
      </c>
      <c r="AI111" s="18">
        <f>'10. ÄLDREOMSORG'!E111</f>
        <v>-25.402031449828929</v>
      </c>
      <c r="AJ111" s="18"/>
      <c r="AK111" s="18"/>
      <c r="AL111" s="18"/>
      <c r="AM111" s="18"/>
      <c r="AN111" s="18"/>
      <c r="AO111" s="18"/>
      <c r="AP111" s="18"/>
      <c r="AQ111" s="18"/>
      <c r="AR111" s="18"/>
      <c r="AS111" s="18"/>
      <c r="AT111" s="19">
        <f t="shared" si="265"/>
        <v>1262.7884157985391</v>
      </c>
      <c r="AV111" s="18">
        <f>'9. IFO'!C111</f>
        <v>463.52749305250347</v>
      </c>
      <c r="AW111" s="18">
        <f>'5. FÖRSKOLA FRITIDS'!F111</f>
        <v>-183.85888440929995</v>
      </c>
      <c r="AX111" s="18">
        <f>'7. GYMNASIESKOLA'!E111</f>
        <v>-9.5459215371220818</v>
      </c>
      <c r="AY111" s="18">
        <f>'10. ÄLDREOMSORG'!D111</f>
        <v>27.46363286301241</v>
      </c>
      <c r="AZ111" s="18">
        <f>'11. KOLLEKTIVTRAFIK'!C111</f>
        <v>-64.942108419489514</v>
      </c>
      <c r="BA111" s="19">
        <f t="shared" si="266"/>
        <v>232.64421154960439</v>
      </c>
      <c r="BB111" s="5"/>
      <c r="BC111" s="20">
        <f t="shared" si="267"/>
        <v>-777.37438423760079</v>
      </c>
      <c r="BD111" s="20">
        <f t="shared" si="268"/>
        <v>1262.7884157985391</v>
      </c>
      <c r="BE111" s="20">
        <f t="shared" si="269"/>
        <v>232.64421154960439</v>
      </c>
      <c r="BF111" s="22">
        <f t="shared" si="270"/>
        <v>718.05824311054266</v>
      </c>
      <c r="BH111" s="5"/>
      <c r="BI111" s="5"/>
      <c r="BJ111" s="5"/>
      <c r="BK111" s="5"/>
    </row>
    <row r="112" spans="1:63" x14ac:dyDescent="0.35">
      <c r="A112" s="13" t="str">
        <f>'8. KOMVUX'!B112</f>
        <v>Kristianstad</v>
      </c>
      <c r="B112" s="18">
        <f>'5. FÖRSKOLA FRITIDS'!L112</f>
        <v>0.89671240129702035</v>
      </c>
      <c r="C112" s="18">
        <f>'5. FÖRSKOLA FRITIDS'!M112</f>
        <v>13.633801411542194</v>
      </c>
      <c r="D112" s="18">
        <f>'6. FKLASS GRUNDSKOLA'!J112</f>
        <v>77.129943222047089</v>
      </c>
      <c r="E112" s="18">
        <f>'6. FKLASS GRUNDSKOLA'!K112</f>
        <v>22.685868561938666</v>
      </c>
      <c r="F112" s="18">
        <f>'6. FKLASS GRUNDSKOLA'!L112</f>
        <v>4.2273534505914832</v>
      </c>
      <c r="G112" s="18">
        <f>'7. GYMNASIESKOLA'!H112</f>
        <v>80.808534589801937</v>
      </c>
      <c r="H112" s="18">
        <f>'7. GYMNASIESKOLA'!I112</f>
        <v>56.993950151837325</v>
      </c>
      <c r="I112" s="18">
        <f>'7. GYMNASIESKOLA'!J112</f>
        <v>11.77042516646781</v>
      </c>
      <c r="J112" s="18">
        <f>'7. GYMNASIESKOLA'!L112</f>
        <v>15.57052056304372</v>
      </c>
      <c r="K112" s="18">
        <f>'7. GYMNASIESKOLA'!M112</f>
        <v>4.2112102694704934</v>
      </c>
      <c r="L112" s="18">
        <f>'7. GYMNASIESKOLA'!K112</f>
        <v>-136.54130121043301</v>
      </c>
      <c r="M112" s="18">
        <f>'9. IFO'!J112</f>
        <v>723.26422658555532</v>
      </c>
      <c r="N112" s="18">
        <f>'9. IFO'!K112</f>
        <v>-716.23768974946461</v>
      </c>
      <c r="O112" s="18">
        <f>'9. IFO'!L112</f>
        <v>36.739972927152465</v>
      </c>
      <c r="P112" s="18">
        <f>'9. IFO'!M112</f>
        <v>-732.0942535076</v>
      </c>
      <c r="Q112" s="18">
        <f>'10. ÄLDREOMSORG'!I112</f>
        <v>13.022139272543138</v>
      </c>
      <c r="R112" s="18">
        <f>'10. ÄLDREOMSORG'!J112</f>
        <v>-0.42448160662601597</v>
      </c>
      <c r="S112" s="19">
        <f t="shared" si="264"/>
        <v>-524.3430675008351</v>
      </c>
      <c r="U112" s="18">
        <f>'5. FÖRSKOLA FRITIDS'!D112</f>
        <v>47.62964034887095</v>
      </c>
      <c r="V112" s="18">
        <f>'5. FÖRSKOLA FRITIDS'!E112</f>
        <v>-48.664835827869538</v>
      </c>
      <c r="W112" s="18">
        <f>'5. FÖRSKOLA FRITIDS'!G112</f>
        <v>-12.066552588923363</v>
      </c>
      <c r="X112" s="18">
        <f>'5. FÖRSKOLA FRITIDS'!H112</f>
        <v>-13.59032475998961</v>
      </c>
      <c r="Y112" s="18">
        <f>'5. FÖRSKOLA FRITIDS'!J112</f>
        <v>-26.365408155438921</v>
      </c>
      <c r="Z112" s="18">
        <f>'6. FKLASS GRUNDSKOLA'!F112</f>
        <v>4.3647948918807433</v>
      </c>
      <c r="AA112" s="18">
        <f>'6. FKLASS GRUNDSKOLA'!G112</f>
        <v>-39.97249441409361</v>
      </c>
      <c r="AB112" s="18">
        <f>'7. GYMNASIESKOLA'!E112</f>
        <v>-9.5459215371220818</v>
      </c>
      <c r="AC112" s="18">
        <f>'9. IFO'!D112</f>
        <v>-9.1133175860933786</v>
      </c>
      <c r="AD112" s="18">
        <f>'9. IFO'!E112</f>
        <v>162.85188414089717</v>
      </c>
      <c r="AE112" s="18">
        <f>'9. IFO'!F112</f>
        <v>1252.1178031245493</v>
      </c>
      <c r="AF112" s="18">
        <f>'9. IFO'!G112</f>
        <v>37.886387900413389</v>
      </c>
      <c r="AG112" s="18">
        <f>'9. IFO'!H112</f>
        <v>-343.23330746590705</v>
      </c>
      <c r="AH112" s="18">
        <f>'10. ÄLDREOMSORG'!D112</f>
        <v>90.482632553013246</v>
      </c>
      <c r="AI112" s="18">
        <f>'10. ÄLDREOMSORG'!E112</f>
        <v>-25.402031449828929</v>
      </c>
      <c r="AJ112" s="18"/>
      <c r="AK112" s="18"/>
      <c r="AL112" s="18"/>
      <c r="AM112" s="18"/>
      <c r="AN112" s="18"/>
      <c r="AO112" s="18"/>
      <c r="AP112" s="18"/>
      <c r="AQ112" s="18"/>
      <c r="AR112" s="18"/>
      <c r="AS112" s="18"/>
      <c r="AT112" s="19">
        <f t="shared" si="265"/>
        <v>1067.3789491743582</v>
      </c>
      <c r="AV112" s="18">
        <f>'9. IFO'!C112</f>
        <v>408.71222956246731</v>
      </c>
      <c r="AW112" s="18">
        <f>'5. FÖRSKOLA FRITIDS'!F112</f>
        <v>32.993571573199347</v>
      </c>
      <c r="AX112" s="18">
        <f>'7. GYMNASIESKOLA'!E112</f>
        <v>-9.5459215371220818</v>
      </c>
      <c r="AY112" s="18">
        <f>'10. ÄLDREOMSORG'!D112</f>
        <v>90.482632553013246</v>
      </c>
      <c r="AZ112" s="18">
        <f>'11. KOLLEKTIVTRAFIK'!C112</f>
        <v>-64.942108419489514</v>
      </c>
      <c r="BA112" s="19">
        <f t="shared" si="266"/>
        <v>457.70040373206837</v>
      </c>
      <c r="BB112" s="5"/>
      <c r="BC112" s="20">
        <f t="shared" si="267"/>
        <v>-524.3430675008351</v>
      </c>
      <c r="BD112" s="20">
        <f t="shared" si="268"/>
        <v>1067.3789491743582</v>
      </c>
      <c r="BE112" s="20">
        <f t="shared" si="269"/>
        <v>457.70040373206837</v>
      </c>
      <c r="BF112" s="22">
        <f t="shared" si="270"/>
        <v>1000.7362854055915</v>
      </c>
      <c r="BH112" s="5"/>
      <c r="BI112" s="5"/>
      <c r="BJ112" s="5"/>
      <c r="BK112" s="5"/>
    </row>
    <row r="113" spans="1:63" x14ac:dyDescent="0.35">
      <c r="A113" s="13" t="str">
        <f>'8. KOMVUX'!B113</f>
        <v>Kävlinge</v>
      </c>
      <c r="B113" s="18">
        <f>'5. FÖRSKOLA FRITIDS'!L113</f>
        <v>7.845453393031069</v>
      </c>
      <c r="C113" s="18">
        <f>'5. FÖRSKOLA FRITIDS'!M113</f>
        <v>13.633801411542194</v>
      </c>
      <c r="D113" s="18">
        <f>'6. FKLASS GRUNDSKOLA'!J113</f>
        <v>-427.74520057880738</v>
      </c>
      <c r="E113" s="18">
        <f>'6. FKLASS GRUNDSKOLA'!K113</f>
        <v>22.685868561938666</v>
      </c>
      <c r="F113" s="18">
        <f>'6. FKLASS GRUNDSKOLA'!L113</f>
        <v>4.2273534505914832</v>
      </c>
      <c r="G113" s="18">
        <f>'7. GYMNASIESKOLA'!H113</f>
        <v>-69.270717908073067</v>
      </c>
      <c r="H113" s="18">
        <f>'7. GYMNASIESKOLA'!I113</f>
        <v>-153.18293054366882</v>
      </c>
      <c r="I113" s="18">
        <f>'7. GYMNASIESKOLA'!J113</f>
        <v>76.899788789214981</v>
      </c>
      <c r="J113" s="18">
        <f>'7. GYMNASIESKOLA'!L113</f>
        <v>-100.19244902860956</v>
      </c>
      <c r="K113" s="18">
        <f>'7. GYMNASIESKOLA'!M113</f>
        <v>4.2112102694704934</v>
      </c>
      <c r="L113" s="18">
        <f>'7. GYMNASIESKOLA'!K113</f>
        <v>328.98726660002109</v>
      </c>
      <c r="M113" s="18">
        <f>'9. IFO'!J113</f>
        <v>589.26518037809694</v>
      </c>
      <c r="N113" s="18">
        <f>'9. IFO'!K113</f>
        <v>-570.47635447009577</v>
      </c>
      <c r="O113" s="18">
        <f>'9. IFO'!L113</f>
        <v>22.179481014196401</v>
      </c>
      <c r="P113" s="18">
        <f>'9. IFO'!M113</f>
        <v>-732.0942535076</v>
      </c>
      <c r="Q113" s="18">
        <f>'10. ÄLDREOMSORG'!I113</f>
        <v>13.022139272543138</v>
      </c>
      <c r="R113" s="18">
        <f>'10. ÄLDREOMSORG'!J113</f>
        <v>25.042960216172155</v>
      </c>
      <c r="S113" s="19">
        <f t="shared" si="264"/>
        <v>-944.96140268003614</v>
      </c>
      <c r="U113" s="18">
        <f>'5. FÖRSKOLA FRITIDS'!D113</f>
        <v>52.209874174606298</v>
      </c>
      <c r="V113" s="18">
        <f>'5. FÖRSKOLA FRITIDS'!E113</f>
        <v>-78.521264136038184</v>
      </c>
      <c r="W113" s="18">
        <f>'5. FÖRSKOLA FRITIDS'!G113</f>
        <v>-31.629589228210129</v>
      </c>
      <c r="X113" s="18">
        <f>'5. FÖRSKOLA FRITIDS'!H113</f>
        <v>-92.336660787032585</v>
      </c>
      <c r="Y113" s="18">
        <f>'5. FÖRSKOLA FRITIDS'!J113</f>
        <v>-15.111301699628038</v>
      </c>
      <c r="Z113" s="18">
        <f>'6. FKLASS GRUNDSKOLA'!F113</f>
        <v>-11.228851436224605</v>
      </c>
      <c r="AA113" s="18">
        <f>'6. FKLASS GRUNDSKOLA'!G113</f>
        <v>-22.484940700013375</v>
      </c>
      <c r="AB113" s="18">
        <f>'7. GYMNASIESKOLA'!E113</f>
        <v>-3.3592967531807703</v>
      </c>
      <c r="AC113" s="18">
        <f>'9. IFO'!D113</f>
        <v>-5.5860014017400923</v>
      </c>
      <c r="AD113" s="18">
        <f>'9. IFO'!E113</f>
        <v>1.3818767560644893</v>
      </c>
      <c r="AE113" s="18">
        <f>'9. IFO'!F113</f>
        <v>947.54860776992916</v>
      </c>
      <c r="AF113" s="18">
        <f>'9. IFO'!G113</f>
        <v>25.708670588004416</v>
      </c>
      <c r="AG113" s="18">
        <f>'9. IFO'!H113</f>
        <v>-217.1237696154206</v>
      </c>
      <c r="AH113" s="18">
        <f>'10. ÄLDREOMSORG'!D113</f>
        <v>31.775203566808912</v>
      </c>
      <c r="AI113" s="18">
        <f>'10. ÄLDREOMSORG'!E113</f>
        <v>-13.833688252188747</v>
      </c>
      <c r="AJ113" s="18"/>
      <c r="AK113" s="18"/>
      <c r="AL113" s="18"/>
      <c r="AM113" s="18"/>
      <c r="AN113" s="18"/>
      <c r="AO113" s="18"/>
      <c r="AP113" s="18"/>
      <c r="AQ113" s="18"/>
      <c r="AR113" s="18"/>
      <c r="AS113" s="18"/>
      <c r="AT113" s="19">
        <f t="shared" si="265"/>
        <v>567.40886884573627</v>
      </c>
      <c r="AV113" s="18">
        <f>'9. IFO'!C113</f>
        <v>57.333960704399715</v>
      </c>
      <c r="AW113" s="18">
        <f>'5. FÖRSKOLA FRITIDS'!F113</f>
        <v>-178.28163177628858</v>
      </c>
      <c r="AX113" s="18">
        <f>'7. GYMNASIESKOLA'!E113</f>
        <v>-3.3592967531807703</v>
      </c>
      <c r="AY113" s="18">
        <f>'10. ÄLDREOMSORG'!D113</f>
        <v>31.775203566808912</v>
      </c>
      <c r="AZ113" s="18">
        <f>'11. KOLLEKTIVTRAFIK'!C113</f>
        <v>-64.942108419489514</v>
      </c>
      <c r="BA113" s="19">
        <f t="shared" si="266"/>
        <v>-157.47387267775025</v>
      </c>
      <c r="BB113" s="5"/>
      <c r="BC113" s="20">
        <f t="shared" si="267"/>
        <v>-944.96140268003614</v>
      </c>
      <c r="BD113" s="20">
        <f t="shared" si="268"/>
        <v>567.40886884573627</v>
      </c>
      <c r="BE113" s="20">
        <f t="shared" si="269"/>
        <v>-157.47387267775025</v>
      </c>
      <c r="BF113" s="22">
        <f t="shared" si="270"/>
        <v>-535.02640651205013</v>
      </c>
      <c r="BH113" s="5"/>
      <c r="BI113" s="5"/>
      <c r="BJ113" s="5"/>
      <c r="BK113" s="5"/>
    </row>
    <row r="114" spans="1:63" x14ac:dyDescent="0.35">
      <c r="A114" s="13" t="str">
        <f>'8. KOMVUX'!B114</f>
        <v>Landskrona</v>
      </c>
      <c r="B114" s="18">
        <f>'5. FÖRSKOLA FRITIDS'!L114</f>
        <v>7.845453393031069</v>
      </c>
      <c r="C114" s="18">
        <f>'5. FÖRSKOLA FRITIDS'!M114</f>
        <v>13.633801411542194</v>
      </c>
      <c r="D114" s="18">
        <f>'6. FKLASS GRUNDSKOLA'!J114</f>
        <v>336.23246205117113</v>
      </c>
      <c r="E114" s="18">
        <f>'6. FKLASS GRUNDSKOLA'!K114</f>
        <v>-34.628890962369354</v>
      </c>
      <c r="F114" s="18">
        <f>'6. FKLASS GRUNDSKOLA'!L114</f>
        <v>4.2273534505914832</v>
      </c>
      <c r="G114" s="18">
        <f>'7. GYMNASIESKOLA'!H114</f>
        <v>114.43292670665069</v>
      </c>
      <c r="H114" s="18">
        <f>'7. GYMNASIESKOLA'!I114</f>
        <v>57.128527650996126</v>
      </c>
      <c r="I114" s="18">
        <f>'7. GYMNASIESKOLA'!J114</f>
        <v>-31.116226066174018</v>
      </c>
      <c r="J114" s="18">
        <f>'7. GYMNASIESKOLA'!L114</f>
        <v>15.57052056304372</v>
      </c>
      <c r="K114" s="18">
        <f>'7. GYMNASIESKOLA'!M114</f>
        <v>4.2112102694704934</v>
      </c>
      <c r="L114" s="18">
        <f>'7. GYMNASIESKOLA'!K114</f>
        <v>-89.891628361396016</v>
      </c>
      <c r="M114" s="18">
        <f>'9. IFO'!J114</f>
        <v>894.29811872785069</v>
      </c>
      <c r="N114" s="18">
        <f>'9. IFO'!K114</f>
        <v>-863.83659879673189</v>
      </c>
      <c r="O114" s="18">
        <f>'9. IFO'!L114</f>
        <v>126.59775672551878</v>
      </c>
      <c r="P114" s="18">
        <f>'9. IFO'!M114</f>
        <v>-732.0942535076</v>
      </c>
      <c r="Q114" s="18">
        <f>'10. ÄLDREOMSORG'!I114</f>
        <v>13.022139272543138</v>
      </c>
      <c r="R114" s="18">
        <f>'10. ÄLDREOMSORG'!J114</f>
        <v>-37.270170249041108</v>
      </c>
      <c r="S114" s="19">
        <f t="shared" si="264"/>
        <v>-201.63749772090287</v>
      </c>
      <c r="U114" s="18">
        <f>'5. FÖRSKOLA FRITIDS'!D114</f>
        <v>51.278003442373773</v>
      </c>
      <c r="V114" s="18">
        <f>'5. FÖRSKOLA FRITIDS'!E114</f>
        <v>-37.394880388207902</v>
      </c>
      <c r="W114" s="18">
        <f>'5. FÖRSKOLA FRITIDS'!G114</f>
        <v>14.850011267979353</v>
      </c>
      <c r="X114" s="18">
        <f>'5. FÖRSKOLA FRITIDS'!H114</f>
        <v>41.221946501186643</v>
      </c>
      <c r="Y114" s="18">
        <f>'5. FÖRSKOLA FRITIDS'!J114</f>
        <v>-26.365408155438921</v>
      </c>
      <c r="Z114" s="18">
        <f>'6. FKLASS GRUNDSKOLA'!F114</f>
        <v>40.371835653479891</v>
      </c>
      <c r="AA114" s="18">
        <f>'6. FKLASS GRUNDSKOLA'!G114</f>
        <v>-39.97249441409361</v>
      </c>
      <c r="AB114" s="18">
        <f>'7. GYMNASIESKOLA'!E114</f>
        <v>-9.5459215371220818</v>
      </c>
      <c r="AC114" s="18">
        <f>'9. IFO'!D114</f>
        <v>-9.1133175860933786</v>
      </c>
      <c r="AD114" s="18">
        <f>'9. IFO'!E114</f>
        <v>23.479523212075318</v>
      </c>
      <c r="AE114" s="18">
        <f>'9. IFO'!F114</f>
        <v>1290.7932565029139</v>
      </c>
      <c r="AF114" s="18">
        <f>'9. IFO'!G114</f>
        <v>49.383893608337608</v>
      </c>
      <c r="AG114" s="18">
        <f>'9. IFO'!H114</f>
        <v>-263.62304548161768</v>
      </c>
      <c r="AH114" s="18">
        <f>'10. ÄLDREOMSORG'!D114</f>
        <v>-109.02098335216749</v>
      </c>
      <c r="AI114" s="18">
        <f>'10. ÄLDREOMSORG'!E114</f>
        <v>-25.402031449828929</v>
      </c>
      <c r="AJ114" s="18"/>
      <c r="AK114" s="18"/>
      <c r="AL114" s="18"/>
      <c r="AM114" s="18"/>
      <c r="AN114" s="18"/>
      <c r="AO114" s="18"/>
      <c r="AP114" s="18"/>
      <c r="AQ114" s="18"/>
      <c r="AR114" s="18"/>
      <c r="AS114" s="18"/>
      <c r="AT114" s="19">
        <f t="shared" si="265"/>
        <v>990.9403878237764</v>
      </c>
      <c r="AV114" s="18">
        <f>'9. IFO'!C114</f>
        <v>512.41585659761847</v>
      </c>
      <c r="AW114" s="18">
        <f>'5. FÖRSKOLA FRITIDS'!F114</f>
        <v>-32.781624312889235</v>
      </c>
      <c r="AX114" s="18">
        <f>'7. GYMNASIESKOLA'!E114</f>
        <v>-9.5459215371220818</v>
      </c>
      <c r="AY114" s="18">
        <f>'10. ÄLDREOMSORG'!D114</f>
        <v>-109.02098335216749</v>
      </c>
      <c r="AZ114" s="18">
        <f>'11. KOLLEKTIVTRAFIK'!C114</f>
        <v>-64.942108419489514</v>
      </c>
      <c r="BA114" s="19">
        <f t="shared" si="266"/>
        <v>296.12521897595019</v>
      </c>
      <c r="BB114" s="5"/>
      <c r="BC114" s="20">
        <f t="shared" si="267"/>
        <v>-201.63749772090287</v>
      </c>
      <c r="BD114" s="20">
        <f t="shared" si="268"/>
        <v>990.9403878237764</v>
      </c>
      <c r="BE114" s="20">
        <f t="shared" si="269"/>
        <v>296.12521897595019</v>
      </c>
      <c r="BF114" s="22">
        <f t="shared" si="270"/>
        <v>1085.4281090788238</v>
      </c>
      <c r="BH114" s="5"/>
      <c r="BI114" s="5"/>
      <c r="BJ114" s="5"/>
      <c r="BK114" s="5"/>
    </row>
    <row r="115" spans="1:63" x14ac:dyDescent="0.35">
      <c r="A115" s="13" t="str">
        <f>'8. KOMVUX'!B115</f>
        <v>Lomma</v>
      </c>
      <c r="B115" s="18">
        <f>'5. FÖRSKOLA FRITIDS'!L115</f>
        <v>7.845453393031069</v>
      </c>
      <c r="C115" s="18">
        <f>'5. FÖRSKOLA FRITIDS'!M115</f>
        <v>-232.98790250413794</v>
      </c>
      <c r="D115" s="18">
        <f>'6. FKLASS GRUNDSKOLA'!J115</f>
        <v>-625.65426125092483</v>
      </c>
      <c r="E115" s="18">
        <f>'6. FKLASS GRUNDSKOLA'!K115</f>
        <v>22.685868561938666</v>
      </c>
      <c r="F115" s="18">
        <f>'6. FKLASS GRUNDSKOLA'!L115</f>
        <v>4.2273534505914832</v>
      </c>
      <c r="G115" s="18">
        <f>'7. GYMNASIESKOLA'!H115</f>
        <v>-122.5921361345785</v>
      </c>
      <c r="H115" s="18">
        <f>'7. GYMNASIESKOLA'!I115</f>
        <v>-670.28809225458212</v>
      </c>
      <c r="I115" s="18">
        <f>'7. GYMNASIESKOLA'!J115</f>
        <v>169.35122860322346</v>
      </c>
      <c r="J115" s="18">
        <f>'7. GYMNASIESKOLA'!L115</f>
        <v>-116.15059000854161</v>
      </c>
      <c r="K115" s="18">
        <f>'7. GYMNASIESKOLA'!M115</f>
        <v>4.2112102694704934</v>
      </c>
      <c r="L115" s="18">
        <f>'7. GYMNASIESKOLA'!K115</f>
        <v>859.52035098891781</v>
      </c>
      <c r="M115" s="18">
        <f>'9. IFO'!J115</f>
        <v>363.53379632650751</v>
      </c>
      <c r="N115" s="18">
        <f>'9. IFO'!K115</f>
        <v>-223.12906701979796</v>
      </c>
      <c r="O115" s="18">
        <f>'9. IFO'!L115</f>
        <v>29.1422521845688</v>
      </c>
      <c r="P115" s="18">
        <f>'9. IFO'!M115</f>
        <v>-732.0942535076</v>
      </c>
      <c r="Q115" s="18">
        <f>'10. ÄLDREOMSORG'!I115</f>
        <v>13.022139272543138</v>
      </c>
      <c r="R115" s="18">
        <f>'10. ÄLDREOMSORG'!J115</f>
        <v>24.134874080363456</v>
      </c>
      <c r="S115" s="19">
        <f t="shared" si="264"/>
        <v>-1225.2217755490069</v>
      </c>
      <c r="U115" s="18">
        <f>'5. FÖRSKOLA FRITIDS'!D115</f>
        <v>43.620601596821821</v>
      </c>
      <c r="V115" s="18">
        <f>'5. FÖRSKOLA FRITIDS'!E115</f>
        <v>-114.77666386408283</v>
      </c>
      <c r="W115" s="18">
        <f>'5. FÖRSKOLA FRITIDS'!G115</f>
        <v>-8.4575855258861505</v>
      </c>
      <c r="X115" s="18">
        <f>'5. FÖRSKOLA FRITIDS'!H115</f>
        <v>10.188761060707131</v>
      </c>
      <c r="Y115" s="18">
        <f>'5. FÖRSKOLA FRITIDS'!J115</f>
        <v>-19.816496020704001</v>
      </c>
      <c r="Z115" s="18">
        <f>'6. FKLASS GRUNDSKOLA'!F115</f>
        <v>-3.9667429126204863</v>
      </c>
      <c r="AA115" s="18">
        <f>'6. FKLASS GRUNDSKOLA'!G115</f>
        <v>-26.023036782839373</v>
      </c>
      <c r="AB115" s="18">
        <f>'7. GYMNASIESKOLA'!E115</f>
        <v>-2.6452948527705593</v>
      </c>
      <c r="AC115" s="18">
        <f>'9. IFO'!D115</f>
        <v>-9.2707407196561178</v>
      </c>
      <c r="AD115" s="18">
        <f>'9. IFO'!E115</f>
        <v>-40.521920333987588</v>
      </c>
      <c r="AE115" s="18">
        <f>'9. IFO'!F115</f>
        <v>555.95964231398909</v>
      </c>
      <c r="AF115" s="18">
        <f>'9. IFO'!G115</f>
        <v>9.322154361059642</v>
      </c>
      <c r="AG115" s="18">
        <f>'9. IFO'!H115</f>
        <v>-195.11997391194711</v>
      </c>
      <c r="AH115" s="18">
        <f>'10. ÄLDREOMSORG'!D115</f>
        <v>-9.1793452745059625</v>
      </c>
      <c r="AI115" s="18">
        <f>'10. ÄLDREOMSORG'!E115</f>
        <v>-19.058889756255105</v>
      </c>
      <c r="AJ115" s="18"/>
      <c r="AK115" s="18"/>
      <c r="AL115" s="18"/>
      <c r="AM115" s="18"/>
      <c r="AN115" s="18"/>
      <c r="AO115" s="18"/>
      <c r="AP115" s="18"/>
      <c r="AQ115" s="18"/>
      <c r="AR115" s="18"/>
      <c r="AS115" s="18"/>
      <c r="AT115" s="19">
        <f t="shared" si="265"/>
        <v>170.25446937732238</v>
      </c>
      <c r="AV115" s="18">
        <f>'9. IFO'!C115</f>
        <v>-245.64758711389885</v>
      </c>
      <c r="AW115" s="18">
        <f>'5. FÖRSKOLA FRITIDS'!F115</f>
        <v>-88.466581765469172</v>
      </c>
      <c r="AX115" s="18">
        <f>'7. GYMNASIESKOLA'!E115</f>
        <v>-2.6452948527705593</v>
      </c>
      <c r="AY115" s="18">
        <f>'10. ÄLDREOMSORG'!D115</f>
        <v>-9.1793452745059625</v>
      </c>
      <c r="AZ115" s="18">
        <f>'11. KOLLEKTIVTRAFIK'!C115</f>
        <v>-64.942108419489514</v>
      </c>
      <c r="BA115" s="19">
        <f t="shared" si="266"/>
        <v>-410.88091742613409</v>
      </c>
      <c r="BB115" s="5"/>
      <c r="BC115" s="20">
        <f t="shared" si="267"/>
        <v>-1225.2217755490069</v>
      </c>
      <c r="BD115" s="20">
        <f t="shared" si="268"/>
        <v>170.25446937732238</v>
      </c>
      <c r="BE115" s="20">
        <f t="shared" si="269"/>
        <v>-410.88091742613409</v>
      </c>
      <c r="BF115" s="22">
        <f t="shared" si="270"/>
        <v>-1465.8482235978186</v>
      </c>
      <c r="BH115" s="5"/>
      <c r="BI115" s="5"/>
      <c r="BJ115" s="5"/>
      <c r="BK115" s="5"/>
    </row>
    <row r="116" spans="1:63" x14ac:dyDescent="0.35">
      <c r="A116" s="13" t="str">
        <f>'8. KOMVUX'!B116</f>
        <v>Lund</v>
      </c>
      <c r="B116" s="18">
        <f>'5. FÖRSKOLA FRITIDS'!L116</f>
        <v>7.845453393031069</v>
      </c>
      <c r="C116" s="18">
        <f>'5. FÖRSKOLA FRITIDS'!M116</f>
        <v>-53.854352929208083</v>
      </c>
      <c r="D116" s="18">
        <f>'6. FKLASS GRUNDSKOLA'!J116</f>
        <v>-50.581156226354508</v>
      </c>
      <c r="E116" s="18">
        <f>'6. FKLASS GRUNDSKOLA'!K116</f>
        <v>22.685868561938666</v>
      </c>
      <c r="F116" s="18">
        <f>'6. FKLASS GRUNDSKOLA'!L116</f>
        <v>4.2273534505914832</v>
      </c>
      <c r="G116" s="18">
        <f>'7. GYMNASIESKOLA'!H116</f>
        <v>-61.309192550951302</v>
      </c>
      <c r="H116" s="18">
        <f>'7. GYMNASIESKOLA'!I116</f>
        <v>-242.65777445707565</v>
      </c>
      <c r="I116" s="18">
        <f>'7. GYMNASIESKOLA'!J116</f>
        <v>-12.767366189973238</v>
      </c>
      <c r="J116" s="18">
        <f>'7. GYMNASIESKOLA'!L116</f>
        <v>-35.930818127559327</v>
      </c>
      <c r="K116" s="18">
        <f>'7. GYMNASIESKOLA'!M116</f>
        <v>4.2112102694704934</v>
      </c>
      <c r="L116" s="18">
        <f>'7. GYMNASIESKOLA'!K116</f>
        <v>292.1840417429969</v>
      </c>
      <c r="M116" s="18">
        <f>'9. IFO'!J116</f>
        <v>546.45398303954005</v>
      </c>
      <c r="N116" s="18">
        <f>'9. IFO'!K116</f>
        <v>-440.44297232949276</v>
      </c>
      <c r="O116" s="18">
        <f>'9. IFO'!L116</f>
        <v>91.514452554704036</v>
      </c>
      <c r="P116" s="18">
        <f>'9. IFO'!M116</f>
        <v>-732.0942535076</v>
      </c>
      <c r="Q116" s="18">
        <f>'10. ÄLDREOMSORG'!I116</f>
        <v>13.022139272543138</v>
      </c>
      <c r="R116" s="18">
        <f>'10. ÄLDREOMSORG'!J116</f>
        <v>-12.060201066320829</v>
      </c>
      <c r="S116" s="19">
        <f t="shared" si="264"/>
        <v>-659.55358509971995</v>
      </c>
      <c r="U116" s="18">
        <f>'5. FÖRSKOLA FRITIDS'!D116</f>
        <v>39.082657000044037</v>
      </c>
      <c r="V116" s="18">
        <f>'5. FÖRSKOLA FRITIDS'!E116</f>
        <v>-67.747458733240052</v>
      </c>
      <c r="W116" s="18">
        <f>'5. FÖRSKOLA FRITIDS'!G116</f>
        <v>8.1653541802077143</v>
      </c>
      <c r="X116" s="18">
        <f>'5. FÖRSKOLA FRITIDS'!H116</f>
        <v>50.759199865449979</v>
      </c>
      <c r="Y116" s="18">
        <f>'5. FÖRSKOLA FRITIDS'!J116</f>
        <v>-6.6420484197393614</v>
      </c>
      <c r="Z116" s="18">
        <f>'6. FKLASS GRUNDSKOLA'!F116</f>
        <v>6.0622887391015094</v>
      </c>
      <c r="AA116" s="18">
        <f>'6. FKLASS GRUNDSKOLA'!G116</f>
        <v>-10.222567269720482</v>
      </c>
      <c r="AB116" s="18">
        <f>'7. GYMNASIESKOLA'!E116</f>
        <v>-0.82413173124657246</v>
      </c>
      <c r="AC116" s="18">
        <f>'9. IFO'!D116</f>
        <v>0.11624473234041371</v>
      </c>
      <c r="AD116" s="18">
        <f>'9. IFO'!E116</f>
        <v>62.761208352627939</v>
      </c>
      <c r="AE116" s="18">
        <f>'9. IFO'!F116</f>
        <v>792.8467942564713</v>
      </c>
      <c r="AF116" s="18">
        <f>'9. IFO'!G116</f>
        <v>55.951622953233006</v>
      </c>
      <c r="AG116" s="18">
        <f>'9. IFO'!H116</f>
        <v>-437.35945719697236</v>
      </c>
      <c r="AH116" s="18">
        <f>'10. ÄLDREOMSORG'!D116</f>
        <v>-31.537160830225609</v>
      </c>
      <c r="AI116" s="18">
        <f>'10. ÄLDREOMSORG'!E116</f>
        <v>-2.2455802056636411</v>
      </c>
      <c r="AJ116" s="18"/>
      <c r="AK116" s="18"/>
      <c r="AL116" s="18"/>
      <c r="AM116" s="18"/>
      <c r="AN116" s="18"/>
      <c r="AO116" s="18"/>
      <c r="AP116" s="18"/>
      <c r="AQ116" s="18"/>
      <c r="AR116" s="18"/>
      <c r="AS116" s="18"/>
      <c r="AT116" s="19">
        <f t="shared" si="265"/>
        <v>459.16696569266782</v>
      </c>
      <c r="AV116" s="18">
        <f>'9. IFO'!C116</f>
        <v>-63.721853952183437</v>
      </c>
      <c r="AW116" s="18">
        <f>'5. FÖRSKOLA FRITIDS'!F116</f>
        <v>48.38933918452333</v>
      </c>
      <c r="AX116" s="18">
        <f>'7. GYMNASIESKOLA'!E116</f>
        <v>-0.82413173124657246</v>
      </c>
      <c r="AY116" s="18">
        <f>'10. ÄLDREOMSORG'!D116</f>
        <v>-31.537160830225609</v>
      </c>
      <c r="AZ116" s="18">
        <f>'11. KOLLEKTIVTRAFIK'!C116</f>
        <v>-64.942108419489514</v>
      </c>
      <c r="BA116" s="19">
        <f t="shared" si="266"/>
        <v>-112.63591574862181</v>
      </c>
      <c r="BB116" s="5"/>
      <c r="BC116" s="20">
        <f t="shared" si="267"/>
        <v>-659.55358509971995</v>
      </c>
      <c r="BD116" s="20">
        <f t="shared" si="268"/>
        <v>459.16696569266782</v>
      </c>
      <c r="BE116" s="20">
        <f t="shared" si="269"/>
        <v>-112.63591574862181</v>
      </c>
      <c r="BF116" s="22">
        <f t="shared" si="270"/>
        <v>-313.02253515567395</v>
      </c>
      <c r="BH116" s="5"/>
      <c r="BI116" s="5"/>
      <c r="BJ116" s="5"/>
      <c r="BK116" s="5"/>
    </row>
    <row r="117" spans="1:63" x14ac:dyDescent="0.35">
      <c r="A117" s="13" t="str">
        <f>'8. KOMVUX'!B117</f>
        <v>Malmö</v>
      </c>
      <c r="B117" s="18">
        <f>'5. FÖRSKOLA FRITIDS'!L117</f>
        <v>7.845453393031069</v>
      </c>
      <c r="C117" s="18">
        <f>'5. FÖRSKOLA FRITIDS'!M117</f>
        <v>13.633801411542194</v>
      </c>
      <c r="D117" s="18">
        <f>'6. FKLASS GRUNDSKOLA'!J117</f>
        <v>424.55801233593115</v>
      </c>
      <c r="E117" s="18">
        <f>'6. FKLASS GRUNDSKOLA'!K117</f>
        <v>-131.16673529963515</v>
      </c>
      <c r="F117" s="18">
        <f>'6. FKLASS GRUNDSKOLA'!L117</f>
        <v>4.2273534505914832</v>
      </c>
      <c r="G117" s="18">
        <f>'7. GYMNASIESKOLA'!H117</f>
        <v>96.323786675102781</v>
      </c>
      <c r="H117" s="18">
        <f>'7. GYMNASIESKOLA'!I117</f>
        <v>-189.97720176465083</v>
      </c>
      <c r="I117" s="18">
        <f>'7. GYMNASIESKOLA'!J117</f>
        <v>-40.204852810986942</v>
      </c>
      <c r="J117" s="18">
        <f>'7. GYMNASIESKOLA'!L117</f>
        <v>-14.75287081891449</v>
      </c>
      <c r="K117" s="18">
        <f>'7. GYMNASIESKOLA'!M117</f>
        <v>4.2112102694704934</v>
      </c>
      <c r="L117" s="18">
        <f>'7. GYMNASIESKOLA'!K117</f>
        <v>90.200532893197774</v>
      </c>
      <c r="M117" s="18">
        <f>'9. IFO'!J117</f>
        <v>910.80401762476629</v>
      </c>
      <c r="N117" s="18">
        <f>'9. IFO'!K117</f>
        <v>-820.95526373816995</v>
      </c>
      <c r="O117" s="18">
        <f>'9. IFO'!L117</f>
        <v>650.18571264282764</v>
      </c>
      <c r="P117" s="18">
        <f>'9. IFO'!M117</f>
        <v>-732.0942535076</v>
      </c>
      <c r="Q117" s="18">
        <f>'10. ÄLDREOMSORG'!I117</f>
        <v>13.022139272543138</v>
      </c>
      <c r="R117" s="18">
        <f>'10. ÄLDREOMSORG'!J117</f>
        <v>-70.001184560608138</v>
      </c>
      <c r="S117" s="19">
        <f t="shared" si="264"/>
        <v>215.85965746843863</v>
      </c>
      <c r="U117" s="18">
        <f>'5. FÖRSKOLA FRITIDS'!D117</f>
        <v>52.047026305257795</v>
      </c>
      <c r="V117" s="18">
        <f>'5. FÖRSKOLA FRITIDS'!E117</f>
        <v>-23.152974123258254</v>
      </c>
      <c r="W117" s="18">
        <f>'5. FÖRSKOLA FRITIDS'!G117</f>
        <v>9.2146697390832148</v>
      </c>
      <c r="X117" s="18">
        <f>'5. FÖRSKOLA FRITIDS'!H117</f>
        <v>13.892444714441341</v>
      </c>
      <c r="Y117" s="18">
        <f>'5. FÖRSKOLA FRITIDS'!J117</f>
        <v>-3.4821606050364982</v>
      </c>
      <c r="Z117" s="18">
        <f>'6. FKLASS GRUNDSKOLA'!F117</f>
        <v>73.100009754567125</v>
      </c>
      <c r="AA117" s="18">
        <f>'6. FKLASS GRUNDSKOLA'!G117</f>
        <v>-5.3860273582845251</v>
      </c>
      <c r="AB117" s="18">
        <f>'7. GYMNASIESKOLA'!E117</f>
        <v>-2.0324153950169297</v>
      </c>
      <c r="AC117" s="18">
        <f>'9. IFO'!D117</f>
        <v>6.2954417653399313</v>
      </c>
      <c r="AD117" s="18">
        <f>'9. IFO'!E117</f>
        <v>-241.26516317847143</v>
      </c>
      <c r="AE117" s="18">
        <f>'9. IFO'!F117</f>
        <v>889.53542770238244</v>
      </c>
      <c r="AF117" s="18">
        <f>'9. IFO'!G117</f>
        <v>74.200738587746429</v>
      </c>
      <c r="AG117" s="18">
        <f>'9. IFO'!H117</f>
        <v>-742.49889273839221</v>
      </c>
      <c r="AH117" s="18">
        <f>'10. ÄLDREOMSORG'!D117</f>
        <v>-46.302283472911334</v>
      </c>
      <c r="AI117" s="18">
        <f>'10. ÄLDREOMSORG'!E117</f>
        <v>-4.5751387690397127</v>
      </c>
      <c r="AJ117" s="18"/>
      <c r="AK117" s="18"/>
      <c r="AL117" s="18"/>
      <c r="AM117" s="18"/>
      <c r="AN117" s="18"/>
      <c r="AO117" s="18"/>
      <c r="AP117" s="18"/>
      <c r="AQ117" s="18"/>
      <c r="AR117" s="18"/>
      <c r="AS117" s="18"/>
      <c r="AT117" s="19">
        <f t="shared" si="265"/>
        <v>49.590702928407417</v>
      </c>
      <c r="AV117" s="18">
        <f>'9. IFO'!C117</f>
        <v>-9.2617116466059315</v>
      </c>
      <c r="AW117" s="18">
        <f>'5. FÖRSKOLA FRITIDS'!F117</f>
        <v>15.354101158291805</v>
      </c>
      <c r="AX117" s="18">
        <f>'7. GYMNASIESKOLA'!E117</f>
        <v>-2.0324153950169297</v>
      </c>
      <c r="AY117" s="18">
        <f>'10. ÄLDREOMSORG'!D117</f>
        <v>-46.302283472911334</v>
      </c>
      <c r="AZ117" s="18">
        <f>'11. KOLLEKTIVTRAFIK'!C117</f>
        <v>-64.942108419489514</v>
      </c>
      <c r="BA117" s="19">
        <f t="shared" si="266"/>
        <v>-107.1844177757319</v>
      </c>
      <c r="BB117" s="5"/>
      <c r="BC117" s="20">
        <f t="shared" si="267"/>
        <v>215.85965746843863</v>
      </c>
      <c r="BD117" s="20">
        <f t="shared" si="268"/>
        <v>49.590702928407417</v>
      </c>
      <c r="BE117" s="20">
        <f t="shared" si="269"/>
        <v>-107.1844177757319</v>
      </c>
      <c r="BF117" s="22">
        <f t="shared" si="270"/>
        <v>158.26594262111416</v>
      </c>
      <c r="BH117" s="5"/>
      <c r="BI117" s="5"/>
      <c r="BJ117" s="5"/>
      <c r="BK117" s="5"/>
    </row>
    <row r="118" spans="1:63" x14ac:dyDescent="0.35">
      <c r="A118" s="13" t="str">
        <f>'8. KOMVUX'!B118</f>
        <v>Osby</v>
      </c>
      <c r="B118" s="18">
        <f>'5. FÖRSKOLA FRITIDS'!L118</f>
        <v>7.845453393031069</v>
      </c>
      <c r="C118" s="18">
        <f>'5. FÖRSKOLA FRITIDS'!M118</f>
        <v>13.633801411542194</v>
      </c>
      <c r="D118" s="18">
        <f>'6. FKLASS GRUNDSKOLA'!J118</f>
        <v>175.04489852555847</v>
      </c>
      <c r="E118" s="18">
        <f>'6. FKLASS GRUNDSKOLA'!K118</f>
        <v>22.685868561938666</v>
      </c>
      <c r="F118" s="18">
        <f>'6. FKLASS GRUNDSKOLA'!L118</f>
        <v>4.2273534505914832</v>
      </c>
      <c r="G118" s="18">
        <f>'7. GYMNASIESKOLA'!H118</f>
        <v>63.953610679714089</v>
      </c>
      <c r="H118" s="18">
        <f>'7. GYMNASIESKOLA'!I118</f>
        <v>168.27495532805943</v>
      </c>
      <c r="I118" s="18">
        <f>'7. GYMNASIESKOLA'!J118</f>
        <v>22.160510076917603</v>
      </c>
      <c r="J118" s="18">
        <f>'7. GYMNASIESKOLA'!L118</f>
        <v>15.57052056304372</v>
      </c>
      <c r="K118" s="18">
        <f>'7. GYMNASIESKOLA'!M118</f>
        <v>4.2112102694704934</v>
      </c>
      <c r="L118" s="18">
        <f>'7. GYMNASIESKOLA'!K118</f>
        <v>-141.6067453784722</v>
      </c>
      <c r="M118" s="18">
        <f>'9. IFO'!J118</f>
        <v>582.51671590843057</v>
      </c>
      <c r="N118" s="18">
        <f>'9. IFO'!K118</f>
        <v>-948.93809254744008</v>
      </c>
      <c r="O118" s="18">
        <f>'9. IFO'!L118</f>
        <v>30.968273122204476</v>
      </c>
      <c r="P118" s="18">
        <f>'9. IFO'!M118</f>
        <v>-732.0942535076</v>
      </c>
      <c r="Q118" s="18">
        <f>'10. ÄLDREOMSORG'!I118</f>
        <v>13.022139272543138</v>
      </c>
      <c r="R118" s="18">
        <f>'10. ÄLDREOMSORG'!J118</f>
        <v>14.806829536310275</v>
      </c>
      <c r="S118" s="19">
        <f t="shared" si="264"/>
        <v>-683.71695133415676</v>
      </c>
      <c r="U118" s="18">
        <f>'5. FÖRSKOLA FRITIDS'!D118</f>
        <v>43.209950708919735</v>
      </c>
      <c r="V118" s="18">
        <f>'5. FÖRSKOLA FRITIDS'!E118</f>
        <v>-122.14907853411498</v>
      </c>
      <c r="W118" s="18">
        <f>'5. FÖRSKOLA FRITIDS'!G118</f>
        <v>-31.424168162586419</v>
      </c>
      <c r="X118" s="18">
        <f>'5. FÖRSKOLA FRITIDS'!H118</f>
        <v>42.71352361635158</v>
      </c>
      <c r="Y118" s="18">
        <f>'5. FÖRSKOLA FRITIDS'!J118</f>
        <v>-26.365408155438921</v>
      </c>
      <c r="Z118" s="18">
        <f>'6. FKLASS GRUNDSKOLA'!F118</f>
        <v>5.737543799063741</v>
      </c>
      <c r="AA118" s="18">
        <f>'6. FKLASS GRUNDSKOLA'!G118</f>
        <v>-39.97249441409361</v>
      </c>
      <c r="AB118" s="18">
        <f>'7. GYMNASIESKOLA'!E118</f>
        <v>-9.5459215371220818</v>
      </c>
      <c r="AC118" s="18">
        <f>'9. IFO'!D118</f>
        <v>-9.1133175860933786</v>
      </c>
      <c r="AD118" s="18">
        <f>'9. IFO'!E118</f>
        <v>152.71114994786976</v>
      </c>
      <c r="AE118" s="18">
        <f>'9. IFO'!F118</f>
        <v>1281.1243931583226</v>
      </c>
      <c r="AF118" s="18">
        <f>'9. IFO'!G118</f>
        <v>21.489006412698345</v>
      </c>
      <c r="AG118" s="18">
        <f>'9. IFO'!H118</f>
        <v>-128.22345435088994</v>
      </c>
      <c r="AH118" s="18">
        <f>'10. ÄLDREOMSORG'!D118</f>
        <v>456.59866863716928</v>
      </c>
      <c r="AI118" s="18">
        <f>'10. ÄLDREOMSORG'!E118</f>
        <v>-25.402031449828929</v>
      </c>
      <c r="AJ118" s="18"/>
      <c r="AK118" s="18"/>
      <c r="AL118" s="18"/>
      <c r="AM118" s="18"/>
      <c r="AN118" s="18"/>
      <c r="AO118" s="18"/>
      <c r="AP118" s="18"/>
      <c r="AQ118" s="18"/>
      <c r="AR118" s="18"/>
      <c r="AS118" s="18"/>
      <c r="AT118" s="19">
        <f t="shared" si="265"/>
        <v>1611.3883620902266</v>
      </c>
      <c r="AV118" s="18">
        <f>'9. IFO'!C118</f>
        <v>250.77418169913949</v>
      </c>
      <c r="AW118" s="18">
        <f>'5. FÖRSKOLA FRITIDS'!F118</f>
        <v>2.9415933230746329</v>
      </c>
      <c r="AX118" s="18">
        <f>'7. GYMNASIESKOLA'!E118</f>
        <v>-9.5459215371220818</v>
      </c>
      <c r="AY118" s="18">
        <f>'10. ÄLDREOMSORG'!D118</f>
        <v>456.59866863716928</v>
      </c>
      <c r="AZ118" s="18">
        <f>'11. KOLLEKTIVTRAFIK'!C118</f>
        <v>-64.942108419489514</v>
      </c>
      <c r="BA118" s="19">
        <f t="shared" si="266"/>
        <v>635.8264137027719</v>
      </c>
      <c r="BB118" s="5"/>
      <c r="BC118" s="20">
        <f t="shared" si="267"/>
        <v>-683.71695133415676</v>
      </c>
      <c r="BD118" s="20">
        <f t="shared" si="268"/>
        <v>1611.3883620902266</v>
      </c>
      <c r="BE118" s="20">
        <f t="shared" si="269"/>
        <v>635.8264137027719</v>
      </c>
      <c r="BF118" s="22">
        <f t="shared" si="270"/>
        <v>1563.4978244588417</v>
      </c>
      <c r="BH118" s="5"/>
      <c r="BI118" s="5"/>
      <c r="BJ118" s="5"/>
      <c r="BK118" s="5"/>
    </row>
    <row r="119" spans="1:63" x14ac:dyDescent="0.35">
      <c r="A119" s="13" t="str">
        <f>'8. KOMVUX'!B119</f>
        <v>Perstorp</v>
      </c>
      <c r="B119" s="18">
        <f>'5. FÖRSKOLA FRITIDS'!L119</f>
        <v>-40.28360226621578</v>
      </c>
      <c r="C119" s="18">
        <f>'5. FÖRSKOLA FRITIDS'!M119</f>
        <v>13.633801411542194</v>
      </c>
      <c r="D119" s="18">
        <f>'6. FKLASS GRUNDSKOLA'!J119</f>
        <v>722.74962116818688</v>
      </c>
      <c r="E119" s="18">
        <f>'6. FKLASS GRUNDSKOLA'!K119</f>
        <v>-37.496063306385629</v>
      </c>
      <c r="F119" s="18">
        <f>'6. FKLASS GRUNDSKOLA'!L119</f>
        <v>4.2273534505914832</v>
      </c>
      <c r="G119" s="18">
        <f>'7. GYMNASIESKOLA'!H119</f>
        <v>329.26652744954959</v>
      </c>
      <c r="H119" s="18">
        <f>'7. GYMNASIESKOLA'!I119</f>
        <v>704.22336228589199</v>
      </c>
      <c r="I119" s="18">
        <f>'7. GYMNASIESKOLA'!J119</f>
        <v>-149.67530726918076</v>
      </c>
      <c r="J119" s="18">
        <f>'7. GYMNASIESKOLA'!L119</f>
        <v>15.57052056304372</v>
      </c>
      <c r="K119" s="18">
        <f>'7. GYMNASIESKOLA'!M119</f>
        <v>4.2112102694704934</v>
      </c>
      <c r="L119" s="18">
        <f>'7. GYMNASIESKOLA'!K119</f>
        <v>-653.56949861343969</v>
      </c>
      <c r="M119" s="18">
        <f>'9. IFO'!J119</f>
        <v>1005.0303406900672</v>
      </c>
      <c r="N119" s="18">
        <f>'9. IFO'!K119</f>
        <v>-1380.0871433876569</v>
      </c>
      <c r="O119" s="18">
        <f>'9. IFO'!L119</f>
        <v>146.8872282174523</v>
      </c>
      <c r="P119" s="18">
        <f>'9. IFO'!M119</f>
        <v>-732.0942535076</v>
      </c>
      <c r="Q119" s="18">
        <f>'10. ÄLDREOMSORG'!I119</f>
        <v>13.022139272543138</v>
      </c>
      <c r="R119" s="18">
        <f>'10. ÄLDREOMSORG'!J119</f>
        <v>-4.3646843825594086</v>
      </c>
      <c r="S119" s="19">
        <f t="shared" si="264"/>
        <v>-38.748447954699103</v>
      </c>
      <c r="U119" s="18">
        <f>'5. FÖRSKOLA FRITIDS'!D119</f>
        <v>50.497104746291726</v>
      </c>
      <c r="V119" s="18">
        <f>'5. FÖRSKOLA FRITIDS'!E119</f>
        <v>-40.437327367460355</v>
      </c>
      <c r="W119" s="18">
        <f>'5. FÖRSKOLA FRITIDS'!G119</f>
        <v>-151.20905662087108</v>
      </c>
      <c r="X119" s="18">
        <f>'5. FÖRSKOLA FRITIDS'!H119</f>
        <v>6.5553984443852977</v>
      </c>
      <c r="Y119" s="18">
        <f>'5. FÖRSKOLA FRITIDS'!J119</f>
        <v>-26.365408155438921</v>
      </c>
      <c r="Z119" s="18">
        <f>'6. FKLASS GRUNDSKOLA'!F119</f>
        <v>17.252016964573414</v>
      </c>
      <c r="AA119" s="18">
        <f>'6. FKLASS GRUNDSKOLA'!G119</f>
        <v>-39.97249441409361</v>
      </c>
      <c r="AB119" s="18">
        <f>'7. GYMNASIESKOLA'!E119</f>
        <v>-9.5459215371220818</v>
      </c>
      <c r="AC119" s="18">
        <f>'9. IFO'!D119</f>
        <v>-9.1133175860933786</v>
      </c>
      <c r="AD119" s="18">
        <f>'9. IFO'!E119</f>
        <v>204.29234702496851</v>
      </c>
      <c r="AE119" s="18">
        <f>'9. IFO'!F119</f>
        <v>1682.3822219588535</v>
      </c>
      <c r="AF119" s="18">
        <f>'9. IFO'!G119</f>
        <v>35.300809248813586</v>
      </c>
      <c r="AG119" s="18">
        <f>'9. IFO'!H119</f>
        <v>-98.436583486997534</v>
      </c>
      <c r="AH119" s="18">
        <f>'10. ÄLDREOMSORG'!D119</f>
        <v>-44.149380238731879</v>
      </c>
      <c r="AI119" s="18">
        <f>'10. ÄLDREOMSORG'!E119</f>
        <v>-25.402031449828929</v>
      </c>
      <c r="AJ119" s="18"/>
      <c r="AK119" s="18"/>
      <c r="AL119" s="18"/>
      <c r="AM119" s="18"/>
      <c r="AN119" s="18"/>
      <c r="AO119" s="18"/>
      <c r="AP119" s="18"/>
      <c r="AQ119" s="18"/>
      <c r="AR119" s="18"/>
      <c r="AS119" s="18"/>
      <c r="AT119" s="19">
        <f t="shared" si="265"/>
        <v>1551.6483775312481</v>
      </c>
      <c r="AV119" s="18">
        <f>'9. IFO'!C119</f>
        <v>877.48306380945621</v>
      </c>
      <c r="AW119" s="18">
        <f>'5. FÖRSKOLA FRITIDS'!F119</f>
        <v>-232.37337356518537</v>
      </c>
      <c r="AX119" s="18">
        <f>'7. GYMNASIESKOLA'!E119</f>
        <v>-9.5459215371220818</v>
      </c>
      <c r="AY119" s="18">
        <f>'10. ÄLDREOMSORG'!D119</f>
        <v>-44.149380238731879</v>
      </c>
      <c r="AZ119" s="18">
        <f>'11. KOLLEKTIVTRAFIK'!C119</f>
        <v>-64.942108419489514</v>
      </c>
      <c r="BA119" s="19">
        <f t="shared" si="266"/>
        <v>526.47228004892736</v>
      </c>
      <c r="BB119" s="5"/>
      <c r="BC119" s="20">
        <f t="shared" si="267"/>
        <v>-38.748447954699103</v>
      </c>
      <c r="BD119" s="20">
        <f t="shared" si="268"/>
        <v>1551.6483775312481</v>
      </c>
      <c r="BE119" s="20">
        <f t="shared" si="269"/>
        <v>526.47228004892736</v>
      </c>
      <c r="BF119" s="22">
        <f t="shared" si="270"/>
        <v>2039.3722096254764</v>
      </c>
      <c r="BH119" s="5"/>
      <c r="BI119" s="5"/>
      <c r="BJ119" s="5"/>
      <c r="BK119" s="5"/>
    </row>
    <row r="120" spans="1:63" x14ac:dyDescent="0.35">
      <c r="A120" s="13" t="str">
        <f>'8. KOMVUX'!B120</f>
        <v>Simrishamn</v>
      </c>
      <c r="B120" s="18">
        <f>'5. FÖRSKOLA FRITIDS'!L120</f>
        <v>7.845453393031069</v>
      </c>
      <c r="C120" s="18">
        <f>'5. FÖRSKOLA FRITIDS'!M120</f>
        <v>13.633801411542194</v>
      </c>
      <c r="D120" s="18">
        <f>'6. FKLASS GRUNDSKOLA'!J120</f>
        <v>-2.3622422214976124</v>
      </c>
      <c r="E120" s="18">
        <f>'6. FKLASS GRUNDSKOLA'!K120</f>
        <v>22.685868561938666</v>
      </c>
      <c r="F120" s="18">
        <f>'6. FKLASS GRUNDSKOLA'!L120</f>
        <v>4.2273534505914832</v>
      </c>
      <c r="G120" s="18">
        <f>'7. GYMNASIESKOLA'!H120</f>
        <v>-83.425271589246222</v>
      </c>
      <c r="H120" s="18">
        <f>'7. GYMNASIESKOLA'!I120</f>
        <v>188.75895759959701</v>
      </c>
      <c r="I120" s="18">
        <f>'7. GYMNASIESKOLA'!J120</f>
        <v>-69.146073108789423</v>
      </c>
      <c r="J120" s="18">
        <f>'7. GYMNASIESKOLA'!L120</f>
        <v>15.57052056304372</v>
      </c>
      <c r="K120" s="18">
        <f>'7. GYMNASIESKOLA'!M120</f>
        <v>-52.604333221434906</v>
      </c>
      <c r="L120" s="18">
        <f>'7. GYMNASIESKOLA'!K120</f>
        <v>-189.08853204756704</v>
      </c>
      <c r="M120" s="18">
        <f>'9. IFO'!J120</f>
        <v>565.39282661136156</v>
      </c>
      <c r="N120" s="18">
        <f>'9. IFO'!K120</f>
        <v>-739.26542022130411</v>
      </c>
      <c r="O120" s="18">
        <f>'9. IFO'!L120</f>
        <v>28.595801835558802</v>
      </c>
      <c r="P120" s="18">
        <f>'9. IFO'!M120</f>
        <v>-732.0942535076</v>
      </c>
      <c r="Q120" s="18">
        <f>'10. ÄLDREOMSORG'!I120</f>
        <v>13.022139272543138</v>
      </c>
      <c r="R120" s="18">
        <f>'10. ÄLDREOMSORG'!J120</f>
        <v>8.6463800523095156</v>
      </c>
      <c r="S120" s="19">
        <f t="shared" si="264"/>
        <v>-999.60702316592221</v>
      </c>
      <c r="U120" s="18">
        <f>'5. FÖRSKOLA FRITIDS'!D120</f>
        <v>33.040387852435629</v>
      </c>
      <c r="V120" s="18">
        <f>'5. FÖRSKOLA FRITIDS'!E120</f>
        <v>-43.891646989618764</v>
      </c>
      <c r="W120" s="18">
        <f>'5. FÖRSKOLA FRITIDS'!G120</f>
        <v>16.691411943818736</v>
      </c>
      <c r="X120" s="18">
        <f>'5. FÖRSKOLA FRITIDS'!H120</f>
        <v>86.172257304705326</v>
      </c>
      <c r="Y120" s="18">
        <f>'5. FÖRSKOLA FRITIDS'!J120</f>
        <v>-26.365408155438921</v>
      </c>
      <c r="Z120" s="18">
        <f>'6. FKLASS GRUNDSKOLA'!F120</f>
        <v>-9.017257641750053</v>
      </c>
      <c r="AA120" s="18">
        <f>'6. FKLASS GRUNDSKOLA'!G120</f>
        <v>-39.97249441409361</v>
      </c>
      <c r="AB120" s="18">
        <f>'7. GYMNASIESKOLA'!E120</f>
        <v>-9.5459215371220818</v>
      </c>
      <c r="AC120" s="18">
        <f>'9. IFO'!D120</f>
        <v>-9.1133175860933786</v>
      </c>
      <c r="AD120" s="18">
        <f>'9. IFO'!E120</f>
        <v>92.96002323023373</v>
      </c>
      <c r="AE120" s="18">
        <f>'9. IFO'!F120</f>
        <v>1464.8327967055538</v>
      </c>
      <c r="AF120" s="18">
        <f>'9. IFO'!G120</f>
        <v>18.805615570638459</v>
      </c>
      <c r="AG120" s="18">
        <f>'9. IFO'!H120</f>
        <v>-150.52121763584569</v>
      </c>
      <c r="AH120" s="18">
        <f>'10. ÄLDREOMSORG'!D120</f>
        <v>-50.230092228388735</v>
      </c>
      <c r="AI120" s="18">
        <f>'10. ÄLDREOMSORG'!E120</f>
        <v>-25.402031449828929</v>
      </c>
      <c r="AJ120" s="18"/>
      <c r="AK120" s="18"/>
      <c r="AL120" s="18"/>
      <c r="AM120" s="18"/>
      <c r="AN120" s="18"/>
      <c r="AO120" s="18"/>
      <c r="AP120" s="18"/>
      <c r="AQ120" s="18"/>
      <c r="AR120" s="18"/>
      <c r="AS120" s="18"/>
      <c r="AT120" s="19">
        <f t="shared" si="265"/>
        <v>1348.4431049692057</v>
      </c>
      <c r="AV120" s="18">
        <f>'9. IFO'!C120</f>
        <v>536.12337819546849</v>
      </c>
      <c r="AW120" s="18">
        <f>'5. FÖRSKOLA FRITIDS'!F120</f>
        <v>-30.081401167726437</v>
      </c>
      <c r="AX120" s="18">
        <f>'7. GYMNASIESKOLA'!E120</f>
        <v>-9.5459215371220818</v>
      </c>
      <c r="AY120" s="18">
        <f>'10. ÄLDREOMSORG'!D120</f>
        <v>-50.230092228388735</v>
      </c>
      <c r="AZ120" s="18">
        <f>'11. KOLLEKTIVTRAFIK'!C120</f>
        <v>-64.942108419489514</v>
      </c>
      <c r="BA120" s="19">
        <f t="shared" si="266"/>
        <v>381.32385484274175</v>
      </c>
      <c r="BB120" s="5"/>
      <c r="BC120" s="20">
        <f t="shared" si="267"/>
        <v>-999.60702316592221</v>
      </c>
      <c r="BD120" s="20">
        <f t="shared" si="268"/>
        <v>1348.4431049692057</v>
      </c>
      <c r="BE120" s="20">
        <f t="shared" si="269"/>
        <v>381.32385484274175</v>
      </c>
      <c r="BF120" s="22">
        <f t="shared" si="270"/>
        <v>730.15993664602524</v>
      </c>
      <c r="BH120" s="5"/>
      <c r="BI120" s="5"/>
      <c r="BJ120" s="5"/>
      <c r="BK120" s="5"/>
    </row>
    <row r="121" spans="1:63" x14ac:dyDescent="0.35">
      <c r="A121" s="13" t="str">
        <f>'8. KOMVUX'!B121</f>
        <v>Sjöbo</v>
      </c>
      <c r="B121" s="18">
        <f>'5. FÖRSKOLA FRITIDS'!L121</f>
        <v>7.845453393031069</v>
      </c>
      <c r="C121" s="18">
        <f>'5. FÖRSKOLA FRITIDS'!M121</f>
        <v>13.633801411542194</v>
      </c>
      <c r="D121" s="18">
        <f>'6. FKLASS GRUNDSKOLA'!J121</f>
        <v>-160.04471670225922</v>
      </c>
      <c r="E121" s="18">
        <f>'6. FKLASS GRUNDSKOLA'!K121</f>
        <v>22.685868561938666</v>
      </c>
      <c r="F121" s="18">
        <f>'6. FKLASS GRUNDSKOLA'!L121</f>
        <v>4.2273534505914832</v>
      </c>
      <c r="G121" s="18">
        <f>'7. GYMNASIESKOLA'!H121</f>
        <v>1.9731537886043116</v>
      </c>
      <c r="H121" s="18">
        <f>'7. GYMNASIESKOLA'!I121</f>
        <v>453.80909123545086</v>
      </c>
      <c r="I121" s="18">
        <f>'7. GYMNASIESKOLA'!J121</f>
        <v>-16.449236535595439</v>
      </c>
      <c r="J121" s="18">
        <f>'7. GYMNASIESKOLA'!L121</f>
        <v>15.57052056304372</v>
      </c>
      <c r="K121" s="18">
        <f>'7. GYMNASIESKOLA'!M121</f>
        <v>4.2112102694704934</v>
      </c>
      <c r="L121" s="18">
        <f>'7. GYMNASIESKOLA'!K121</f>
        <v>-420.46492516604258</v>
      </c>
      <c r="M121" s="18">
        <f>'9. IFO'!J121</f>
        <v>705.9532993262053</v>
      </c>
      <c r="N121" s="18">
        <f>'9. IFO'!K121</f>
        <v>-956.83426687534893</v>
      </c>
      <c r="O121" s="18">
        <f>'9. IFO'!L121</f>
        <v>49.00210339662366</v>
      </c>
      <c r="P121" s="18">
        <f>'9. IFO'!M121</f>
        <v>-732.0942535076</v>
      </c>
      <c r="Q121" s="18">
        <f>'10. ÄLDREOMSORG'!I121</f>
        <v>13.022139272543138</v>
      </c>
      <c r="R121" s="18">
        <f>'10. ÄLDREOMSORG'!J121</f>
        <v>25.029344845815888</v>
      </c>
      <c r="S121" s="19">
        <f t="shared" si="264"/>
        <v>-968.92405927198547</v>
      </c>
      <c r="U121" s="18">
        <f>'5. FÖRSKOLA FRITIDS'!D121</f>
        <v>45.724194208563638</v>
      </c>
      <c r="V121" s="18">
        <f>'5. FÖRSKOLA FRITIDS'!E121</f>
        <v>-59.318167113848084</v>
      </c>
      <c r="W121" s="18">
        <f>'5. FÖRSKOLA FRITIDS'!G121</f>
        <v>-66.245331326955679</v>
      </c>
      <c r="X121" s="18">
        <f>'5. FÖRSKOLA FRITIDS'!H121</f>
        <v>-69.581582818785876</v>
      </c>
      <c r="Y121" s="18">
        <f>'5. FÖRSKOLA FRITIDS'!J121</f>
        <v>-26.365408155438921</v>
      </c>
      <c r="Z121" s="18">
        <f>'6. FKLASS GRUNDSKOLA'!F121</f>
        <v>-17.216672475656004</v>
      </c>
      <c r="AA121" s="18">
        <f>'6. FKLASS GRUNDSKOLA'!G121</f>
        <v>-39.97249441409361</v>
      </c>
      <c r="AB121" s="18">
        <f>'7. GYMNASIESKOLA'!E121</f>
        <v>-9.5459215371220818</v>
      </c>
      <c r="AC121" s="18">
        <f>'9. IFO'!D121</f>
        <v>-9.1133175860933786</v>
      </c>
      <c r="AD121" s="18">
        <f>'9. IFO'!E121</f>
        <v>75.581726464347938</v>
      </c>
      <c r="AE121" s="18">
        <f>'9. IFO'!F121</f>
        <v>1348.8064365704602</v>
      </c>
      <c r="AF121" s="18">
        <f>'9. IFO'!G121</f>
        <v>11.352293910273467</v>
      </c>
      <c r="AG121" s="18">
        <f>'9. IFO'!H121</f>
        <v>-144.28868764060954</v>
      </c>
      <c r="AH121" s="18">
        <f>'10. ÄLDREOMSORG'!D121</f>
        <v>-60.358622777331199</v>
      </c>
      <c r="AI121" s="18">
        <f>'10. ÄLDREOMSORG'!E121</f>
        <v>-25.402031449828929</v>
      </c>
      <c r="AJ121" s="18"/>
      <c r="AK121" s="18"/>
      <c r="AL121" s="18"/>
      <c r="AM121" s="18"/>
      <c r="AN121" s="18"/>
      <c r="AO121" s="18"/>
      <c r="AP121" s="18"/>
      <c r="AQ121" s="18"/>
      <c r="AR121" s="18"/>
      <c r="AS121" s="18"/>
      <c r="AT121" s="19">
        <f t="shared" si="265"/>
        <v>954.05641385788181</v>
      </c>
      <c r="AV121" s="18">
        <f>'9. IFO'!C121</f>
        <v>344.89585725122345</v>
      </c>
      <c r="AW121" s="18">
        <f>'5. FÖRSKOLA FRITIDS'!F121</f>
        <v>-155.90981874239833</v>
      </c>
      <c r="AX121" s="18">
        <f>'7. GYMNASIESKOLA'!E121</f>
        <v>-9.5459215371220818</v>
      </c>
      <c r="AY121" s="18">
        <f>'10. ÄLDREOMSORG'!D121</f>
        <v>-60.358622777331199</v>
      </c>
      <c r="AZ121" s="18">
        <f>'11. KOLLEKTIVTRAFIK'!C121</f>
        <v>-64.942108419489514</v>
      </c>
      <c r="BA121" s="19">
        <f t="shared" si="266"/>
        <v>54.139385774882342</v>
      </c>
      <c r="BB121" s="5"/>
      <c r="BC121" s="20">
        <f t="shared" si="267"/>
        <v>-968.92405927198547</v>
      </c>
      <c r="BD121" s="20">
        <f t="shared" si="268"/>
        <v>954.05641385788181</v>
      </c>
      <c r="BE121" s="20">
        <f t="shared" si="269"/>
        <v>54.139385774882342</v>
      </c>
      <c r="BF121" s="22">
        <f t="shared" si="270"/>
        <v>39.271740360778679</v>
      </c>
      <c r="BH121" s="5"/>
      <c r="BI121" s="5"/>
      <c r="BJ121" s="5"/>
      <c r="BK121" s="5"/>
    </row>
    <row r="122" spans="1:63" x14ac:dyDescent="0.35">
      <c r="A122" s="13" t="str">
        <f>'8. KOMVUX'!B122</f>
        <v>Skurup</v>
      </c>
      <c r="B122" s="18">
        <f>'5. FÖRSKOLA FRITIDS'!L122</f>
        <v>-71.848524650418938</v>
      </c>
      <c r="C122" s="18">
        <f>'5. FÖRSKOLA FRITIDS'!M122</f>
        <v>13.633801411542194</v>
      </c>
      <c r="D122" s="18">
        <f>'6. FKLASS GRUNDSKOLA'!J122</f>
        <v>-82.972805042553645</v>
      </c>
      <c r="E122" s="18">
        <f>'6. FKLASS GRUNDSKOLA'!K122</f>
        <v>22.685868561938666</v>
      </c>
      <c r="F122" s="18">
        <f>'6. FKLASS GRUNDSKOLA'!L122</f>
        <v>4.2273534505914832</v>
      </c>
      <c r="G122" s="18">
        <f>'7. GYMNASIESKOLA'!H122</f>
        <v>-15.739245969768918</v>
      </c>
      <c r="H122" s="18">
        <f>'7. GYMNASIESKOLA'!I122</f>
        <v>311.58168663888023</v>
      </c>
      <c r="I122" s="18">
        <f>'7. GYMNASIESKOLA'!J122</f>
        <v>80.957912208076692</v>
      </c>
      <c r="J122" s="18">
        <f>'7. GYMNASIESKOLA'!L122</f>
        <v>15.57052056304372</v>
      </c>
      <c r="K122" s="18">
        <f>'7. GYMNASIESKOLA'!M122</f>
        <v>4.2112102694704934</v>
      </c>
      <c r="L122" s="18">
        <f>'7. GYMNASIESKOLA'!K122</f>
        <v>-180.23135666479234</v>
      </c>
      <c r="M122" s="18">
        <f>'9. IFO'!J122</f>
        <v>786.6527879405561</v>
      </c>
      <c r="N122" s="18">
        <f>'9. IFO'!K122</f>
        <v>-931.94242079564458</v>
      </c>
      <c r="O122" s="18">
        <f>'9. IFO'!L122</f>
        <v>97.76043430655173</v>
      </c>
      <c r="P122" s="18">
        <f>'9. IFO'!M122</f>
        <v>-732.0942535076</v>
      </c>
      <c r="Q122" s="18">
        <f>'10. ÄLDREOMSORG'!I122</f>
        <v>13.022139272543138</v>
      </c>
      <c r="R122" s="18">
        <f>'10. ÄLDREOMSORG'!J122</f>
        <v>26.5254319870558</v>
      </c>
      <c r="S122" s="19">
        <f t="shared" si="264"/>
        <v>-637.99946002052832</v>
      </c>
      <c r="U122" s="18">
        <f>'5. FÖRSKOLA FRITIDS'!D122</f>
        <v>51.482018415380665</v>
      </c>
      <c r="V122" s="18">
        <f>'5. FÖRSKOLA FRITIDS'!E122</f>
        <v>-19.587988550204503</v>
      </c>
      <c r="W122" s="18">
        <f>'5. FÖRSKOLA FRITIDS'!G122</f>
        <v>-58.318988979077623</v>
      </c>
      <c r="X122" s="18">
        <f>'5. FÖRSKOLA FRITIDS'!H122</f>
        <v>-44.123168534527665</v>
      </c>
      <c r="Y122" s="18">
        <f>'5. FÖRSKOLA FRITIDS'!J122</f>
        <v>-26.365408155438921</v>
      </c>
      <c r="Z122" s="18">
        <f>'6. FKLASS GRUNDSKOLA'!F122</f>
        <v>2.2131209289927254</v>
      </c>
      <c r="AA122" s="18">
        <f>'6. FKLASS GRUNDSKOLA'!G122</f>
        <v>-39.97249441409361</v>
      </c>
      <c r="AB122" s="18">
        <f>'7. GYMNASIESKOLA'!E122</f>
        <v>-9.5459215371220818</v>
      </c>
      <c r="AC122" s="18">
        <f>'9. IFO'!D122</f>
        <v>-9.1133175860933786</v>
      </c>
      <c r="AD122" s="18">
        <f>'9. IFO'!E122</f>
        <v>-113.06289628447738</v>
      </c>
      <c r="AE122" s="18">
        <f>'9. IFO'!F122</f>
        <v>1121.5881479725692</v>
      </c>
      <c r="AF122" s="18">
        <f>'9. IFO'!G122</f>
        <v>9.61625725461999</v>
      </c>
      <c r="AG122" s="18">
        <f>'9. IFO'!H122</f>
        <v>-140.25207410597321</v>
      </c>
      <c r="AH122" s="18">
        <f>'10. ÄLDREOMSORG'!D122</f>
        <v>-88.297686116484243</v>
      </c>
      <c r="AI122" s="18">
        <f>'10. ÄLDREOMSORG'!E122</f>
        <v>-25.402031449828929</v>
      </c>
      <c r="AJ122" s="18"/>
      <c r="AK122" s="18"/>
      <c r="AL122" s="18"/>
      <c r="AM122" s="18"/>
      <c r="AN122" s="18"/>
      <c r="AO122" s="18"/>
      <c r="AP122" s="18"/>
      <c r="AQ122" s="18"/>
      <c r="AR122" s="18"/>
      <c r="AS122" s="18"/>
      <c r="AT122" s="19">
        <f t="shared" si="265"/>
        <v>610.85756885824117</v>
      </c>
      <c r="AV122" s="18">
        <f>'9. IFO'!C122</f>
        <v>85.683188387473251</v>
      </c>
      <c r="AW122" s="18">
        <f>'5. FÖRSKOLA FRITIDS'!F122</f>
        <v>-119.24535383947666</v>
      </c>
      <c r="AX122" s="18">
        <f>'7. GYMNASIESKOLA'!E122</f>
        <v>-9.5459215371220818</v>
      </c>
      <c r="AY122" s="18">
        <f>'10. ÄLDREOMSORG'!D122</f>
        <v>-88.297686116484243</v>
      </c>
      <c r="AZ122" s="18">
        <f>'11. KOLLEKTIVTRAFIK'!C122</f>
        <v>-64.942108419489514</v>
      </c>
      <c r="BA122" s="19">
        <f t="shared" si="266"/>
        <v>-196.34788152509924</v>
      </c>
      <c r="BB122" s="5"/>
      <c r="BC122" s="20">
        <f t="shared" si="267"/>
        <v>-637.99946002052832</v>
      </c>
      <c r="BD122" s="20">
        <f t="shared" si="268"/>
        <v>610.85756885824117</v>
      </c>
      <c r="BE122" s="20">
        <f t="shared" si="269"/>
        <v>-196.34788152509924</v>
      </c>
      <c r="BF122" s="22">
        <f t="shared" si="270"/>
        <v>-223.48977268738639</v>
      </c>
      <c r="BH122" s="5"/>
      <c r="BI122" s="5"/>
      <c r="BJ122" s="5"/>
      <c r="BK122" s="5"/>
    </row>
    <row r="123" spans="1:63" x14ac:dyDescent="0.35">
      <c r="A123" s="13" t="str">
        <f>'8. KOMVUX'!B123</f>
        <v>Staffanstorp</v>
      </c>
      <c r="B123" s="18">
        <f>'5. FÖRSKOLA FRITIDS'!L123</f>
        <v>-34.143056496755179</v>
      </c>
      <c r="C123" s="18">
        <f>'5. FÖRSKOLA FRITIDS'!M123</f>
        <v>13.633801411542194</v>
      </c>
      <c r="D123" s="18">
        <f>'6. FKLASS GRUNDSKOLA'!J123</f>
        <v>-460.63156458428881</v>
      </c>
      <c r="E123" s="18">
        <f>'6. FKLASS GRUNDSKOLA'!K123</f>
        <v>-197.2719651783849</v>
      </c>
      <c r="F123" s="18">
        <f>'6. FKLASS GRUNDSKOLA'!L123</f>
        <v>4.2273534505914832</v>
      </c>
      <c r="G123" s="18">
        <f>'7. GYMNASIESKOLA'!H123</f>
        <v>-105.83058799570995</v>
      </c>
      <c r="H123" s="18">
        <f>'7. GYMNASIESKOLA'!I123</f>
        <v>-129.42672458579028</v>
      </c>
      <c r="I123" s="18">
        <f>'7. GYMNASIESKOLA'!J123</f>
        <v>26.557627451288447</v>
      </c>
      <c r="J123" s="18">
        <f>'7. GYMNASIESKOLA'!L123</f>
        <v>-22.203238889718925</v>
      </c>
      <c r="K123" s="18">
        <f>'7. GYMNASIESKOLA'!M123</f>
        <v>4.2112102694704934</v>
      </c>
      <c r="L123" s="18">
        <f>'7. GYMNASIESKOLA'!K123</f>
        <v>289.43943474542777</v>
      </c>
      <c r="M123" s="18">
        <f>'9. IFO'!J123</f>
        <v>610.59057918862163</v>
      </c>
      <c r="N123" s="18">
        <f>'9. IFO'!K123</f>
        <v>-505.3269796623556</v>
      </c>
      <c r="O123" s="18">
        <f>'9. IFO'!L123</f>
        <v>31.321548689100261</v>
      </c>
      <c r="P123" s="18">
        <f>'9. IFO'!M123</f>
        <v>-732.0942535076</v>
      </c>
      <c r="Q123" s="18">
        <f>'10. ÄLDREOMSORG'!I123</f>
        <v>13.022139272543138</v>
      </c>
      <c r="R123" s="18">
        <f>'10. ÄLDREOMSORG'!J123</f>
        <v>19.152151737203173</v>
      </c>
      <c r="S123" s="19">
        <f t="shared" si="264"/>
        <v>-1174.7725246848149</v>
      </c>
      <c r="U123" s="18">
        <f>'5. FÖRSKOLA FRITIDS'!D123</f>
        <v>58.029506013095478</v>
      </c>
      <c r="V123" s="18">
        <f>'5. FÖRSKOLA FRITIDS'!E123</f>
        <v>-43.984094724332301</v>
      </c>
      <c r="W123" s="18">
        <f>'5. FÖRSKOLA FRITIDS'!G123</f>
        <v>-12.285617569488842</v>
      </c>
      <c r="X123" s="18">
        <f>'5. FÖRSKOLA FRITIDS'!H123</f>
        <v>-85.748882984305524</v>
      </c>
      <c r="Y123" s="18">
        <f>'5. FÖRSKOLA FRITIDS'!J123</f>
        <v>-24.184269254039435</v>
      </c>
      <c r="Z123" s="18">
        <f>'6. FKLASS GRUNDSKOLA'!F123</f>
        <v>11.584378756977317</v>
      </c>
      <c r="AA123" s="18">
        <f>'6. FKLASS GRUNDSKOLA'!G123</f>
        <v>-35.213898236391032</v>
      </c>
      <c r="AB123" s="18">
        <f>'7. GYMNASIESKOLA'!E123</f>
        <v>-8.1611014062094878</v>
      </c>
      <c r="AC123" s="18">
        <f>'9. IFO'!D123</f>
        <v>-8.1261821046955802</v>
      </c>
      <c r="AD123" s="18">
        <f>'9. IFO'!E123</f>
        <v>-62.524674199232521</v>
      </c>
      <c r="AE123" s="18">
        <f>'9. IFO'!F123</f>
        <v>792.8467942564713</v>
      </c>
      <c r="AF123" s="18">
        <f>'9. IFO'!G123</f>
        <v>22.755980466264337</v>
      </c>
      <c r="AG123" s="18">
        <f>'9. IFO'!H123</f>
        <v>-193.4619265976205</v>
      </c>
      <c r="AH123" s="18">
        <f>'10. ÄLDREOMSORG'!D123</f>
        <v>63.381310266390138</v>
      </c>
      <c r="AI123" s="18">
        <f>'10. ÄLDREOMSORG'!E123</f>
        <v>-22.549070288515388</v>
      </c>
      <c r="AJ123" s="18"/>
      <c r="AK123" s="18"/>
      <c r="AL123" s="18"/>
      <c r="AM123" s="18"/>
      <c r="AN123" s="18"/>
      <c r="AO123" s="18"/>
      <c r="AP123" s="18"/>
      <c r="AQ123" s="18"/>
      <c r="AR123" s="18"/>
      <c r="AS123" s="18"/>
      <c r="AT123" s="19">
        <f t="shared" si="265"/>
        <v>452.35825239436787</v>
      </c>
      <c r="AV123" s="18">
        <f>'9. IFO'!C123</f>
        <v>-47.488590278081801</v>
      </c>
      <c r="AW123" s="18">
        <f>'5. FÖRSKOLA FRITIDS'!F123</f>
        <v>-153.84033798099503</v>
      </c>
      <c r="AX123" s="18">
        <f>'7. GYMNASIESKOLA'!E123</f>
        <v>-8.1611014062094878</v>
      </c>
      <c r="AY123" s="18">
        <f>'10. ÄLDREOMSORG'!D123</f>
        <v>63.381310266390138</v>
      </c>
      <c r="AZ123" s="18">
        <f>'11. KOLLEKTIVTRAFIK'!C123</f>
        <v>-64.942108419489514</v>
      </c>
      <c r="BA123" s="19">
        <f t="shared" si="266"/>
        <v>-211.0508278183857</v>
      </c>
      <c r="BB123" s="5"/>
      <c r="BC123" s="20">
        <f t="shared" si="267"/>
        <v>-1174.7725246848149</v>
      </c>
      <c r="BD123" s="20">
        <f t="shared" si="268"/>
        <v>452.35825239436787</v>
      </c>
      <c r="BE123" s="20">
        <f t="shared" si="269"/>
        <v>-211.0508278183857</v>
      </c>
      <c r="BF123" s="22">
        <f t="shared" si="270"/>
        <v>-933.46510010883276</v>
      </c>
      <c r="BH123" s="5"/>
      <c r="BI123" s="5"/>
      <c r="BJ123" s="5"/>
      <c r="BK123" s="5"/>
    </row>
    <row r="124" spans="1:63" x14ac:dyDescent="0.35">
      <c r="A124" s="13" t="str">
        <f>'8. KOMVUX'!B124</f>
        <v>Svalöv</v>
      </c>
      <c r="B124" s="18">
        <f>'5. FÖRSKOLA FRITIDS'!L124</f>
        <v>-32.693683149352246</v>
      </c>
      <c r="C124" s="18">
        <f>'5. FÖRSKOLA FRITIDS'!M124</f>
        <v>13.633801411542194</v>
      </c>
      <c r="D124" s="18">
        <f>'6. FKLASS GRUNDSKOLA'!J124</f>
        <v>-106.82668772025072</v>
      </c>
      <c r="E124" s="18">
        <f>'6. FKLASS GRUNDSKOLA'!K124</f>
        <v>22.685868561938666</v>
      </c>
      <c r="F124" s="18">
        <f>'6. FKLASS GRUNDSKOLA'!L124</f>
        <v>4.2273534505914832</v>
      </c>
      <c r="G124" s="18">
        <f>'7. GYMNASIESKOLA'!H124</f>
        <v>31.369737285426456</v>
      </c>
      <c r="H124" s="18">
        <f>'7. GYMNASIESKOLA'!I124</f>
        <v>362.92169239740764</v>
      </c>
      <c r="I124" s="18">
        <f>'7. GYMNASIESKOLA'!J124</f>
        <v>-31.582609654175375</v>
      </c>
      <c r="J124" s="18">
        <f>'7. GYMNASIESKOLA'!L124</f>
        <v>15.57052056304372</v>
      </c>
      <c r="K124" s="18">
        <f>'7. GYMNASIESKOLA'!M124</f>
        <v>4.2112102694704934</v>
      </c>
      <c r="L124" s="18">
        <f>'7. GYMNASIESKOLA'!K124</f>
        <v>-316.00236443108474</v>
      </c>
      <c r="M124" s="18">
        <f>'9. IFO'!J124</f>
        <v>637.27633546024595</v>
      </c>
      <c r="N124" s="18">
        <f>'9. IFO'!K124</f>
        <v>-883.2164591711595</v>
      </c>
      <c r="O124" s="18">
        <f>'9. IFO'!L124</f>
        <v>46.823118446005154</v>
      </c>
      <c r="P124" s="18">
        <f>'9. IFO'!M124</f>
        <v>-732.0942535076</v>
      </c>
      <c r="Q124" s="18">
        <f>'10. ÄLDREOMSORG'!I124</f>
        <v>13.022139272543138</v>
      </c>
      <c r="R124" s="18">
        <f>'10. ÄLDREOMSORG'!J124</f>
        <v>26.994008492817517</v>
      </c>
      <c r="S124" s="19">
        <f t="shared" si="264"/>
        <v>-923.6802720225902</v>
      </c>
      <c r="U124" s="18">
        <f>'5. FÖRSKOLA FRITIDS'!D124</f>
        <v>53.91034201092166</v>
      </c>
      <c r="V124" s="18">
        <f>'5. FÖRSKOLA FRITIDS'!E124</f>
        <v>-2.1121508183484434</v>
      </c>
      <c r="W124" s="18">
        <f>'5. FÖRSKOLA FRITIDS'!G124</f>
        <v>-35.593862573449741</v>
      </c>
      <c r="X124" s="18">
        <f>'5. FÖRSKOLA FRITIDS'!H124</f>
        <v>-96.124111898246127</v>
      </c>
      <c r="Y124" s="18">
        <f>'5. FÖRSKOLA FRITIDS'!J124</f>
        <v>-26.365408155438921</v>
      </c>
      <c r="Z124" s="18">
        <f>'6. FKLASS GRUNDSKOLA'!F124</f>
        <v>17.102345075947255</v>
      </c>
      <c r="AA124" s="18">
        <f>'6. FKLASS GRUNDSKOLA'!G124</f>
        <v>-39.97249441409361</v>
      </c>
      <c r="AB124" s="18">
        <f>'7. GYMNASIESKOLA'!E124</f>
        <v>-9.5459215371220818</v>
      </c>
      <c r="AC124" s="18">
        <f>'9. IFO'!D124</f>
        <v>-9.1133175860933786</v>
      </c>
      <c r="AD124" s="18">
        <f>'9. IFO'!E124</f>
        <v>15.321113351666549</v>
      </c>
      <c r="AE124" s="18">
        <f>'9. IFO'!F124</f>
        <v>1169.9324646955249</v>
      </c>
      <c r="AF124" s="18">
        <f>'9. IFO'!G124</f>
        <v>20.443903729064303</v>
      </c>
      <c r="AG124" s="18">
        <f>'9. IFO'!H124</f>
        <v>-126.6003072139403</v>
      </c>
      <c r="AH124" s="18">
        <f>'10. ÄLDREOMSORG'!D124</f>
        <v>43.02471468064514</v>
      </c>
      <c r="AI124" s="18">
        <f>'10. ÄLDREOMSORG'!E124</f>
        <v>-25.402031449828929</v>
      </c>
      <c r="AJ124" s="18"/>
      <c r="AK124" s="18"/>
      <c r="AL124" s="18"/>
      <c r="AM124" s="18"/>
      <c r="AN124" s="18"/>
      <c r="AO124" s="18"/>
      <c r="AP124" s="18"/>
      <c r="AQ124" s="18"/>
      <c r="AR124" s="18"/>
      <c r="AS124" s="18"/>
      <c r="AT124" s="19">
        <f t="shared" si="265"/>
        <v>948.90527789720841</v>
      </c>
      <c r="AV124" s="18">
        <f>'9. IFO'!C124</f>
        <v>135.30312139667842</v>
      </c>
      <c r="AW124" s="18">
        <f>'5. FÖRSKOLA FRITIDS'!F124</f>
        <v>-180.3288256675971</v>
      </c>
      <c r="AX124" s="18">
        <f>'7. GYMNASIESKOLA'!E124</f>
        <v>-9.5459215371220818</v>
      </c>
      <c r="AY124" s="18">
        <f>'10. ÄLDREOMSORG'!D124</f>
        <v>43.02471468064514</v>
      </c>
      <c r="AZ124" s="18">
        <f>'11. KOLLEKTIVTRAFIK'!C124</f>
        <v>-64.942108419489514</v>
      </c>
      <c r="BA124" s="19">
        <f t="shared" si="266"/>
        <v>-76.489019546885146</v>
      </c>
      <c r="BB124" s="5"/>
      <c r="BC124" s="20">
        <f t="shared" si="267"/>
        <v>-923.6802720225902</v>
      </c>
      <c r="BD124" s="20">
        <f t="shared" si="268"/>
        <v>948.90527789720841</v>
      </c>
      <c r="BE124" s="20">
        <f t="shared" si="269"/>
        <v>-76.489019546885146</v>
      </c>
      <c r="BF124" s="22">
        <f t="shared" si="270"/>
        <v>-51.264013672266941</v>
      </c>
      <c r="BH124" s="5"/>
      <c r="BI124" s="5"/>
      <c r="BJ124" s="5"/>
      <c r="BK124" s="5"/>
    </row>
    <row r="125" spans="1:63" x14ac:dyDescent="0.35">
      <c r="A125" s="13" t="str">
        <f>'8. KOMVUX'!B125</f>
        <v>Svedala</v>
      </c>
      <c r="B125" s="18">
        <f>'5. FÖRSKOLA FRITIDS'!L125</f>
        <v>-59.825014217869985</v>
      </c>
      <c r="C125" s="18">
        <f>'5. FÖRSKOLA FRITIDS'!M125</f>
        <v>13.633801411542194</v>
      </c>
      <c r="D125" s="18">
        <f>'6. FKLASS GRUNDSKOLA'!J125</f>
        <v>-474.38057975100884</v>
      </c>
      <c r="E125" s="18">
        <f>'6. FKLASS GRUNDSKOLA'!K125</f>
        <v>-182.2327192036033</v>
      </c>
      <c r="F125" s="18">
        <f>'6. FKLASS GRUNDSKOLA'!L125</f>
        <v>4.2273534505914832</v>
      </c>
      <c r="G125" s="18">
        <f>'7. GYMNASIESKOLA'!H125</f>
        <v>-64.077746107361321</v>
      </c>
      <c r="H125" s="18">
        <f>'7. GYMNASIESKOLA'!I125</f>
        <v>75.511994194517243</v>
      </c>
      <c r="I125" s="18">
        <f>'7. GYMNASIESKOLA'!J125</f>
        <v>68.150145682109425</v>
      </c>
      <c r="J125" s="18">
        <f>'7. GYMNASIESKOLA'!L125</f>
        <v>3.854351006993038</v>
      </c>
      <c r="K125" s="18">
        <f>'7. GYMNASIESKOLA'!M125</f>
        <v>4.2112102694704934</v>
      </c>
      <c r="L125" s="18">
        <f>'7. GYMNASIESKOLA'!K125</f>
        <v>44.565793616108216</v>
      </c>
      <c r="M125" s="18">
        <f>'9. IFO'!J125</f>
        <v>712.05406300640823</v>
      </c>
      <c r="N125" s="18">
        <f>'9. IFO'!K125</f>
        <v>-603.38898925392812</v>
      </c>
      <c r="O125" s="18">
        <f>'9. IFO'!L125</f>
        <v>65.813476195633882</v>
      </c>
      <c r="P125" s="18">
        <f>'9. IFO'!M125</f>
        <v>-732.0942535076</v>
      </c>
      <c r="Q125" s="18">
        <f>'10. ÄLDREOMSORG'!I125</f>
        <v>13.022139272543138</v>
      </c>
      <c r="R125" s="18">
        <f>'10. ÄLDREOMSORG'!J125</f>
        <v>18.889126317612611</v>
      </c>
      <c r="S125" s="19">
        <f t="shared" si="264"/>
        <v>-1092.0658476178417</v>
      </c>
      <c r="U125" s="18">
        <f>'5. FÖRSKOLA FRITIDS'!D125</f>
        <v>60.08549356170483</v>
      </c>
      <c r="V125" s="18">
        <f>'5. FÖRSKOLA FRITIDS'!E125</f>
        <v>-62.93099345062447</v>
      </c>
      <c r="W125" s="18">
        <f>'5. FÖRSKOLA FRITIDS'!G125</f>
        <v>19.083540329842251</v>
      </c>
      <c r="X125" s="18">
        <f>'5. FÖRSKOLA FRITIDS'!H125</f>
        <v>-142.61631814557347</v>
      </c>
      <c r="Y125" s="18">
        <f>'5. FÖRSKOLA FRITIDS'!J125</f>
        <v>-26.365408155438921</v>
      </c>
      <c r="Z125" s="18">
        <f>'6. FKLASS GRUNDSKOLA'!F125</f>
        <v>18.154772763167994</v>
      </c>
      <c r="AA125" s="18">
        <f>'6. FKLASS GRUNDSKOLA'!G125</f>
        <v>-39.97249441409361</v>
      </c>
      <c r="AB125" s="18">
        <f>'7. GYMNASIESKOLA'!E125</f>
        <v>-9.5459215371220818</v>
      </c>
      <c r="AC125" s="18">
        <f>'9. IFO'!D125</f>
        <v>-9.1133175860933786</v>
      </c>
      <c r="AD125" s="18">
        <f>'9. IFO'!E125</f>
        <v>-91.934716260665624</v>
      </c>
      <c r="AE125" s="18">
        <f>'9. IFO'!F125</f>
        <v>778.34349923958462</v>
      </c>
      <c r="AF125" s="18">
        <f>'9. IFO'!G125</f>
        <v>20.125317776111878</v>
      </c>
      <c r="AG125" s="18">
        <f>'9. IFO'!H125</f>
        <v>-177.31670596689622</v>
      </c>
      <c r="AH125" s="18">
        <f>'10. ÄLDREOMSORG'!D125</f>
        <v>-19.15397506801218</v>
      </c>
      <c r="AI125" s="18">
        <f>'10. ÄLDREOMSORG'!E125</f>
        <v>-25.402031449828929</v>
      </c>
      <c r="AJ125" s="18"/>
      <c r="AK125" s="18"/>
      <c r="AL125" s="18"/>
      <c r="AM125" s="18"/>
      <c r="AN125" s="18"/>
      <c r="AO125" s="18"/>
      <c r="AP125" s="18"/>
      <c r="AQ125" s="18"/>
      <c r="AR125" s="18"/>
      <c r="AS125" s="18"/>
      <c r="AT125" s="19">
        <f t="shared" si="265"/>
        <v>291.44074163606263</v>
      </c>
      <c r="AV125" s="18">
        <f>'9. IFO'!C125</f>
        <v>-40.981103164479805</v>
      </c>
      <c r="AW125" s="18">
        <f>'5. FÖRSKOLA FRITIDS'!F125</f>
        <v>-175.60580865332773</v>
      </c>
      <c r="AX125" s="18">
        <f>'7. GYMNASIESKOLA'!E125</f>
        <v>-9.5459215371220818</v>
      </c>
      <c r="AY125" s="18">
        <f>'10. ÄLDREOMSORG'!D125</f>
        <v>-19.15397506801218</v>
      </c>
      <c r="AZ125" s="18">
        <f>'11. KOLLEKTIVTRAFIK'!C125</f>
        <v>-64.942108419489514</v>
      </c>
      <c r="BA125" s="19">
        <f t="shared" si="266"/>
        <v>-310.22891684243132</v>
      </c>
      <c r="BB125" s="5"/>
      <c r="BC125" s="20">
        <f t="shared" si="267"/>
        <v>-1092.0658476178417</v>
      </c>
      <c r="BD125" s="20">
        <f t="shared" si="268"/>
        <v>291.44074163606263</v>
      </c>
      <c r="BE125" s="20">
        <f t="shared" si="269"/>
        <v>-310.22891684243132</v>
      </c>
      <c r="BF125" s="22">
        <f t="shared" si="270"/>
        <v>-1110.8540228242105</v>
      </c>
      <c r="BH125" s="5"/>
      <c r="BI125" s="5"/>
      <c r="BJ125" s="5"/>
      <c r="BK125" s="5"/>
    </row>
    <row r="126" spans="1:63" x14ac:dyDescent="0.35">
      <c r="A126" s="13" t="str">
        <f>'8. KOMVUX'!B126</f>
        <v>Tomelilla</v>
      </c>
      <c r="B126" s="18">
        <f>'5. FÖRSKOLA FRITIDS'!L126</f>
        <v>-27.637004489494363</v>
      </c>
      <c r="C126" s="18">
        <f>'5. FÖRSKOLA FRITIDS'!M126</f>
        <v>13.633801411542194</v>
      </c>
      <c r="D126" s="18">
        <f>'6. FKLASS GRUNDSKOLA'!J126</f>
        <v>-15.639072612853919</v>
      </c>
      <c r="E126" s="18">
        <f>'6. FKLASS GRUNDSKOLA'!K126</f>
        <v>22.685868561938666</v>
      </c>
      <c r="F126" s="18">
        <f>'6. FKLASS GRUNDSKOLA'!L126</f>
        <v>4.2273534505914832</v>
      </c>
      <c r="G126" s="18">
        <f>'7. GYMNASIESKOLA'!H126</f>
        <v>32.163449389451593</v>
      </c>
      <c r="H126" s="18">
        <f>'7. GYMNASIESKOLA'!I126</f>
        <v>597.56017572914539</v>
      </c>
      <c r="I126" s="18">
        <f>'7. GYMNASIESKOLA'!J126</f>
        <v>-112.87277171611424</v>
      </c>
      <c r="J126" s="18">
        <f>'7. GYMNASIESKOLA'!L126</f>
        <v>15.57052056304372</v>
      </c>
      <c r="K126" s="18">
        <f>'7. GYMNASIESKOLA'!M126</f>
        <v>4.2112102694704934</v>
      </c>
      <c r="L126" s="18">
        <f>'7. GYMNASIESKOLA'!K126</f>
        <v>-656.20783874630354</v>
      </c>
      <c r="M126" s="18">
        <f>'9. IFO'!J126</f>
        <v>805.97911305065145</v>
      </c>
      <c r="N126" s="18">
        <f>'9. IFO'!K126</f>
        <v>-971.61239211411396</v>
      </c>
      <c r="O126" s="18">
        <f>'9. IFO'!L126</f>
        <v>19.279835234134509</v>
      </c>
      <c r="P126" s="18">
        <f>'9. IFO'!M126</f>
        <v>-732.0942535076</v>
      </c>
      <c r="Q126" s="18">
        <f>'10. ÄLDREOMSORG'!I126</f>
        <v>13.022139272543138</v>
      </c>
      <c r="R126" s="18">
        <f>'10. ÄLDREOMSORG'!J126</f>
        <v>21.172901604002792</v>
      </c>
      <c r="S126" s="19">
        <f t="shared" si="264"/>
        <v>-966.5569646499647</v>
      </c>
      <c r="U126" s="18">
        <f>'5. FÖRSKOLA FRITIDS'!D126</f>
        <v>46.290031843277362</v>
      </c>
      <c r="V126" s="18">
        <f>'5. FÖRSKOLA FRITIDS'!E126</f>
        <v>-37.571177391207542</v>
      </c>
      <c r="W126" s="18">
        <f>'5. FÖRSKOLA FRITIDS'!G126</f>
        <v>-37.900725663443225</v>
      </c>
      <c r="X126" s="18">
        <f>'5. FÖRSKOLA FRITIDS'!H126</f>
        <v>-61.896417570416141</v>
      </c>
      <c r="Y126" s="18">
        <f>'5. FÖRSKOLA FRITIDS'!J126</f>
        <v>-26.365408155438921</v>
      </c>
      <c r="Z126" s="18">
        <f>'6. FKLASS GRUNDSKOLA'!F126</f>
        <v>-11.049577854722731</v>
      </c>
      <c r="AA126" s="18">
        <f>'6. FKLASS GRUNDSKOLA'!G126</f>
        <v>-39.97249441409361</v>
      </c>
      <c r="AB126" s="18">
        <f>'7. GYMNASIESKOLA'!E126</f>
        <v>-9.5459215371220818</v>
      </c>
      <c r="AC126" s="18">
        <f>'9. IFO'!D126</f>
        <v>-9.1133175860933786</v>
      </c>
      <c r="AD126" s="18">
        <f>'9. IFO'!E126</f>
        <v>89.16855230412493</v>
      </c>
      <c r="AE126" s="18">
        <f>'9. IFO'!F126</f>
        <v>1464.8327967055538</v>
      </c>
      <c r="AF126" s="18">
        <f>'9. IFO'!G126</f>
        <v>16.853801860333778</v>
      </c>
      <c r="AG126" s="18">
        <f>'9. IFO'!H126</f>
        <v>-123.90772692600616</v>
      </c>
      <c r="AH126" s="18">
        <f>'10. ÄLDREOMSORG'!D126</f>
        <v>-164.07357485238961</v>
      </c>
      <c r="AI126" s="18">
        <f>'10. ÄLDREOMSORG'!E126</f>
        <v>-25.402031449828929</v>
      </c>
      <c r="AJ126" s="18"/>
      <c r="AK126" s="18"/>
      <c r="AL126" s="18"/>
      <c r="AM126" s="18"/>
      <c r="AN126" s="18"/>
      <c r="AO126" s="18"/>
      <c r="AP126" s="18"/>
      <c r="AQ126" s="18"/>
      <c r="AR126" s="18"/>
      <c r="AS126" s="18"/>
      <c r="AT126" s="19">
        <f t="shared" si="265"/>
        <v>1070.3468093125275</v>
      </c>
      <c r="AV126" s="18">
        <f>'9. IFO'!C126</f>
        <v>555.91693221394951</v>
      </c>
      <c r="AW126" s="18">
        <f>'5. FÖRSKOLA FRITIDS'!F126</f>
        <v>-146.54040486073708</v>
      </c>
      <c r="AX126" s="18">
        <f>'7. GYMNASIESKOLA'!E126</f>
        <v>-9.5459215371220818</v>
      </c>
      <c r="AY126" s="18">
        <f>'10. ÄLDREOMSORG'!D126</f>
        <v>-164.07357485238961</v>
      </c>
      <c r="AZ126" s="18">
        <f>'11. KOLLEKTIVTRAFIK'!C126</f>
        <v>-64.942108419489514</v>
      </c>
      <c r="BA126" s="19">
        <f t="shared" si="266"/>
        <v>170.81492254421119</v>
      </c>
      <c r="BB126" s="5"/>
      <c r="BC126" s="20">
        <f t="shared" si="267"/>
        <v>-966.5569646499647</v>
      </c>
      <c r="BD126" s="20">
        <f t="shared" si="268"/>
        <v>1070.3468093125275</v>
      </c>
      <c r="BE126" s="20">
        <f t="shared" si="269"/>
        <v>170.81492254421119</v>
      </c>
      <c r="BF126" s="22">
        <f t="shared" si="270"/>
        <v>274.604767206774</v>
      </c>
      <c r="BH126" s="5"/>
      <c r="BI126" s="5"/>
      <c r="BJ126" s="5"/>
      <c r="BK126" s="5"/>
    </row>
    <row r="127" spans="1:63" x14ac:dyDescent="0.35">
      <c r="A127" s="13" t="str">
        <f>'8. KOMVUX'!B127</f>
        <v>Trelleborg</v>
      </c>
      <c r="B127" s="18">
        <f>'5. FÖRSKOLA FRITIDS'!L127</f>
        <v>-18.564986350119877</v>
      </c>
      <c r="C127" s="18">
        <f>'5. FÖRSKOLA FRITIDS'!M127</f>
        <v>13.633801411542194</v>
      </c>
      <c r="D127" s="18">
        <f>'6. FKLASS GRUNDSKOLA'!J127</f>
        <v>-6.7553373433908046</v>
      </c>
      <c r="E127" s="18">
        <f>'6. FKLASS GRUNDSKOLA'!K127</f>
        <v>22.685868561938666</v>
      </c>
      <c r="F127" s="18">
        <f>'6. FKLASS GRUNDSKOLA'!L127</f>
        <v>4.2273534505914832</v>
      </c>
      <c r="G127" s="18">
        <f>'7. GYMNASIESKOLA'!H127</f>
        <v>13.875675123804667</v>
      </c>
      <c r="H127" s="18">
        <f>'7. GYMNASIESKOLA'!I127</f>
        <v>50.516766912151077</v>
      </c>
      <c r="I127" s="18">
        <f>'7. GYMNASIESKOLA'!J127</f>
        <v>5.3253404618688487</v>
      </c>
      <c r="J127" s="18">
        <f>'7. GYMNASIESKOLA'!L127</f>
        <v>-12.622304634024031</v>
      </c>
      <c r="K127" s="18">
        <f>'7. GYMNASIESKOLA'!M127</f>
        <v>4.2112102694704934</v>
      </c>
      <c r="L127" s="18">
        <f>'7. GYMNASIESKOLA'!K127</f>
        <v>-4.3497526010075491</v>
      </c>
      <c r="M127" s="18">
        <f>'9. IFO'!J127</f>
        <v>789.24259368103469</v>
      </c>
      <c r="N127" s="18">
        <f>'9. IFO'!K127</f>
        <v>-954.64543789651304</v>
      </c>
      <c r="O127" s="18">
        <f>'9. IFO'!L127</f>
        <v>88.65163700636414</v>
      </c>
      <c r="P127" s="18">
        <f>'9. IFO'!M127</f>
        <v>-732.0942535076</v>
      </c>
      <c r="Q127" s="18">
        <f>'10. ÄLDREOMSORG'!I127</f>
        <v>13.022139272543138</v>
      </c>
      <c r="R127" s="18">
        <f>'10. ÄLDREOMSORG'!J127</f>
        <v>-8.6573737502301817</v>
      </c>
      <c r="S127" s="19">
        <f t="shared" si="264"/>
        <v>-732.29705993157609</v>
      </c>
      <c r="U127" s="18">
        <f>'5. FÖRSKOLA FRITIDS'!D127</f>
        <v>48.44230764759179</v>
      </c>
      <c r="V127" s="18">
        <f>'5. FÖRSKOLA FRITIDS'!E127</f>
        <v>-38.755160969627838</v>
      </c>
      <c r="W127" s="18">
        <f>'5. FÖRSKOLA FRITIDS'!G127</f>
        <v>-59.258170133884263</v>
      </c>
      <c r="X127" s="18">
        <f>'5. FÖRSKOLA FRITIDS'!H127</f>
        <v>-15.65827306211651</v>
      </c>
      <c r="Y127" s="18">
        <f>'5. FÖRSKOLA FRITIDS'!J127</f>
        <v>-26.365408155438921</v>
      </c>
      <c r="Z127" s="18">
        <f>'6. FKLASS GRUNDSKOLA'!F127</f>
        <v>10.45722907248412</v>
      </c>
      <c r="AA127" s="18">
        <f>'6. FKLASS GRUNDSKOLA'!G127</f>
        <v>-39.97249441409361</v>
      </c>
      <c r="AB127" s="18">
        <f>'7. GYMNASIESKOLA'!E127</f>
        <v>-9.5459215371220818</v>
      </c>
      <c r="AC127" s="18">
        <f>'9. IFO'!D127</f>
        <v>-9.1133175860933786</v>
      </c>
      <c r="AD127" s="18">
        <f>'9. IFO'!E127</f>
        <v>-31.325050950955188</v>
      </c>
      <c r="AE127" s="18">
        <f>'9. IFO'!F127</f>
        <v>1165.0980330232294</v>
      </c>
      <c r="AF127" s="18">
        <f>'9. IFO'!G127</f>
        <v>40.054355847282999</v>
      </c>
      <c r="AG127" s="18">
        <f>'9. IFO'!H127</f>
        <v>-249.73704074727772</v>
      </c>
      <c r="AH127" s="18">
        <f>'10. ÄLDREOMSORG'!D127</f>
        <v>-42.563477201315209</v>
      </c>
      <c r="AI127" s="18">
        <f>'10. ÄLDREOMSORG'!E127</f>
        <v>-25.402031449828929</v>
      </c>
      <c r="AJ127" s="18"/>
      <c r="AK127" s="18"/>
      <c r="AL127" s="18"/>
      <c r="AM127" s="18"/>
      <c r="AN127" s="18"/>
      <c r="AO127" s="18"/>
      <c r="AP127" s="18"/>
      <c r="AQ127" s="18"/>
      <c r="AR127" s="18"/>
      <c r="AS127" s="18"/>
      <c r="AT127" s="19">
        <f t="shared" si="265"/>
        <v>716.35557938283478</v>
      </c>
      <c r="AV127" s="18">
        <f>'9. IFO'!C127</f>
        <v>102.66204206243697</v>
      </c>
      <c r="AW127" s="18">
        <f>'5. FÖRSKOLA FRITIDS'!F127</f>
        <v>-16.282549313944674</v>
      </c>
      <c r="AX127" s="18">
        <f>'7. GYMNASIESKOLA'!E127</f>
        <v>-9.5459215371220818</v>
      </c>
      <c r="AY127" s="18">
        <f>'10. ÄLDREOMSORG'!D127</f>
        <v>-42.563477201315209</v>
      </c>
      <c r="AZ127" s="18">
        <f>'11. KOLLEKTIVTRAFIK'!C127</f>
        <v>-64.942108419489514</v>
      </c>
      <c r="BA127" s="19">
        <f t="shared" si="266"/>
        <v>-30.67201440943451</v>
      </c>
      <c r="BB127" s="5"/>
      <c r="BC127" s="20">
        <f t="shared" si="267"/>
        <v>-732.29705993157609</v>
      </c>
      <c r="BD127" s="20">
        <f t="shared" si="268"/>
        <v>716.35557938283478</v>
      </c>
      <c r="BE127" s="20">
        <f t="shared" si="269"/>
        <v>-30.67201440943451</v>
      </c>
      <c r="BF127" s="22">
        <f t="shared" si="270"/>
        <v>-46.613494958175821</v>
      </c>
      <c r="BH127" s="5"/>
      <c r="BI127" s="5"/>
      <c r="BJ127" s="5"/>
      <c r="BK127" s="5"/>
    </row>
    <row r="128" spans="1:63" x14ac:dyDescent="0.35">
      <c r="A128" s="13" t="str">
        <f>'8. KOMVUX'!B128</f>
        <v>Vellinge</v>
      </c>
      <c r="B128" s="18">
        <f>'5. FÖRSKOLA FRITIDS'!L128</f>
        <v>7.845453393031069</v>
      </c>
      <c r="C128" s="18">
        <f>'5. FÖRSKOLA FRITIDS'!M128</f>
        <v>13.633801411542194</v>
      </c>
      <c r="D128" s="18">
        <f>'6. FKLASS GRUNDSKOLA'!J128</f>
        <v>-531.72559625403471</v>
      </c>
      <c r="E128" s="18">
        <f>'6. FKLASS GRUNDSKOLA'!K128</f>
        <v>22.685868561938666</v>
      </c>
      <c r="F128" s="18">
        <f>'6. FKLASS GRUNDSKOLA'!L128</f>
        <v>4.2273534505914832</v>
      </c>
      <c r="G128" s="18">
        <f>'7. GYMNASIESKOLA'!H128</f>
        <v>-185.81024728416855</v>
      </c>
      <c r="H128" s="18">
        <f>'7. GYMNASIESKOLA'!I128</f>
        <v>-408.59082316544266</v>
      </c>
      <c r="I128" s="18">
        <f>'7. GYMNASIESKOLA'!J128</f>
        <v>70.85023040610325</v>
      </c>
      <c r="J128" s="18">
        <f>'7. GYMNASIESKOLA'!L128</f>
        <v>-8.8786524552394948</v>
      </c>
      <c r="K128" s="18">
        <f>'7. GYMNASIESKOLA'!M128</f>
        <v>4.2112102694704934</v>
      </c>
      <c r="L128" s="18">
        <f>'7. GYMNASIESKOLA'!K128</f>
        <v>678.05228750344259</v>
      </c>
      <c r="M128" s="18">
        <f>'9. IFO'!J128</f>
        <v>381.72048567793632</v>
      </c>
      <c r="N128" s="18">
        <f>'9. IFO'!K128</f>
        <v>-348.19185973786864</v>
      </c>
      <c r="O128" s="18">
        <f>'9. IFO'!L128</f>
        <v>83.649988925115039</v>
      </c>
      <c r="P128" s="18">
        <f>'9. IFO'!M128</f>
        <v>-732.0942535076</v>
      </c>
      <c r="Q128" s="18">
        <f>'10. ÄLDREOMSORG'!I128</f>
        <v>13.022139272543138</v>
      </c>
      <c r="R128" s="18">
        <f>'10. ÄLDREOMSORG'!J128</f>
        <v>28.987077354299238</v>
      </c>
      <c r="S128" s="19">
        <f t="shared" si="264"/>
        <v>-906.40553617834053</v>
      </c>
      <c r="U128" s="18">
        <f>'5. FÖRSKOLA FRITIDS'!D128</f>
        <v>48.318382775661021</v>
      </c>
      <c r="V128" s="18">
        <f>'5. FÖRSKOLA FRITIDS'!E128</f>
        <v>-38.657506305660689</v>
      </c>
      <c r="W128" s="18">
        <f>'5. FÖRSKOLA FRITIDS'!G128</f>
        <v>44.021837967022357</v>
      </c>
      <c r="X128" s="18">
        <f>'5. FÖRSKOLA FRITIDS'!H128</f>
        <v>-33.338183211518988</v>
      </c>
      <c r="Y128" s="18">
        <f>'5. FÖRSKOLA FRITIDS'!J128</f>
        <v>42.179756543213806</v>
      </c>
      <c r="Z128" s="18">
        <f>'6. FKLASS GRUNDSKOLA'!F128</f>
        <v>6.839975314381963</v>
      </c>
      <c r="AA128" s="18">
        <f>'6. FKLASS GRUNDSKOLA'!G128</f>
        <v>53.518904990470759</v>
      </c>
      <c r="AB128" s="18">
        <f>'7. GYMNASIESKOLA'!E128</f>
        <v>26.155420253331432</v>
      </c>
      <c r="AC128" s="18">
        <f>'9. IFO'!D128</f>
        <v>-2.7397686822780218</v>
      </c>
      <c r="AD128" s="18">
        <f>'9. IFO'!E128</f>
        <v>-195.61558902660389</v>
      </c>
      <c r="AE128" s="18">
        <f>'9. IFO'!F128</f>
        <v>570.46293733087589</v>
      </c>
      <c r="AF128" s="18">
        <f>'9. IFO'!G128</f>
        <v>9.2991489222610308</v>
      </c>
      <c r="AG128" s="18">
        <f>'9. IFO'!H128</f>
        <v>-233.42239462396179</v>
      </c>
      <c r="AH128" s="18">
        <f>'10. ÄLDREOMSORG'!D128</f>
        <v>13.914793925713353</v>
      </c>
      <c r="AI128" s="18">
        <f>'10. ÄLDREOMSORG'!E128</f>
        <v>55.793950768114854</v>
      </c>
      <c r="AJ128" s="18"/>
      <c r="AK128" s="18"/>
      <c r="AL128" s="18"/>
      <c r="AM128" s="18"/>
      <c r="AN128" s="18"/>
      <c r="AO128" s="18"/>
      <c r="AP128" s="18"/>
      <c r="AQ128" s="18"/>
      <c r="AR128" s="18"/>
      <c r="AS128" s="18"/>
      <c r="AT128" s="19">
        <f t="shared" si="265"/>
        <v>366.73166694102315</v>
      </c>
      <c r="AV128" s="18">
        <f>'9. IFO'!C128</f>
        <v>-470.40078152915919</v>
      </c>
      <c r="AW128" s="18">
        <f>'5. FÖRSKOLA FRITIDS'!F128</f>
        <v>-17.694975223360689</v>
      </c>
      <c r="AX128" s="18">
        <f>'7. GYMNASIESKOLA'!E128</f>
        <v>26.155420253331432</v>
      </c>
      <c r="AY128" s="18">
        <f>'10. ÄLDREOMSORG'!D128</f>
        <v>13.914793925713353</v>
      </c>
      <c r="AZ128" s="18">
        <f>'11. KOLLEKTIVTRAFIK'!C128</f>
        <v>-64.942108419489514</v>
      </c>
      <c r="BA128" s="19">
        <f t="shared" si="266"/>
        <v>-512.96765099296465</v>
      </c>
      <c r="BB128" s="5"/>
      <c r="BC128" s="20">
        <f t="shared" si="267"/>
        <v>-906.40553617834053</v>
      </c>
      <c r="BD128" s="20">
        <f t="shared" si="268"/>
        <v>366.73166694102315</v>
      </c>
      <c r="BE128" s="20">
        <f t="shared" si="269"/>
        <v>-512.96765099296465</v>
      </c>
      <c r="BF128" s="22">
        <f t="shared" si="270"/>
        <v>-1052.6415202302819</v>
      </c>
      <c r="BH128" s="5"/>
      <c r="BI128" s="5"/>
      <c r="BJ128" s="5"/>
      <c r="BK128" s="5"/>
    </row>
    <row r="129" spans="1:63" x14ac:dyDescent="0.35">
      <c r="A129" s="13" t="str">
        <f>'8. KOMVUX'!B129</f>
        <v>Ystad</v>
      </c>
      <c r="B129" s="18">
        <f>'5. FÖRSKOLA FRITIDS'!L129</f>
        <v>7.845453393031069</v>
      </c>
      <c r="C129" s="18">
        <f>'5. FÖRSKOLA FRITIDS'!M129</f>
        <v>13.633801411542194</v>
      </c>
      <c r="D129" s="18">
        <f>'6. FKLASS GRUNDSKOLA'!J129</f>
        <v>-201.16638014003428</v>
      </c>
      <c r="E129" s="18">
        <f>'6. FKLASS GRUNDSKOLA'!K129</f>
        <v>-33.775718003510441</v>
      </c>
      <c r="F129" s="18">
        <f>'6. FKLASS GRUNDSKOLA'!L129</f>
        <v>4.2273534505914832</v>
      </c>
      <c r="G129" s="18">
        <f>'7. GYMNASIESKOLA'!H129</f>
        <v>-78.474639826234281</v>
      </c>
      <c r="H129" s="18">
        <f>'7. GYMNASIESKOLA'!I129</f>
        <v>-37.892800290233623</v>
      </c>
      <c r="I129" s="18">
        <f>'7. GYMNASIESKOLA'!J129</f>
        <v>95.044316918604338</v>
      </c>
      <c r="J129" s="18">
        <f>'7. GYMNASIESKOLA'!L129</f>
        <v>4.9413301598593948</v>
      </c>
      <c r="K129" s="18">
        <f>'7. GYMNASIESKOLA'!M129</f>
        <v>4.2112102694704934</v>
      </c>
      <c r="L129" s="18">
        <f>'7. GYMNASIESKOLA'!K129</f>
        <v>103.96340362674026</v>
      </c>
      <c r="M129" s="18">
        <f>'9. IFO'!J129</f>
        <v>581.3734923861964</v>
      </c>
      <c r="N129" s="18">
        <f>'9. IFO'!K129</f>
        <v>-536.44759997971266</v>
      </c>
      <c r="O129" s="18">
        <f>'9. IFO'!L129</f>
        <v>24.436826512969461</v>
      </c>
      <c r="P129" s="18">
        <f>'9. IFO'!M129</f>
        <v>-732.0942535076</v>
      </c>
      <c r="Q129" s="18">
        <f>'10. ÄLDREOMSORG'!I129</f>
        <v>13.022139272543138</v>
      </c>
      <c r="R129" s="18">
        <f>'10. ÄLDREOMSORG'!J129</f>
        <v>11.737167275217619</v>
      </c>
      <c r="S129" s="19">
        <f t="shared" si="264"/>
        <v>-755.41489707055939</v>
      </c>
      <c r="U129" s="18">
        <f>'5. FÖRSKOLA FRITIDS'!D129</f>
        <v>39.324023468241322</v>
      </c>
      <c r="V129" s="18">
        <f>'5. FÖRSKOLA FRITIDS'!E129</f>
        <v>-44.296707704980669</v>
      </c>
      <c r="W129" s="18">
        <f>'5. FÖRSKOLA FRITIDS'!G129</f>
        <v>59.650005249978825</v>
      </c>
      <c r="X129" s="18">
        <f>'5. FÖRSKOLA FRITIDS'!H129</f>
        <v>31.823276543707401</v>
      </c>
      <c r="Y129" s="18">
        <f>'5. FÖRSKOLA FRITIDS'!J129</f>
        <v>-26.365408155438921</v>
      </c>
      <c r="Z129" s="18">
        <f>'6. FKLASS GRUNDSKOLA'!F129</f>
        <v>-16.987068012614202</v>
      </c>
      <c r="AA129" s="18">
        <f>'6. FKLASS GRUNDSKOLA'!G129</f>
        <v>-39.97249441409361</v>
      </c>
      <c r="AB129" s="18">
        <f>'7. GYMNASIESKOLA'!E129</f>
        <v>-9.5459215371220818</v>
      </c>
      <c r="AC129" s="18">
        <f>'9. IFO'!D129</f>
        <v>-9.1133175860933786</v>
      </c>
      <c r="AD129" s="18">
        <f>'9. IFO'!E129</f>
        <v>36.387588888693742</v>
      </c>
      <c r="AE129" s="18">
        <f>'9. IFO'!F129</f>
        <v>1160.2636013509336</v>
      </c>
      <c r="AF129" s="18">
        <f>'9. IFO'!G129</f>
        <v>19.189708030540736</v>
      </c>
      <c r="AG129" s="18">
        <f>'9. IFO'!H129</f>
        <v>-203.97314352353112</v>
      </c>
      <c r="AH129" s="18">
        <f>'10. ÄLDREOMSORG'!D129</f>
        <v>-15.926021143155953</v>
      </c>
      <c r="AI129" s="18">
        <f>'10. ÄLDREOMSORG'!E129</f>
        <v>-25.402031449828929</v>
      </c>
      <c r="AJ129" s="18"/>
      <c r="AK129" s="18"/>
      <c r="AL129" s="18"/>
      <c r="AM129" s="18"/>
      <c r="AN129" s="18"/>
      <c r="AO129" s="18"/>
      <c r="AP129" s="18"/>
      <c r="AQ129" s="18"/>
      <c r="AR129" s="18"/>
      <c r="AS129" s="18"/>
      <c r="AT129" s="19">
        <f t="shared" si="265"/>
        <v>955.05609000523691</v>
      </c>
      <c r="AV129" s="18">
        <f>'9. IFO'!C129</f>
        <v>336.55342576536157</v>
      </c>
      <c r="AW129" s="18">
        <f>'5. FÖRSKOLA FRITIDS'!F129</f>
        <v>52.570612708321626</v>
      </c>
      <c r="AX129" s="18">
        <f>'7. GYMNASIESKOLA'!E129</f>
        <v>-9.5459215371220818</v>
      </c>
      <c r="AY129" s="18">
        <f>'10. ÄLDREOMSORG'!D129</f>
        <v>-15.926021143155953</v>
      </c>
      <c r="AZ129" s="18">
        <f>'11. KOLLEKTIVTRAFIK'!C129</f>
        <v>-64.942108419489514</v>
      </c>
      <c r="BA129" s="19">
        <f t="shared" si="266"/>
        <v>298.70998737391568</v>
      </c>
      <c r="BB129" s="5"/>
      <c r="BC129" s="20">
        <f t="shared" si="267"/>
        <v>-755.41489707055939</v>
      </c>
      <c r="BD129" s="20">
        <f t="shared" si="268"/>
        <v>955.05609000523691</v>
      </c>
      <c r="BE129" s="20">
        <f t="shared" si="269"/>
        <v>298.70998737391568</v>
      </c>
      <c r="BF129" s="22">
        <f t="shared" si="270"/>
        <v>498.3511803085932</v>
      </c>
      <c r="BH129" s="5"/>
      <c r="BI129" s="5"/>
      <c r="BJ129" s="5"/>
      <c r="BK129" s="5"/>
    </row>
    <row r="130" spans="1:63" x14ac:dyDescent="0.35">
      <c r="A130" s="13" t="str">
        <f>'8. KOMVUX'!B130</f>
        <v>Åstorp</v>
      </c>
      <c r="B130" s="18">
        <f>'5. FÖRSKOLA FRITIDS'!L130</f>
        <v>7.845453393031069</v>
      </c>
      <c r="C130" s="18">
        <f>'5. FÖRSKOLA FRITIDS'!M130</f>
        <v>13.633801411542194</v>
      </c>
      <c r="D130" s="18">
        <f>'6. FKLASS GRUNDSKOLA'!J130</f>
        <v>401.21483472674288</v>
      </c>
      <c r="E130" s="18">
        <f>'6. FKLASS GRUNDSKOLA'!K130</f>
        <v>22.685868561938666</v>
      </c>
      <c r="F130" s="18">
        <f>'6. FKLASS GRUNDSKOLA'!L130</f>
        <v>4.2273534505914832</v>
      </c>
      <c r="G130" s="18">
        <f>'7. GYMNASIESKOLA'!H130</f>
        <v>300.97859541908292</v>
      </c>
      <c r="H130" s="18">
        <f>'7. GYMNASIESKOLA'!I130</f>
        <v>356.7766818834998</v>
      </c>
      <c r="I130" s="18">
        <f>'7. GYMNASIESKOLA'!J130</f>
        <v>-95.312824621903829</v>
      </c>
      <c r="J130" s="18">
        <f>'7. GYMNASIESKOLA'!L130</f>
        <v>-24.280977911944234</v>
      </c>
      <c r="K130" s="18">
        <f>'7. GYMNASIESKOLA'!M130</f>
        <v>4.2112102694704934</v>
      </c>
      <c r="L130" s="18">
        <f>'7. GYMNASIESKOLA'!K130</f>
        <v>-380.56847208343169</v>
      </c>
      <c r="M130" s="18">
        <f>'9. IFO'!J130</f>
        <v>823.16800729813644</v>
      </c>
      <c r="N130" s="18">
        <f>'9. IFO'!K130</f>
        <v>-1287.424484601642</v>
      </c>
      <c r="O130" s="18">
        <f>'9. IFO'!L130</f>
        <v>90.281914604060958</v>
      </c>
      <c r="P130" s="18">
        <f>'9. IFO'!M130</f>
        <v>-732.0942535076</v>
      </c>
      <c r="Q130" s="18">
        <f>'10. ÄLDREOMSORG'!I130</f>
        <v>13.022139272543138</v>
      </c>
      <c r="R130" s="18">
        <f>'10. ÄLDREOMSORG'!J130</f>
        <v>-10.326880545390608</v>
      </c>
      <c r="S130" s="19">
        <f t="shared" si="264"/>
        <v>-491.96203298127244</v>
      </c>
      <c r="U130" s="18">
        <f>'5. FÖRSKOLA FRITIDS'!D130</f>
        <v>53.982682706827433</v>
      </c>
      <c r="V130" s="18">
        <f>'5. FÖRSKOLA FRITIDS'!E130</f>
        <v>-80.525749812805842</v>
      </c>
      <c r="W130" s="18">
        <f>'5. FÖRSKOLA FRITIDS'!G130</f>
        <v>-122.13892009958035</v>
      </c>
      <c r="X130" s="18">
        <f>'5. FÖRSKOLA FRITIDS'!H130</f>
        <v>45.572966612534586</v>
      </c>
      <c r="Y130" s="18">
        <f>'5. FÖRSKOLA FRITIDS'!J130</f>
        <v>-26.365408155438921</v>
      </c>
      <c r="Z130" s="18">
        <f>'6. FKLASS GRUNDSKOLA'!F130</f>
        <v>30.141164886779066</v>
      </c>
      <c r="AA130" s="18">
        <f>'6. FKLASS GRUNDSKOLA'!G130</f>
        <v>-39.97249441409361</v>
      </c>
      <c r="AB130" s="18">
        <f>'7. GYMNASIESKOLA'!E130</f>
        <v>-9.5459215371220818</v>
      </c>
      <c r="AC130" s="18">
        <f>'9. IFO'!D130</f>
        <v>-9.1133175860933786</v>
      </c>
      <c r="AD130" s="18">
        <f>'9. IFO'!E130</f>
        <v>78.698982717190916</v>
      </c>
      <c r="AE130" s="18">
        <f>'9. IFO'!F130</f>
        <v>1305.2965515198005</v>
      </c>
      <c r="AF130" s="18">
        <f>'9. IFO'!G130</f>
        <v>20.238511191008087</v>
      </c>
      <c r="AG130" s="18">
        <f>'9. IFO'!H130</f>
        <v>-154.28939707121685</v>
      </c>
      <c r="AH130" s="18">
        <f>'10. ÄLDREOMSORG'!D130</f>
        <v>-267.43246217348923</v>
      </c>
      <c r="AI130" s="18">
        <f>'10. ÄLDREOMSORG'!E130</f>
        <v>-25.402031449828929</v>
      </c>
      <c r="AJ130" s="18"/>
      <c r="AK130" s="18"/>
      <c r="AL130" s="18"/>
      <c r="AM130" s="18"/>
      <c r="AN130" s="18"/>
      <c r="AO130" s="18"/>
      <c r="AP130" s="18"/>
      <c r="AQ130" s="18"/>
      <c r="AR130" s="18"/>
      <c r="AS130" s="18"/>
      <c r="AT130" s="19">
        <f t="shared" si="265"/>
        <v>799.14515733447115</v>
      </c>
      <c r="AV130" s="18">
        <f>'9. IFO'!C130</f>
        <v>131.29303775660969</v>
      </c>
      <c r="AW130" s="18">
        <f>'5. FÖRSKOLA FRITIDS'!F130</f>
        <v>-159.70718586495192</v>
      </c>
      <c r="AX130" s="18">
        <f>'7. GYMNASIESKOLA'!E130</f>
        <v>-9.5459215371220818</v>
      </c>
      <c r="AY130" s="18">
        <f>'10. ÄLDREOMSORG'!D130</f>
        <v>-267.43246217348923</v>
      </c>
      <c r="AZ130" s="18">
        <f>'11. KOLLEKTIVTRAFIK'!C130</f>
        <v>-64.942108419489514</v>
      </c>
      <c r="BA130" s="19">
        <f t="shared" si="266"/>
        <v>-370.33464023844306</v>
      </c>
      <c r="BB130" s="5"/>
      <c r="BC130" s="20">
        <f t="shared" si="267"/>
        <v>-491.96203298127244</v>
      </c>
      <c r="BD130" s="20">
        <f t="shared" si="268"/>
        <v>799.14515733447115</v>
      </c>
      <c r="BE130" s="20">
        <f t="shared" si="269"/>
        <v>-370.33464023844306</v>
      </c>
      <c r="BF130" s="22">
        <f t="shared" si="270"/>
        <v>-63.151515885244351</v>
      </c>
      <c r="BH130" s="5"/>
      <c r="BI130" s="5"/>
      <c r="BJ130" s="5"/>
      <c r="BK130" s="5"/>
    </row>
    <row r="131" spans="1:63" x14ac:dyDescent="0.35">
      <c r="A131" s="13" t="str">
        <f>'8. KOMVUX'!B131</f>
        <v>Ängelholm</v>
      </c>
      <c r="B131" s="18">
        <f>'5. FÖRSKOLA FRITIDS'!L131</f>
        <v>-5.6947403073621619</v>
      </c>
      <c r="C131" s="18">
        <f>'5. FÖRSKOLA FRITIDS'!M131</f>
        <v>13.633801411542194</v>
      </c>
      <c r="D131" s="18">
        <f>'6. FKLASS GRUNDSKOLA'!J131</f>
        <v>-225.93497400438903</v>
      </c>
      <c r="E131" s="18">
        <f>'6. FKLASS GRUNDSKOLA'!K131</f>
        <v>-13.123546579631604</v>
      </c>
      <c r="F131" s="18">
        <f>'6. FKLASS GRUNDSKOLA'!L131</f>
        <v>4.2273534505914832</v>
      </c>
      <c r="G131" s="18">
        <f>'7. GYMNASIESKOLA'!H131</f>
        <v>-41.313507498883546</v>
      </c>
      <c r="H131" s="18">
        <f>'7. GYMNASIESKOLA'!I131</f>
        <v>142.83634264297808</v>
      </c>
      <c r="I131" s="18">
        <f>'7. GYMNASIESKOLA'!J131</f>
        <v>63.917318416041887</v>
      </c>
      <c r="J131" s="18">
        <f>'7. GYMNASIESKOLA'!L131</f>
        <v>-14.038360348882646</v>
      </c>
      <c r="K131" s="18">
        <f>'7. GYMNASIESKOLA'!M131</f>
        <v>4.2112102694704934</v>
      </c>
      <c r="L131" s="18">
        <f>'7. GYMNASIESKOLA'!K131</f>
        <v>-32.501323257185128</v>
      </c>
      <c r="M131" s="18">
        <f>'9. IFO'!J131</f>
        <v>620.82267188417154</v>
      </c>
      <c r="N131" s="18">
        <f>'9. IFO'!K131</f>
        <v>-655.39135899009295</v>
      </c>
      <c r="O131" s="18">
        <f>'9. IFO'!L131</f>
        <v>22.246173648211069</v>
      </c>
      <c r="P131" s="18">
        <f>'9. IFO'!M131</f>
        <v>-732.0942535076</v>
      </c>
      <c r="Q131" s="18">
        <f>'10. ÄLDREOMSORG'!I131</f>
        <v>13.022139272543138</v>
      </c>
      <c r="R131" s="18">
        <f>'10. ÄLDREOMSORG'!J131</f>
        <v>19.387171333992541</v>
      </c>
      <c r="S131" s="19">
        <f t="shared" si="264"/>
        <v>-815.78788216448459</v>
      </c>
      <c r="U131" s="18">
        <f>'5. FÖRSKOLA FRITIDS'!D131</f>
        <v>45.620004412220425</v>
      </c>
      <c r="V131" s="18">
        <f>'5. FÖRSKOLA FRITIDS'!E131</f>
        <v>-38.065723014068062</v>
      </c>
      <c r="W131" s="18">
        <f>'5. FÖRSKOLA FRITIDS'!G131</f>
        <v>-2.3446245397661003</v>
      </c>
      <c r="X131" s="18">
        <f>'5. FÖRSKOLA FRITIDS'!H131</f>
        <v>-31.606637948942812</v>
      </c>
      <c r="Y131" s="18">
        <f>'5. FÖRSKOLA FRITIDS'!J131</f>
        <v>-26.365408155438921</v>
      </c>
      <c r="Z131" s="18">
        <f>'6. FKLASS GRUNDSKOLA'!F131</f>
        <v>-11.734521063873988</v>
      </c>
      <c r="AA131" s="18">
        <f>'6. FKLASS GRUNDSKOLA'!G131</f>
        <v>-39.97249441409361</v>
      </c>
      <c r="AB131" s="18">
        <f>'7. GYMNASIESKOLA'!E131</f>
        <v>-9.5459215371220818</v>
      </c>
      <c r="AC131" s="18">
        <f>'9. IFO'!D131</f>
        <v>-9.1133175860933786</v>
      </c>
      <c r="AD131" s="18">
        <f>'9. IFO'!E131</f>
        <v>50.108827507227467</v>
      </c>
      <c r="AE131" s="18">
        <f>'9. IFO'!F131</f>
        <v>1073.2438312496138</v>
      </c>
      <c r="AF131" s="18">
        <f>'9. IFO'!G131</f>
        <v>20.665417724620443</v>
      </c>
      <c r="AG131" s="18">
        <f>'9. IFO'!H131</f>
        <v>-242.1366000107474</v>
      </c>
      <c r="AH131" s="18">
        <f>'10. ÄLDREOMSORG'!D131</f>
        <v>244.84915612286102</v>
      </c>
      <c r="AI131" s="18">
        <f>'10. ÄLDREOMSORG'!E131</f>
        <v>-25.402031449828929</v>
      </c>
      <c r="AJ131" s="18"/>
      <c r="AK131" s="18"/>
      <c r="AL131" s="18"/>
      <c r="AM131" s="18"/>
      <c r="AN131" s="18"/>
      <c r="AO131" s="18"/>
      <c r="AP131" s="18"/>
      <c r="AQ131" s="18"/>
      <c r="AR131" s="18"/>
      <c r="AS131" s="18"/>
      <c r="AT131" s="19">
        <f t="shared" si="265"/>
        <v>998.19995729656785</v>
      </c>
      <c r="AV131" s="18">
        <f>'9. IFO'!C131</f>
        <v>144.88191511227558</v>
      </c>
      <c r="AW131" s="18">
        <f>'5. FÖRSKOLA FRITIDS'!F131</f>
        <v>14.239911637425973</v>
      </c>
      <c r="AX131" s="18">
        <f>'7. GYMNASIESKOLA'!E131</f>
        <v>-9.5459215371220818</v>
      </c>
      <c r="AY131" s="18">
        <f>'10. ÄLDREOMSORG'!D131</f>
        <v>244.84915612286102</v>
      </c>
      <c r="AZ131" s="18">
        <f>'11. KOLLEKTIVTRAFIK'!C131</f>
        <v>-64.942108419489514</v>
      </c>
      <c r="BA131" s="19">
        <f t="shared" si="266"/>
        <v>329.48295291595099</v>
      </c>
      <c r="BB131" s="5"/>
      <c r="BC131" s="20">
        <f t="shared" si="267"/>
        <v>-815.78788216448459</v>
      </c>
      <c r="BD131" s="20">
        <f t="shared" si="268"/>
        <v>998.19995729656785</v>
      </c>
      <c r="BE131" s="20">
        <f t="shared" si="269"/>
        <v>329.48295291595099</v>
      </c>
      <c r="BF131" s="22">
        <f t="shared" si="270"/>
        <v>511.89502804803425</v>
      </c>
      <c r="BH131" s="5"/>
      <c r="BI131" s="5"/>
      <c r="BJ131" s="5"/>
      <c r="BK131" s="5"/>
    </row>
    <row r="132" spans="1:63" x14ac:dyDescent="0.35">
      <c r="A132" s="13" t="str">
        <f>'8. KOMVUX'!B132</f>
        <v>Örkelljunga</v>
      </c>
      <c r="B132" s="18">
        <f>'5. FÖRSKOLA FRITIDS'!L132</f>
        <v>7.845453393031069</v>
      </c>
      <c r="C132" s="18">
        <f>'5. FÖRSKOLA FRITIDS'!M132</f>
        <v>13.633801411542194</v>
      </c>
      <c r="D132" s="18">
        <f>'6. FKLASS GRUNDSKOLA'!J132</f>
        <v>132.21736306741676</v>
      </c>
      <c r="E132" s="18">
        <f>'6. FKLASS GRUNDSKOLA'!K132</f>
        <v>7.9860805869379332</v>
      </c>
      <c r="F132" s="18">
        <f>'6. FKLASS GRUNDSKOLA'!L132</f>
        <v>4.2273534505914832</v>
      </c>
      <c r="G132" s="18">
        <f>'7. GYMNASIESKOLA'!H132</f>
        <v>78.796425986391469</v>
      </c>
      <c r="H132" s="18">
        <f>'7. GYMNASIESKOLA'!I132</f>
        <v>419.64669731835818</v>
      </c>
      <c r="I132" s="18">
        <f>'7. GYMNASIESKOLA'!J132</f>
        <v>-128.21411117108804</v>
      </c>
      <c r="J132" s="18">
        <f>'7. GYMNASIESKOLA'!L132</f>
        <v>5.4017041980174847</v>
      </c>
      <c r="K132" s="18">
        <f>'7. GYMNASIESKOLA'!M132</f>
        <v>4.2112102694704934</v>
      </c>
      <c r="L132" s="18">
        <f>'7. GYMNASIESKOLA'!K132</f>
        <v>-509.52232236562901</v>
      </c>
      <c r="M132" s="18">
        <f>'9. IFO'!J132</f>
        <v>737.57592397855638</v>
      </c>
      <c r="N132" s="18">
        <f>'9. IFO'!K132</f>
        <v>-1082.0756929874065</v>
      </c>
      <c r="O132" s="18">
        <f>'9. IFO'!L132</f>
        <v>97.760304746207154</v>
      </c>
      <c r="P132" s="18">
        <f>'9. IFO'!M132</f>
        <v>-732.0942535076</v>
      </c>
      <c r="Q132" s="18">
        <f>'10. ÄLDREOMSORG'!I132</f>
        <v>13.022139272543138</v>
      </c>
      <c r="R132" s="18">
        <f>'10. ÄLDREOMSORG'!J132</f>
        <v>8.0258836144189818</v>
      </c>
      <c r="S132" s="19">
        <f t="shared" si="264"/>
        <v>-921.55603873824077</v>
      </c>
      <c r="U132" s="18">
        <f>'5. FÖRSKOLA FRITIDS'!D132</f>
        <v>44.373927676815704</v>
      </c>
      <c r="V132" s="18">
        <f>'5. FÖRSKOLA FRITIDS'!E132</f>
        <v>-63.351928827596183</v>
      </c>
      <c r="W132" s="18">
        <f>'5. FÖRSKOLA FRITIDS'!G132</f>
        <v>-26.4088806420251</v>
      </c>
      <c r="X132" s="18">
        <f>'5. FÖRSKOLA FRITIDS'!H132</f>
        <v>-18.618070673921057</v>
      </c>
      <c r="Y132" s="18">
        <f>'5. FÖRSKOLA FRITIDS'!J132</f>
        <v>-26.365408155438921</v>
      </c>
      <c r="Z132" s="18">
        <f>'6. FKLASS GRUNDSKOLA'!F132</f>
        <v>15.322598632113026</v>
      </c>
      <c r="AA132" s="18">
        <f>'6. FKLASS GRUNDSKOLA'!G132</f>
        <v>-39.97249441409361</v>
      </c>
      <c r="AB132" s="18">
        <f>'7. GYMNASIESKOLA'!E132</f>
        <v>-9.5459215371220818</v>
      </c>
      <c r="AC132" s="18">
        <f>'9. IFO'!D132</f>
        <v>-9.1133175860933786</v>
      </c>
      <c r="AD132" s="18">
        <f>'9. IFO'!E132</f>
        <v>77.758983405755146</v>
      </c>
      <c r="AE132" s="18">
        <f>'9. IFO'!F132</f>
        <v>1474.5016600501451</v>
      </c>
      <c r="AF132" s="18">
        <f>'9. IFO'!G132</f>
        <v>28.733139934480448</v>
      </c>
      <c r="AG132" s="18">
        <f>'9. IFO'!H132</f>
        <v>-110.88527702251531</v>
      </c>
      <c r="AH132" s="18">
        <f>'10. ÄLDREOMSORG'!D132</f>
        <v>-30.671598400819693</v>
      </c>
      <c r="AI132" s="18">
        <f>'10. ÄLDREOMSORG'!E132</f>
        <v>-25.402031449828929</v>
      </c>
      <c r="AJ132" s="18"/>
      <c r="AK132" s="18"/>
      <c r="AL132" s="18"/>
      <c r="AM132" s="18"/>
      <c r="AN132" s="18"/>
      <c r="AO132" s="18"/>
      <c r="AP132" s="18"/>
      <c r="AQ132" s="18"/>
      <c r="AR132" s="18"/>
      <c r="AS132" s="18"/>
      <c r="AT132" s="19">
        <f t="shared" si="265"/>
        <v>1280.3553809898553</v>
      </c>
      <c r="AV132" s="18">
        <f>'9. IFO'!C132</f>
        <v>478.69199420449388</v>
      </c>
      <c r="AW132" s="18">
        <f>'5. FÖRSKOLA FRITIDS'!F132</f>
        <v>-43.560255124729814</v>
      </c>
      <c r="AX132" s="18">
        <f>'7. GYMNASIESKOLA'!E132</f>
        <v>-9.5459215371220818</v>
      </c>
      <c r="AY132" s="18">
        <f>'10. ÄLDREOMSORG'!D132</f>
        <v>-30.671598400819693</v>
      </c>
      <c r="AZ132" s="18">
        <f>'11. KOLLEKTIVTRAFIK'!C132</f>
        <v>-64.942108419489514</v>
      </c>
      <c r="BA132" s="19">
        <f t="shared" si="266"/>
        <v>329.97211072233284</v>
      </c>
      <c r="BB132" s="5"/>
      <c r="BC132" s="20">
        <f t="shared" si="267"/>
        <v>-921.55603873824077</v>
      </c>
      <c r="BD132" s="20">
        <f t="shared" si="268"/>
        <v>1280.3553809898553</v>
      </c>
      <c r="BE132" s="20">
        <f t="shared" si="269"/>
        <v>329.97211072233284</v>
      </c>
      <c r="BF132" s="22">
        <f t="shared" si="270"/>
        <v>688.77145297394736</v>
      </c>
      <c r="BH132" s="5"/>
      <c r="BI132" s="5"/>
      <c r="BJ132" s="5"/>
      <c r="BK132" s="5"/>
    </row>
    <row r="133" spans="1:63" x14ac:dyDescent="0.35">
      <c r="A133" s="13" t="str">
        <f>'8. KOMVUX'!B133</f>
        <v>Östra Göinge</v>
      </c>
      <c r="B133" s="18">
        <f>'5. FÖRSKOLA FRITIDS'!L133</f>
        <v>4.4720225843635859</v>
      </c>
      <c r="C133" s="18">
        <f>'5. FÖRSKOLA FRITIDS'!M133</f>
        <v>13.633801411542194</v>
      </c>
      <c r="D133" s="18">
        <f>'6. FKLASS GRUNDSKOLA'!J133</f>
        <v>462.53747128115288</v>
      </c>
      <c r="E133" s="18">
        <f>'6. FKLASS GRUNDSKOLA'!K133</f>
        <v>22.685868561938666</v>
      </c>
      <c r="F133" s="18">
        <f>'6. FKLASS GRUNDSKOLA'!L133</f>
        <v>4.2273534505914832</v>
      </c>
      <c r="G133" s="18">
        <f>'7. GYMNASIESKOLA'!H133</f>
        <v>339.55464503495023</v>
      </c>
      <c r="H133" s="18">
        <f>'7. GYMNASIESKOLA'!I133</f>
        <v>355.99645434378675</v>
      </c>
      <c r="I133" s="18">
        <f>'7. GYMNASIESKOLA'!J133</f>
        <v>-93.283736173251086</v>
      </c>
      <c r="J133" s="18">
        <f>'7. GYMNASIESKOLA'!L133</f>
        <v>15.57052056304372</v>
      </c>
      <c r="K133" s="18">
        <f>'7. GYMNASIESKOLA'!M133</f>
        <v>4.2112102694704934</v>
      </c>
      <c r="L133" s="18">
        <f>'7. GYMNASIESKOLA'!K133</f>
        <v>-473.58047945456798</v>
      </c>
      <c r="M133" s="18">
        <f>'9. IFO'!J133</f>
        <v>704.01877428684782</v>
      </c>
      <c r="N133" s="18">
        <f>'9. IFO'!K133</f>
        <v>-1182.9101427401226</v>
      </c>
      <c r="O133" s="18">
        <f>'9. IFO'!L133</f>
        <v>39.691904079858119</v>
      </c>
      <c r="P133" s="18">
        <f>'9. IFO'!M133</f>
        <v>-732.0942535076</v>
      </c>
      <c r="Q133" s="18">
        <f>'10. ÄLDREOMSORG'!I133</f>
        <v>13.022139272543138</v>
      </c>
      <c r="R133" s="18">
        <f>'10. ÄLDREOMSORG'!J133</f>
        <v>20.39424111897204</v>
      </c>
      <c r="S133" s="19">
        <f t="shared" si="264"/>
        <v>-481.85220561648032</v>
      </c>
      <c r="U133" s="18">
        <f>'5. FÖRSKOLA FRITIDS'!D133</f>
        <v>49.735448720450783</v>
      </c>
      <c r="V133" s="18">
        <f>'5. FÖRSKOLA FRITIDS'!E133</f>
        <v>-103.46032453030713</v>
      </c>
      <c r="W133" s="18">
        <f>'5. FÖRSKOLA FRITIDS'!G133</f>
        <v>-105.55344172504348</v>
      </c>
      <c r="X133" s="18">
        <f>'5. FÖRSKOLA FRITIDS'!H133</f>
        <v>62.551012168838021</v>
      </c>
      <c r="Y133" s="18">
        <f>'5. FÖRSKOLA FRITIDS'!J133</f>
        <v>-26.365408155438921</v>
      </c>
      <c r="Z133" s="18">
        <f>'6. FKLASS GRUNDSKOLA'!F133</f>
        <v>10.555085856297119</v>
      </c>
      <c r="AA133" s="18">
        <f>'6. FKLASS GRUNDSKOLA'!G133</f>
        <v>-39.97249441409361</v>
      </c>
      <c r="AB133" s="18">
        <f>'7. GYMNASIESKOLA'!E133</f>
        <v>-9.5459215371220818</v>
      </c>
      <c r="AC133" s="18">
        <f>'9. IFO'!D133</f>
        <v>-9.1133175860933786</v>
      </c>
      <c r="AD133" s="18">
        <f>'9. IFO'!E133</f>
        <v>202.01911467570665</v>
      </c>
      <c r="AE133" s="18">
        <f>'9. IFO'!F133</f>
        <v>1397.1507532934158</v>
      </c>
      <c r="AF133" s="18">
        <f>'9. IFO'!G133</f>
        <v>31.272131921975216</v>
      </c>
      <c r="AG133" s="18">
        <f>'9. IFO'!H133</f>
        <v>-137.58963319382809</v>
      </c>
      <c r="AH133" s="18">
        <f>'10. ÄLDREOMSORG'!D133</f>
        <v>21.317619129798622</v>
      </c>
      <c r="AI133" s="18">
        <f>'10. ÄLDREOMSORG'!E133</f>
        <v>-25.402031449828929</v>
      </c>
      <c r="AJ133" s="18"/>
      <c r="AK133" s="18"/>
      <c r="AL133" s="18"/>
      <c r="AM133" s="18"/>
      <c r="AN133" s="18"/>
      <c r="AO133" s="18"/>
      <c r="AP133" s="18"/>
      <c r="AQ133" s="18"/>
      <c r="AR133" s="18"/>
      <c r="AS133" s="18"/>
      <c r="AT133" s="19">
        <f t="shared" si="265"/>
        <v>1317.5985931747266</v>
      </c>
      <c r="AV133" s="18">
        <f>'9. IFO'!C133</f>
        <v>308.97585442312459</v>
      </c>
      <c r="AW133" s="18">
        <f>'5. FÖRSKOLA FRITIDS'!F133</f>
        <v>-94.066924177386468</v>
      </c>
      <c r="AX133" s="18">
        <f>'7. GYMNASIESKOLA'!E133</f>
        <v>-9.5459215371220818</v>
      </c>
      <c r="AY133" s="18">
        <f>'10. ÄLDREOMSORG'!D133</f>
        <v>21.317619129798622</v>
      </c>
      <c r="AZ133" s="18">
        <f>'11. KOLLEKTIVTRAFIK'!C133</f>
        <v>-64.942108419489514</v>
      </c>
      <c r="BA133" s="19">
        <f t="shared" si="266"/>
        <v>161.73851941892519</v>
      </c>
      <c r="BB133" s="5"/>
      <c r="BC133" s="20">
        <f t="shared" si="267"/>
        <v>-481.85220561648032</v>
      </c>
      <c r="BD133" s="20">
        <f t="shared" si="268"/>
        <v>1317.5985931747266</v>
      </c>
      <c r="BE133" s="20">
        <f t="shared" si="269"/>
        <v>161.73851941892519</v>
      </c>
      <c r="BF133" s="22">
        <f t="shared" si="270"/>
        <v>997.48490697717148</v>
      </c>
      <c r="BH133" s="5"/>
      <c r="BI133" s="5"/>
      <c r="BJ133" s="5"/>
      <c r="BK133" s="5"/>
    </row>
    <row r="134" spans="1:63" x14ac:dyDescent="0.35">
      <c r="A134" s="13" t="str">
        <f>'8. KOMVUX'!B134</f>
        <v>Falkenberg</v>
      </c>
      <c r="B134" s="18">
        <f>'5. FÖRSKOLA FRITIDS'!L134</f>
        <v>-28.188203794596731</v>
      </c>
      <c r="C134" s="18">
        <f>'5. FÖRSKOLA FRITIDS'!M134</f>
        <v>13.633801411542194</v>
      </c>
      <c r="D134" s="18">
        <f>'6. FKLASS GRUNDSKOLA'!J134</f>
        <v>-36.155558557927279</v>
      </c>
      <c r="E134" s="18">
        <f>'6. FKLASS GRUNDSKOLA'!K134</f>
        <v>-31.844991915723586</v>
      </c>
      <c r="F134" s="18">
        <f>'6. FKLASS GRUNDSKOLA'!L134</f>
        <v>4.2273534505914832</v>
      </c>
      <c r="G134" s="18">
        <f>'7. GYMNASIESKOLA'!H134</f>
        <v>-2.440872140580272</v>
      </c>
      <c r="H134" s="18">
        <f>'7. GYMNASIESKOLA'!I134</f>
        <v>237.51201711746154</v>
      </c>
      <c r="I134" s="18">
        <f>'7. GYMNASIESKOLA'!J134</f>
        <v>35.917723040144679</v>
      </c>
      <c r="J134" s="18">
        <f>'7. GYMNASIESKOLA'!L134</f>
        <v>15.57052056304372</v>
      </c>
      <c r="K134" s="18">
        <f>'7. GYMNASIESKOLA'!M134</f>
        <v>4.2112102694704934</v>
      </c>
      <c r="L134" s="18">
        <f>'7. GYMNASIESKOLA'!K134</f>
        <v>-181.37323802183437</v>
      </c>
      <c r="M134" s="18">
        <f>'9. IFO'!J134</f>
        <v>603.02188305601635</v>
      </c>
      <c r="N134" s="18">
        <f>'9. IFO'!K134</f>
        <v>-704.27786850620316</v>
      </c>
      <c r="O134" s="18">
        <f>'9. IFO'!L134</f>
        <v>16.950532363133199</v>
      </c>
      <c r="P134" s="18">
        <f>'9. IFO'!M134</f>
        <v>-732.0942535076</v>
      </c>
      <c r="Q134" s="18">
        <f>'10. ÄLDREOMSORG'!I134</f>
        <v>13.022139272543138</v>
      </c>
      <c r="R134" s="18">
        <f>'10. ÄLDREOMSORG'!J134</f>
        <v>12.502942515337992</v>
      </c>
      <c r="S134" s="19">
        <f t="shared" si="264"/>
        <v>-759.80486338518062</v>
      </c>
      <c r="U134" s="18">
        <f>'5. FÖRSKOLA FRITIDS'!D134</f>
        <v>46.913738703888583</v>
      </c>
      <c r="V134" s="18">
        <f>'5. FÖRSKOLA FRITIDS'!E134</f>
        <v>-34.440758758850322</v>
      </c>
      <c r="W134" s="18">
        <f>'5. FÖRSKOLA FRITIDS'!G134</f>
        <v>-14.45092761469478</v>
      </c>
      <c r="X134" s="18">
        <f>'5. FÖRSKOLA FRITIDS'!H134</f>
        <v>6.336160982460048</v>
      </c>
      <c r="Y134" s="18">
        <f>'5. FÖRSKOLA FRITIDS'!J134</f>
        <v>33.367280146902424</v>
      </c>
      <c r="Z134" s="18">
        <f>'6. FKLASS GRUNDSKOLA'!F134</f>
        <v>-8.3878470531740845</v>
      </c>
      <c r="AA134" s="18">
        <f>'6. FKLASS GRUNDSKOLA'!G134</f>
        <v>51.12209718820516</v>
      </c>
      <c r="AB134" s="18">
        <f>'7. GYMNASIESKOLA'!E134</f>
        <v>20.026801000760418</v>
      </c>
      <c r="AC134" s="18">
        <f>'9. IFO'!D134</f>
        <v>14.324845984857772</v>
      </c>
      <c r="AD134" s="18">
        <f>'9. IFO'!E134</f>
        <v>74.883234536571862</v>
      </c>
      <c r="AE134" s="18">
        <f>'9. IFO'!F134</f>
        <v>1155.4291696786381</v>
      </c>
      <c r="AF134" s="18">
        <f>'9. IFO'!G134</f>
        <v>23.54860395145165</v>
      </c>
      <c r="AG134" s="18">
        <f>'9. IFO'!H134</f>
        <v>-243.10046859262465</v>
      </c>
      <c r="AH134" s="18">
        <f>'10. ÄLDREOMSORG'!D134</f>
        <v>166.83738450050311</v>
      </c>
      <c r="AI134" s="18">
        <f>'10. ÄLDREOMSORG'!E134</f>
        <v>73.601798828073086</v>
      </c>
      <c r="AJ134" s="18"/>
      <c r="AK134" s="18"/>
      <c r="AL134" s="18"/>
      <c r="AM134" s="18"/>
      <c r="AN134" s="18"/>
      <c r="AO134" s="18"/>
      <c r="AP134" s="18"/>
      <c r="AQ134" s="18"/>
      <c r="AR134" s="18"/>
      <c r="AS134" s="18"/>
      <c r="AT134" s="19">
        <f t="shared" si="265"/>
        <v>1366.0111134829683</v>
      </c>
      <c r="AV134" s="18">
        <f>'9. IFO'!C134</f>
        <v>205.21620215720611</v>
      </c>
      <c r="AW134" s="18">
        <f>'5. FÖRSKOLA FRITIDS'!F134</f>
        <v>60.129162267677756</v>
      </c>
      <c r="AX134" s="18">
        <f>'7. GYMNASIESKOLA'!E134</f>
        <v>20.026801000760418</v>
      </c>
      <c r="AY134" s="18">
        <f>'10. ÄLDREOMSORG'!D134</f>
        <v>166.83738450050311</v>
      </c>
      <c r="AZ134" s="18">
        <f>'11. KOLLEKTIVTRAFIK'!C134</f>
        <v>11.035262373392241</v>
      </c>
      <c r="BA134" s="19">
        <f t="shared" si="266"/>
        <v>463.24481229953966</v>
      </c>
      <c r="BB134" s="5"/>
      <c r="BC134" s="20">
        <f t="shared" si="267"/>
        <v>-759.80486338518062</v>
      </c>
      <c r="BD134" s="20">
        <f t="shared" si="268"/>
        <v>1366.0111134829683</v>
      </c>
      <c r="BE134" s="20">
        <f t="shared" si="269"/>
        <v>463.24481229953966</v>
      </c>
      <c r="BF134" s="22">
        <f t="shared" si="270"/>
        <v>1069.4510623973274</v>
      </c>
      <c r="BH134" s="5"/>
      <c r="BI134" s="5"/>
      <c r="BJ134" s="5"/>
      <c r="BK134" s="5"/>
    </row>
    <row r="135" spans="1:63" x14ac:dyDescent="0.35">
      <c r="A135" s="13" t="str">
        <f>'8. KOMVUX'!B135</f>
        <v>Halmstad</v>
      </c>
      <c r="B135" s="18">
        <f>'5. FÖRSKOLA FRITIDS'!L135</f>
        <v>0.5144197301044654</v>
      </c>
      <c r="C135" s="18">
        <f>'5. FÖRSKOLA FRITIDS'!M135</f>
        <v>13.633801411542194</v>
      </c>
      <c r="D135" s="18">
        <f>'6. FKLASS GRUNDSKOLA'!J135</f>
        <v>-41.51097332687705</v>
      </c>
      <c r="E135" s="18">
        <f>'6. FKLASS GRUNDSKOLA'!K135</f>
        <v>-6.4730328137137008</v>
      </c>
      <c r="F135" s="18">
        <f>'6. FKLASS GRUNDSKOLA'!L135</f>
        <v>4.2273534505914832</v>
      </c>
      <c r="G135" s="18">
        <f>'7. GYMNASIESKOLA'!H135</f>
        <v>-32.507621271102423</v>
      </c>
      <c r="H135" s="18">
        <f>'7. GYMNASIESKOLA'!I135</f>
        <v>32.489695176856948</v>
      </c>
      <c r="I135" s="18">
        <f>'7. GYMNASIESKOLA'!J135</f>
        <v>21.601711478712268</v>
      </c>
      <c r="J135" s="18">
        <f>'7. GYMNASIESKOLA'!L135</f>
        <v>-11.556411941846042</v>
      </c>
      <c r="K135" s="18">
        <f>'7. GYMNASIESKOLA'!M135</f>
        <v>4.2112102694704934</v>
      </c>
      <c r="L135" s="18">
        <f>'7. GYMNASIESKOLA'!K135</f>
        <v>19.741683871617834</v>
      </c>
      <c r="M135" s="18">
        <f>'9. IFO'!J135</f>
        <v>607.6586804739942</v>
      </c>
      <c r="N135" s="18">
        <f>'9. IFO'!K135</f>
        <v>-668.97163829241174</v>
      </c>
      <c r="O135" s="18">
        <f>'9. IFO'!L135</f>
        <v>31.239033718148196</v>
      </c>
      <c r="P135" s="18">
        <f>'9. IFO'!M135</f>
        <v>-732.0942535076</v>
      </c>
      <c r="Q135" s="18">
        <f>'10. ÄLDREOMSORG'!I135</f>
        <v>13.022139272543138</v>
      </c>
      <c r="R135" s="18">
        <f>'10. ÄLDREOMSORG'!J135</f>
        <v>-11.761375392883174</v>
      </c>
      <c r="S135" s="19">
        <f t="shared" ref="S135:S198" si="271">SUM(B135:R135)</f>
        <v>-756.53557769285305</v>
      </c>
      <c r="U135" s="18">
        <f>'5. FÖRSKOLA FRITIDS'!D135</f>
        <v>47.387191559002744</v>
      </c>
      <c r="V135" s="18">
        <f>'5. FÖRSKOLA FRITIDS'!E135</f>
        <v>-58.966516271202231</v>
      </c>
      <c r="W135" s="18">
        <f>'5. FÖRSKOLA FRITIDS'!G135</f>
        <v>21.383370561259262</v>
      </c>
      <c r="X135" s="18">
        <f>'5. FÖRSKOLA FRITIDS'!H135</f>
        <v>-22.928530850594068</v>
      </c>
      <c r="Y135" s="18">
        <f>'5. FÖRSKOLA FRITIDS'!J135</f>
        <v>-14.860568794381392</v>
      </c>
      <c r="Z135" s="18">
        <f>'6. FKLASS GRUNDSKOLA'!F135</f>
        <v>0.77490081543134204</v>
      </c>
      <c r="AA135" s="18">
        <f>'6. FKLASS GRUNDSKOLA'!G135</f>
        <v>-24.120645092934165</v>
      </c>
      <c r="AB135" s="18">
        <f>'7. GYMNASIESKOLA'!E135</f>
        <v>-4.3223881590978124</v>
      </c>
      <c r="AC135" s="18">
        <f>'9. IFO'!D135</f>
        <v>-4.3002755104059389</v>
      </c>
      <c r="AD135" s="18">
        <f>'9. IFO'!E135</f>
        <v>89.351385685221217</v>
      </c>
      <c r="AE135" s="18">
        <f>'9. IFO'!F135</f>
        <v>1078.0782629219093</v>
      </c>
      <c r="AF135" s="18">
        <f>'9. IFO'!G135</f>
        <v>41.476001266990735</v>
      </c>
      <c r="AG135" s="18">
        <f>'9. IFO'!H135</f>
        <v>-390.75732666374751</v>
      </c>
      <c r="AH135" s="18">
        <f>'10. ÄLDREOMSORG'!D135</f>
        <v>95.704715309479639</v>
      </c>
      <c r="AI135" s="18">
        <f>'10. ÄLDREOMSORG'!E135</f>
        <v>-9.7968215971626496</v>
      </c>
      <c r="AJ135" s="18"/>
      <c r="AK135" s="18"/>
      <c r="AL135" s="18"/>
      <c r="AM135" s="18"/>
      <c r="AN135" s="18"/>
      <c r="AO135" s="18"/>
      <c r="AP135" s="18"/>
      <c r="AQ135" s="18"/>
      <c r="AR135" s="18"/>
      <c r="AS135" s="18"/>
      <c r="AT135" s="19">
        <f t="shared" ref="AT135:AT198" si="272">SUM(U135:AS135)</f>
        <v>844.10275517976856</v>
      </c>
      <c r="AV135" s="18">
        <f>'9. IFO'!C135</f>
        <v>48.210393285063219</v>
      </c>
      <c r="AW135" s="18">
        <f>'5. FÖRSKOLA FRITIDS'!F135</f>
        <v>93.053394190943806</v>
      </c>
      <c r="AX135" s="18">
        <f>'7. GYMNASIESKOLA'!E135</f>
        <v>-4.3223881590978124</v>
      </c>
      <c r="AY135" s="18">
        <f>'10. ÄLDREOMSORG'!D135</f>
        <v>95.704715309479639</v>
      </c>
      <c r="AZ135" s="18">
        <f>'11. KOLLEKTIVTRAFIK'!C135</f>
        <v>11.035262373392241</v>
      </c>
      <c r="BA135" s="19">
        <f t="shared" ref="BA135:BA198" si="273">SUM(AV135:AZ135)</f>
        <v>243.68137699978109</v>
      </c>
      <c r="BB135" s="5"/>
      <c r="BC135" s="20">
        <f t="shared" ref="BC135:BC198" si="274">S135</f>
        <v>-756.53557769285305</v>
      </c>
      <c r="BD135" s="20">
        <f t="shared" ref="BD135:BD198" si="275">AT135</f>
        <v>844.10275517976856</v>
      </c>
      <c r="BE135" s="20">
        <f t="shared" ref="BE135:BE198" si="276">BA135</f>
        <v>243.68137699978109</v>
      </c>
      <c r="BF135" s="22">
        <f t="shared" ref="BF135:BF198" si="277">SUM(BC135:BE135)</f>
        <v>331.24855448669661</v>
      </c>
      <c r="BH135" s="5"/>
      <c r="BI135" s="5"/>
      <c r="BJ135" s="5"/>
      <c r="BK135" s="5"/>
    </row>
    <row r="136" spans="1:63" x14ac:dyDescent="0.35">
      <c r="A136" s="13" t="str">
        <f>'8. KOMVUX'!B136</f>
        <v>Hylte</v>
      </c>
      <c r="B136" s="18">
        <f>'5. FÖRSKOLA FRITIDS'!L136</f>
        <v>7.845453393031069</v>
      </c>
      <c r="C136" s="18">
        <f>'5. FÖRSKOLA FRITIDS'!M136</f>
        <v>-96.572973010732113</v>
      </c>
      <c r="D136" s="18">
        <f>'6. FKLASS GRUNDSKOLA'!J136</f>
        <v>382.23043828529444</v>
      </c>
      <c r="E136" s="18">
        <f>'6. FKLASS GRUNDSKOLA'!K136</f>
        <v>22.685868561938666</v>
      </c>
      <c r="F136" s="18">
        <f>'6. FKLASS GRUNDSKOLA'!L136</f>
        <v>-108.71061197644001</v>
      </c>
      <c r="G136" s="18">
        <f>'7. GYMNASIESKOLA'!H136</f>
        <v>262.11477998144517</v>
      </c>
      <c r="H136" s="18">
        <f>'7. GYMNASIESKOLA'!I136</f>
        <v>509.93706370285497</v>
      </c>
      <c r="I136" s="18">
        <f>'7. GYMNASIESKOLA'!J136</f>
        <v>-156.25028345144017</v>
      </c>
      <c r="J136" s="18">
        <f>'7. GYMNASIESKOLA'!L136</f>
        <v>15.57052056304372</v>
      </c>
      <c r="K136" s="18">
        <f>'7. GYMNASIESKOLA'!M136</f>
        <v>4.2112102694704934</v>
      </c>
      <c r="L136" s="18">
        <f>'7. GYMNASIESKOLA'!K136</f>
        <v>-907.09184418945631</v>
      </c>
      <c r="M136" s="18">
        <f>'9. IFO'!J136</f>
        <v>598.41869496070092</v>
      </c>
      <c r="N136" s="18">
        <f>'9. IFO'!K136</f>
        <v>-971.40232647654955</v>
      </c>
      <c r="O136" s="18">
        <f>'9. IFO'!L136</f>
        <v>19.024350079779492</v>
      </c>
      <c r="P136" s="18">
        <f>'9. IFO'!M136</f>
        <v>-732.0942535076</v>
      </c>
      <c r="Q136" s="18">
        <f>'10. ÄLDREOMSORG'!I136</f>
        <v>13.022139272543138</v>
      </c>
      <c r="R136" s="18">
        <f>'10. ÄLDREOMSORG'!J136</f>
        <v>3.0035283771728212</v>
      </c>
      <c r="S136" s="19">
        <f t="shared" si="271"/>
        <v>-1134.0582451649432</v>
      </c>
      <c r="U136" s="18">
        <f>'5. FÖRSKOLA FRITIDS'!D136</f>
        <v>48.705774414285713</v>
      </c>
      <c r="V136" s="18">
        <f>'5. FÖRSKOLA FRITIDS'!E136</f>
        <v>-56.821528799466947</v>
      </c>
      <c r="W136" s="18">
        <f>'5. FÖRSKOLA FRITIDS'!G136</f>
        <v>-66.962472800191733</v>
      </c>
      <c r="X136" s="18">
        <f>'5. FÖRSKOLA FRITIDS'!H136</f>
        <v>-66.240092299815558</v>
      </c>
      <c r="Y136" s="18">
        <f>'5. FÖRSKOLA FRITIDS'!J136</f>
        <v>-26.365408155438921</v>
      </c>
      <c r="Z136" s="18">
        <f>'6. FKLASS GRUNDSKOLA'!F136</f>
        <v>23.872119609848063</v>
      </c>
      <c r="AA136" s="18">
        <f>'6. FKLASS GRUNDSKOLA'!G136</f>
        <v>-39.97249441409361</v>
      </c>
      <c r="AB136" s="18">
        <f>'7. GYMNASIESKOLA'!E136</f>
        <v>-9.5459215371220818</v>
      </c>
      <c r="AC136" s="18">
        <f>'9. IFO'!D136</f>
        <v>-9.1133175860933786</v>
      </c>
      <c r="AD136" s="18">
        <f>'9. IFO'!E136</f>
        <v>180.42891534200658</v>
      </c>
      <c r="AE136" s="18">
        <f>'9. IFO'!F136</f>
        <v>952.38303944222469</v>
      </c>
      <c r="AF136" s="18">
        <f>'9. IFO'!G136</f>
        <v>19.200849488488519</v>
      </c>
      <c r="AG136" s="18">
        <f>'9. IFO'!H136</f>
        <v>-107.37207913911107</v>
      </c>
      <c r="AH136" s="18">
        <f>'10. ÄLDREOMSORG'!D136</f>
        <v>184.71662574171262</v>
      </c>
      <c r="AI136" s="18">
        <f>'10. ÄLDREOMSORG'!E136</f>
        <v>-25.402031449828929</v>
      </c>
      <c r="AJ136" s="18"/>
      <c r="AK136" s="18"/>
      <c r="AL136" s="18"/>
      <c r="AM136" s="18"/>
      <c r="AN136" s="18"/>
      <c r="AO136" s="18"/>
      <c r="AP136" s="18"/>
      <c r="AQ136" s="18"/>
      <c r="AR136" s="18"/>
      <c r="AS136" s="18"/>
      <c r="AT136" s="19">
        <f t="shared" si="272"/>
        <v>1001.511977857404</v>
      </c>
      <c r="AV136" s="18">
        <f>'9. IFO'!C136</f>
        <v>-24.327885341675369</v>
      </c>
      <c r="AW136" s="18">
        <f>'5. FÖRSKOLA FRITIDS'!F136</f>
        <v>2.0626288529953287</v>
      </c>
      <c r="AX136" s="18">
        <f>'7. GYMNASIESKOLA'!E136</f>
        <v>-9.5459215371220818</v>
      </c>
      <c r="AY136" s="18">
        <f>'10. ÄLDREOMSORG'!D136</f>
        <v>184.71662574171262</v>
      </c>
      <c r="AZ136" s="18">
        <f>'11. KOLLEKTIVTRAFIK'!C136</f>
        <v>11.035262373392241</v>
      </c>
      <c r="BA136" s="19">
        <f t="shared" si="273"/>
        <v>163.94071008930274</v>
      </c>
      <c r="BB136" s="5"/>
      <c r="BC136" s="20">
        <f t="shared" si="274"/>
        <v>-1134.0582451649432</v>
      </c>
      <c r="BD136" s="20">
        <f t="shared" si="275"/>
        <v>1001.511977857404</v>
      </c>
      <c r="BE136" s="20">
        <f t="shared" si="276"/>
        <v>163.94071008930274</v>
      </c>
      <c r="BF136" s="22">
        <f t="shared" si="277"/>
        <v>31.39444278176353</v>
      </c>
      <c r="BH136" s="5"/>
      <c r="BI136" s="5"/>
      <c r="BJ136" s="5"/>
      <c r="BK136" s="5"/>
    </row>
    <row r="137" spans="1:63" x14ac:dyDescent="0.35">
      <c r="A137" s="13" t="str">
        <f>'8. KOMVUX'!B137</f>
        <v>Kungsbacka</v>
      </c>
      <c r="B137" s="18">
        <f>'5. FÖRSKOLA FRITIDS'!L137</f>
        <v>7.845453393031069</v>
      </c>
      <c r="C137" s="18">
        <f>'5. FÖRSKOLA FRITIDS'!M137</f>
        <v>13.633801411542194</v>
      </c>
      <c r="D137" s="18">
        <f>'6. FKLASS GRUNDSKOLA'!J137</f>
        <v>-398.56819583172654</v>
      </c>
      <c r="E137" s="18">
        <f>'6. FKLASS GRUNDSKOLA'!K137</f>
        <v>22.685868561938666</v>
      </c>
      <c r="F137" s="18">
        <f>'6. FKLASS GRUNDSKOLA'!L137</f>
        <v>4.2273534505914832</v>
      </c>
      <c r="G137" s="18">
        <f>'7. GYMNASIESKOLA'!H137</f>
        <v>-102.53810542437026</v>
      </c>
      <c r="H137" s="18">
        <f>'7. GYMNASIESKOLA'!I137</f>
        <v>-243.62956127100517</v>
      </c>
      <c r="I137" s="18">
        <f>'7. GYMNASIESKOLA'!J137</f>
        <v>114.21280303742309</v>
      </c>
      <c r="J137" s="18">
        <f>'7. GYMNASIESKOLA'!L137</f>
        <v>-38.295678145230134</v>
      </c>
      <c r="K137" s="18">
        <f>'7. GYMNASIESKOLA'!M137</f>
        <v>4.2112102694704934</v>
      </c>
      <c r="L137" s="18">
        <f>'7. GYMNASIESKOLA'!K137</f>
        <v>411.57410013421759</v>
      </c>
      <c r="M137" s="18">
        <f>'9. IFO'!J137</f>
        <v>473.0257888784148</v>
      </c>
      <c r="N137" s="18">
        <f>'9. IFO'!K137</f>
        <v>-485.85523995284763</v>
      </c>
      <c r="O137" s="18">
        <f>'9. IFO'!L137</f>
        <v>9.0734423977170078</v>
      </c>
      <c r="P137" s="18">
        <f>'9. IFO'!M137</f>
        <v>-732.0942535076</v>
      </c>
      <c r="Q137" s="18">
        <f>'10. ÄLDREOMSORG'!I137</f>
        <v>13.022139272543138</v>
      </c>
      <c r="R137" s="18">
        <f>'10. ÄLDREOMSORG'!J137</f>
        <v>30.653475680191402</v>
      </c>
      <c r="S137" s="19">
        <f t="shared" si="271"/>
        <v>-896.81559764569886</v>
      </c>
      <c r="U137" s="18">
        <f>'5. FÖRSKOLA FRITIDS'!D137</f>
        <v>47.733113968515951</v>
      </c>
      <c r="V137" s="18">
        <f>'5. FÖRSKOLA FRITIDS'!E137</f>
        <v>-98.489651163180127</v>
      </c>
      <c r="W137" s="18">
        <f>'5. FÖRSKOLA FRITIDS'!G137</f>
        <v>1.0547649512733543</v>
      </c>
      <c r="X137" s="18">
        <f>'5. FÖRSKOLA FRITIDS'!H137</f>
        <v>-14.278228784644309</v>
      </c>
      <c r="Y137" s="18">
        <f>'5. FÖRSKOLA FRITIDS'!J137</f>
        <v>21.876324139695999</v>
      </c>
      <c r="Z137" s="18">
        <f>'6. FKLASS GRUNDSKOLA'!F137</f>
        <v>-14.707751063565853</v>
      </c>
      <c r="AA137" s="18">
        <f>'6. FKLASS GRUNDSKOLA'!G137</f>
        <v>32.079924285096077</v>
      </c>
      <c r="AB137" s="18">
        <f>'7. GYMNASIESKOLA'!E137</f>
        <v>18.330322598598677</v>
      </c>
      <c r="AC137" s="18">
        <f>'9. IFO'!D137</f>
        <v>1.4178623916705926</v>
      </c>
      <c r="AD137" s="18">
        <f>'9. IFO'!E137</f>
        <v>8.9524065587452011</v>
      </c>
      <c r="AE137" s="18">
        <f>'9. IFO'!F137</f>
        <v>783.17793091188014</v>
      </c>
      <c r="AF137" s="18">
        <f>'9. IFO'!G137</f>
        <v>13.511032386619052</v>
      </c>
      <c r="AG137" s="18">
        <f>'9. IFO'!H137</f>
        <v>-342.83679935292764</v>
      </c>
      <c r="AH137" s="18">
        <f>'10. ÄLDREOMSORG'!D137</f>
        <v>29.299819025680062</v>
      </c>
      <c r="AI137" s="18">
        <f>'10. ÄLDREOMSORG'!E137</f>
        <v>30.225941144197002</v>
      </c>
      <c r="AJ137" s="18"/>
      <c r="AK137" s="18"/>
      <c r="AL137" s="18"/>
      <c r="AM137" s="18"/>
      <c r="AN137" s="18"/>
      <c r="AO137" s="18"/>
      <c r="AP137" s="18"/>
      <c r="AQ137" s="18"/>
      <c r="AR137" s="18"/>
      <c r="AS137" s="18"/>
      <c r="AT137" s="19">
        <f t="shared" si="272"/>
        <v>517.34701199765414</v>
      </c>
      <c r="AV137" s="18">
        <f>'9. IFO'!C137</f>
        <v>-275.09730609536354</v>
      </c>
      <c r="AW137" s="18">
        <f>'5. FÖRSKOLA FRITIDS'!F137</f>
        <v>-20.505596876337542</v>
      </c>
      <c r="AX137" s="18">
        <f>'7. GYMNASIESKOLA'!E137</f>
        <v>18.330322598598677</v>
      </c>
      <c r="AY137" s="18">
        <f>'10. ÄLDREOMSORG'!D137</f>
        <v>29.299819025680062</v>
      </c>
      <c r="AZ137" s="18">
        <f>'11. KOLLEKTIVTRAFIK'!C137</f>
        <v>11.035262373392241</v>
      </c>
      <c r="BA137" s="19">
        <f t="shared" si="273"/>
        <v>-236.93749897403012</v>
      </c>
      <c r="BB137" s="5"/>
      <c r="BC137" s="20">
        <f t="shared" si="274"/>
        <v>-896.81559764569886</v>
      </c>
      <c r="BD137" s="20">
        <f t="shared" si="275"/>
        <v>517.34701199765414</v>
      </c>
      <c r="BE137" s="20">
        <f t="shared" si="276"/>
        <v>-236.93749897403012</v>
      </c>
      <c r="BF137" s="22">
        <f t="shared" si="277"/>
        <v>-616.40608462207479</v>
      </c>
      <c r="BH137" s="5"/>
      <c r="BI137" s="5"/>
      <c r="BJ137" s="5"/>
      <c r="BK137" s="5"/>
    </row>
    <row r="138" spans="1:63" x14ac:dyDescent="0.35">
      <c r="A138" s="13" t="str">
        <f>'8. KOMVUX'!B138</f>
        <v>Laholm</v>
      </c>
      <c r="B138" s="18">
        <f>'5. FÖRSKOLA FRITIDS'!L138</f>
        <v>-24.024014148822069</v>
      </c>
      <c r="C138" s="18">
        <f>'5. FÖRSKOLA FRITIDS'!M138</f>
        <v>13.633801411542194</v>
      </c>
      <c r="D138" s="18">
        <f>'6. FKLASS GRUNDSKOLA'!J138</f>
        <v>-48.135185705888716</v>
      </c>
      <c r="E138" s="18">
        <f>'6. FKLASS GRUNDSKOLA'!K138</f>
        <v>22.685868561938666</v>
      </c>
      <c r="F138" s="18">
        <f>'6. FKLASS GRUNDSKOLA'!L138</f>
        <v>4.2273534505914832</v>
      </c>
      <c r="G138" s="18">
        <f>'7. GYMNASIESKOLA'!H138</f>
        <v>-6.0245302487637673</v>
      </c>
      <c r="H138" s="18">
        <f>'7. GYMNASIESKOLA'!I138</f>
        <v>247.95449467431959</v>
      </c>
      <c r="I138" s="18">
        <f>'7. GYMNASIESKOLA'!J138</f>
        <v>-32.876743406827863</v>
      </c>
      <c r="J138" s="18">
        <f>'7. GYMNASIESKOLA'!L138</f>
        <v>15.57052056304372</v>
      </c>
      <c r="K138" s="18">
        <f>'7. GYMNASIESKOLA'!M138</f>
        <v>4.2112102694704934</v>
      </c>
      <c r="L138" s="18">
        <f>'7. GYMNASIESKOLA'!K138</f>
        <v>-136.32694233388443</v>
      </c>
      <c r="M138" s="18">
        <f>'9. IFO'!J138</f>
        <v>519.25754061822522</v>
      </c>
      <c r="N138" s="18">
        <f>'9. IFO'!K138</f>
        <v>-767.03377542191163</v>
      </c>
      <c r="O138" s="18">
        <f>'9. IFO'!L138</f>
        <v>31.090685000040349</v>
      </c>
      <c r="P138" s="18">
        <f>'9. IFO'!M138</f>
        <v>-732.0942535076</v>
      </c>
      <c r="Q138" s="18">
        <f>'10. ÄLDREOMSORG'!I138</f>
        <v>13.022139272543138</v>
      </c>
      <c r="R138" s="18">
        <f>'10. ÄLDREOMSORG'!J138</f>
        <v>20.957531050813088</v>
      </c>
      <c r="S138" s="19">
        <f t="shared" si="271"/>
        <v>-853.90429990117059</v>
      </c>
      <c r="U138" s="18">
        <f>'5. FÖRSKOLA FRITIDS'!D138</f>
        <v>47.898247849386358</v>
      </c>
      <c r="V138" s="18">
        <f>'5. FÖRSKOLA FRITIDS'!E138</f>
        <v>1.8489759803260173</v>
      </c>
      <c r="W138" s="18">
        <f>'5. FÖRSKOLA FRITIDS'!G138</f>
        <v>8.0405655302119872</v>
      </c>
      <c r="X138" s="18">
        <f>'5. FÖRSKOLA FRITIDS'!H138</f>
        <v>-11.418845652109505</v>
      </c>
      <c r="Y138" s="18">
        <f>'5. FÖRSKOLA FRITIDS'!J138</f>
        <v>-26.365408155438921</v>
      </c>
      <c r="Z138" s="18">
        <f>'6. FKLASS GRUNDSKOLA'!F138</f>
        <v>-3.7629077764258829</v>
      </c>
      <c r="AA138" s="18">
        <f>'6. FKLASS GRUNDSKOLA'!G138</f>
        <v>-39.97249441409361</v>
      </c>
      <c r="AB138" s="18">
        <f>'7. GYMNASIESKOLA'!E138</f>
        <v>-9.5459215371220818</v>
      </c>
      <c r="AC138" s="18">
        <f>'9. IFO'!D138</f>
        <v>-9.1133175860933786</v>
      </c>
      <c r="AD138" s="18">
        <f>'9. IFO'!E138</f>
        <v>87.167463544879524</v>
      </c>
      <c r="AE138" s="18">
        <f>'9. IFO'!F138</f>
        <v>1131.2570113171603</v>
      </c>
      <c r="AF138" s="18">
        <f>'9. IFO'!G138</f>
        <v>6.3612668598366087</v>
      </c>
      <c r="AG138" s="18">
        <f>'9. IFO'!H138</f>
        <v>-174.62267328241055</v>
      </c>
      <c r="AH138" s="18">
        <f>'10. ÄLDREOMSORG'!D138</f>
        <v>-4.1830005708072369</v>
      </c>
      <c r="AI138" s="18">
        <f>'10. ÄLDREOMSORG'!E138</f>
        <v>-25.402031449828929</v>
      </c>
      <c r="AJ138" s="18"/>
      <c r="AK138" s="18"/>
      <c r="AL138" s="18"/>
      <c r="AM138" s="18"/>
      <c r="AN138" s="18"/>
      <c r="AO138" s="18"/>
      <c r="AP138" s="18"/>
      <c r="AQ138" s="18"/>
      <c r="AR138" s="18"/>
      <c r="AS138" s="18"/>
      <c r="AT138" s="19">
        <f t="shared" si="272"/>
        <v>978.18693065747073</v>
      </c>
      <c r="AV138" s="18">
        <f>'9. IFO'!C138</f>
        <v>88.800470735091494</v>
      </c>
      <c r="AW138" s="18">
        <f>'5. FÖRSKOLA FRITIDS'!F138</f>
        <v>-14.669552855859646</v>
      </c>
      <c r="AX138" s="18">
        <f>'7. GYMNASIESKOLA'!E138</f>
        <v>-9.5459215371220818</v>
      </c>
      <c r="AY138" s="18">
        <f>'10. ÄLDREOMSORG'!D138</f>
        <v>-4.1830005708072369</v>
      </c>
      <c r="AZ138" s="18">
        <f>'11. KOLLEKTIVTRAFIK'!C138</f>
        <v>11.035262373392241</v>
      </c>
      <c r="BA138" s="19">
        <f t="shared" si="273"/>
        <v>71.437258144694766</v>
      </c>
      <c r="BB138" s="5"/>
      <c r="BC138" s="20">
        <f t="shared" si="274"/>
        <v>-853.90429990117059</v>
      </c>
      <c r="BD138" s="20">
        <f t="shared" si="275"/>
        <v>978.18693065747073</v>
      </c>
      <c r="BE138" s="20">
        <f t="shared" si="276"/>
        <v>71.437258144694766</v>
      </c>
      <c r="BF138" s="22">
        <f t="shared" si="277"/>
        <v>195.7198889009949</v>
      </c>
      <c r="BH138" s="5"/>
      <c r="BI138" s="5"/>
      <c r="BJ138" s="5"/>
      <c r="BK138" s="5"/>
    </row>
    <row r="139" spans="1:63" x14ac:dyDescent="0.35">
      <c r="A139" s="13" t="str">
        <f>'8. KOMVUX'!B139</f>
        <v>Varberg</v>
      </c>
      <c r="B139" s="18">
        <f>'5. FÖRSKOLA FRITIDS'!L139</f>
        <v>-24.032897912590979</v>
      </c>
      <c r="C139" s="18">
        <f>'5. FÖRSKOLA FRITIDS'!M139</f>
        <v>13.633801411542194</v>
      </c>
      <c r="D139" s="18">
        <f>'6. FKLASS GRUNDSKOLA'!J139</f>
        <v>-219.38928395153371</v>
      </c>
      <c r="E139" s="18">
        <f>'6. FKLASS GRUNDSKOLA'!K139</f>
        <v>10.306098137744103</v>
      </c>
      <c r="F139" s="18">
        <f>'6. FKLASS GRUNDSKOLA'!L139</f>
        <v>4.2273534505914832</v>
      </c>
      <c r="G139" s="18">
        <f>'7. GYMNASIESKOLA'!H139</f>
        <v>-86.783350055697184</v>
      </c>
      <c r="H139" s="18">
        <f>'7. GYMNASIESKOLA'!I139</f>
        <v>155.70204661646937</v>
      </c>
      <c r="I139" s="18">
        <f>'7. GYMNASIESKOLA'!J139</f>
        <v>80.359018960417359</v>
      </c>
      <c r="J139" s="18">
        <f>'7. GYMNASIESKOLA'!L139</f>
        <v>-2.4423115159879778</v>
      </c>
      <c r="K139" s="18">
        <f>'7. GYMNASIESKOLA'!M139</f>
        <v>4.2112102694704934</v>
      </c>
      <c r="L139" s="18">
        <f>'7. GYMNASIESKOLA'!K139</f>
        <v>-32.66686695612799</v>
      </c>
      <c r="M139" s="18">
        <f>'9. IFO'!J139</f>
        <v>519.93974110043348</v>
      </c>
      <c r="N139" s="18">
        <f>'9. IFO'!K139</f>
        <v>-547.73315096308443</v>
      </c>
      <c r="O139" s="18">
        <f>'9. IFO'!L139</f>
        <v>11.893980558197773</v>
      </c>
      <c r="P139" s="18">
        <f>'9. IFO'!M139</f>
        <v>-732.0942535076</v>
      </c>
      <c r="Q139" s="18">
        <f>'10. ÄLDREOMSORG'!I139</f>
        <v>13.022139272543138</v>
      </c>
      <c r="R139" s="18">
        <f>'10. ÄLDREOMSORG'!J139</f>
        <v>21.383702659701424</v>
      </c>
      <c r="S139" s="19">
        <f t="shared" si="271"/>
        <v>-810.46302242551155</v>
      </c>
      <c r="U139" s="18">
        <f>'5. FÖRSKOLA FRITIDS'!D139</f>
        <v>46.561676880944326</v>
      </c>
      <c r="V139" s="18">
        <f>'5. FÖRSKOLA FRITIDS'!E139</f>
        <v>-49.245245597808704</v>
      </c>
      <c r="W139" s="18">
        <f>'5. FÖRSKOLA FRITIDS'!G139</f>
        <v>8.8633899177510536</v>
      </c>
      <c r="X139" s="18">
        <f>'5. FÖRSKOLA FRITIDS'!H139</f>
        <v>-3.7242009285323401</v>
      </c>
      <c r="Y139" s="18">
        <f>'5. FÖRSKOLA FRITIDS'!J139</f>
        <v>13.093540142072705</v>
      </c>
      <c r="Z139" s="18">
        <f>'6. FKLASS GRUNDSKOLA'!F139</f>
        <v>-14.182740349845883</v>
      </c>
      <c r="AA139" s="18">
        <f>'6. FKLASS GRUNDSKOLA'!G139</f>
        <v>14.354219150353986</v>
      </c>
      <c r="AB139" s="18">
        <f>'7. GYMNASIESKOLA'!E139</f>
        <v>9.5203563193951943</v>
      </c>
      <c r="AC139" s="18">
        <f>'9. IFO'!D139</f>
        <v>3.3732320275494887</v>
      </c>
      <c r="AD139" s="18">
        <f>'9. IFO'!E139</f>
        <v>26.191774975129945</v>
      </c>
      <c r="AE139" s="18">
        <f>'9. IFO'!F139</f>
        <v>986.22406114829346</v>
      </c>
      <c r="AF139" s="18">
        <f>'9. IFO'!G139</f>
        <v>31.198683734894995</v>
      </c>
      <c r="AG139" s="18">
        <f>'9. IFO'!H139</f>
        <v>-290.5195692654795</v>
      </c>
      <c r="AH139" s="18">
        <f>'10. ÄLDREOMSORG'!D139</f>
        <v>145.94538570962288</v>
      </c>
      <c r="AI139" s="18">
        <f>'10. ÄLDREOMSORG'!E139</f>
        <v>33.606503025052788</v>
      </c>
      <c r="AJ139" s="18"/>
      <c r="AK139" s="18"/>
      <c r="AL139" s="18"/>
      <c r="AM139" s="18"/>
      <c r="AN139" s="18"/>
      <c r="AO139" s="18"/>
      <c r="AP139" s="18"/>
      <c r="AQ139" s="18"/>
      <c r="AR139" s="18"/>
      <c r="AS139" s="18"/>
      <c r="AT139" s="19">
        <f t="shared" si="272"/>
        <v>961.26106688939444</v>
      </c>
      <c r="AV139" s="18">
        <f>'9. IFO'!C139</f>
        <v>5.0050230013000601</v>
      </c>
      <c r="AW139" s="18">
        <f>'5. FÖRSKOLA FRITIDS'!F139</f>
        <v>85.077721093080697</v>
      </c>
      <c r="AX139" s="18">
        <f>'7. GYMNASIESKOLA'!E139</f>
        <v>9.5203563193951943</v>
      </c>
      <c r="AY139" s="18">
        <f>'10. ÄLDREOMSORG'!D139</f>
        <v>145.94538570962288</v>
      </c>
      <c r="AZ139" s="18">
        <f>'11. KOLLEKTIVTRAFIK'!C139</f>
        <v>11.035262373392241</v>
      </c>
      <c r="BA139" s="19">
        <f t="shared" si="273"/>
        <v>256.58374849679109</v>
      </c>
      <c r="BB139" s="5"/>
      <c r="BC139" s="20">
        <f t="shared" si="274"/>
        <v>-810.46302242551155</v>
      </c>
      <c r="BD139" s="20">
        <f t="shared" si="275"/>
        <v>961.26106688939444</v>
      </c>
      <c r="BE139" s="20">
        <f t="shared" si="276"/>
        <v>256.58374849679109</v>
      </c>
      <c r="BF139" s="22">
        <f t="shared" si="277"/>
        <v>407.38179296067398</v>
      </c>
      <c r="BH139" s="5"/>
      <c r="BI139" s="5"/>
      <c r="BJ139" s="5"/>
      <c r="BK139" s="5"/>
    </row>
    <row r="140" spans="1:63" x14ac:dyDescent="0.35">
      <c r="A140" s="13" t="str">
        <f>'8. KOMVUX'!B140</f>
        <v>Ale</v>
      </c>
      <c r="B140" s="18">
        <f>'5. FÖRSKOLA FRITIDS'!L140</f>
        <v>-78.927430306781787</v>
      </c>
      <c r="C140" s="18">
        <f>'5. FÖRSKOLA FRITIDS'!M140</f>
        <v>13.633801411542194</v>
      </c>
      <c r="D140" s="18">
        <f>'6. FKLASS GRUNDSKOLA'!J140</f>
        <v>-239.54956426829702</v>
      </c>
      <c r="E140" s="18">
        <f>'6. FKLASS GRUNDSKOLA'!K140</f>
        <v>-43.79942339707631</v>
      </c>
      <c r="F140" s="18">
        <f>'6. FKLASS GRUNDSKOLA'!L140</f>
        <v>4.2273534505914832</v>
      </c>
      <c r="G140" s="18">
        <f>'7. GYMNASIESKOLA'!H140</f>
        <v>-20.49584125177979</v>
      </c>
      <c r="H140" s="18">
        <f>'7. GYMNASIESKOLA'!I140</f>
        <v>147.3680458363115</v>
      </c>
      <c r="I140" s="18">
        <f>'7. GYMNASIESKOLA'!J140</f>
        <v>80.541968143273451</v>
      </c>
      <c r="J140" s="18">
        <f>'7. GYMNASIESKOLA'!L140</f>
        <v>-11.008933561864714</v>
      </c>
      <c r="K140" s="18">
        <f>'7. GYMNASIESKOLA'!M140</f>
        <v>4.2112102694704934</v>
      </c>
      <c r="L140" s="18">
        <f>'7. GYMNASIESKOLA'!K140</f>
        <v>-95.882714934413983</v>
      </c>
      <c r="M140" s="18">
        <f>'9. IFO'!J140</f>
        <v>676.56005075756957</v>
      </c>
      <c r="N140" s="18">
        <f>'9. IFO'!K140</f>
        <v>-962.2712754614131</v>
      </c>
      <c r="O140" s="18">
        <f>'9. IFO'!L140</f>
        <v>12.192081046973314</v>
      </c>
      <c r="P140" s="18">
        <f>'9. IFO'!M140</f>
        <v>-732.0942535076</v>
      </c>
      <c r="Q140" s="18">
        <f>'10. ÄLDREOMSORG'!I140</f>
        <v>13.022139272543138</v>
      </c>
      <c r="R140" s="18">
        <f>'10. ÄLDREOMSORG'!J140</f>
        <v>12.062343217808188</v>
      </c>
      <c r="S140" s="19">
        <f t="shared" si="271"/>
        <v>-1220.2104432831436</v>
      </c>
      <c r="U140" s="18">
        <f>'5. FÖRSKOLA FRITIDS'!D140</f>
        <v>56.438876633897799</v>
      </c>
      <c r="V140" s="18">
        <f>'5. FÖRSKOLA FRITIDS'!E140</f>
        <v>-35.562237015387701</v>
      </c>
      <c r="W140" s="18">
        <f>'5. FÖRSKOLA FRITIDS'!G140</f>
        <v>68.733454119977594</v>
      </c>
      <c r="X140" s="18">
        <f>'5. FÖRSKOLA FRITIDS'!H140</f>
        <v>-107.62798488837937</v>
      </c>
      <c r="Y140" s="18">
        <f>'5. FÖRSKOLA FRITIDS'!J140</f>
        <v>25.686270227344888</v>
      </c>
      <c r="Z140" s="18">
        <f>'6. FKLASS GRUNDSKOLA'!F140</f>
        <v>-0.21296724864446601</v>
      </c>
      <c r="AA140" s="18">
        <f>'6. FKLASS GRUNDSKOLA'!G140</f>
        <v>30.338473228971569</v>
      </c>
      <c r="AB140" s="18">
        <f>'7. GYMNASIESKOLA'!E140</f>
        <v>13.979245484177973</v>
      </c>
      <c r="AC140" s="18">
        <f>'9. IFO'!D140</f>
        <v>6.0798360913367073</v>
      </c>
      <c r="AD140" s="18">
        <f>'9. IFO'!E140</f>
        <v>47.49715254863942</v>
      </c>
      <c r="AE140" s="18">
        <f>'9. IFO'!F140</f>
        <v>1165.0980330232294</v>
      </c>
      <c r="AF140" s="18">
        <f>'9. IFO'!G140</f>
        <v>34.418631735382647</v>
      </c>
      <c r="AG140" s="18">
        <f>'9. IFO'!H140</f>
        <v>-205.58898222737542</v>
      </c>
      <c r="AH140" s="18">
        <f>'10. ÄLDREOMSORG'!D140</f>
        <v>-54.616269868368924</v>
      </c>
      <c r="AI140" s="18">
        <f>'10. ÄLDREOMSORG'!E140</f>
        <v>18.622877739798493</v>
      </c>
      <c r="AJ140" s="18"/>
      <c r="AK140" s="18"/>
      <c r="AL140" s="18"/>
      <c r="AM140" s="18"/>
      <c r="AN140" s="18"/>
      <c r="AO140" s="18"/>
      <c r="AP140" s="18"/>
      <c r="AQ140" s="18"/>
      <c r="AR140" s="18"/>
      <c r="AS140" s="18"/>
      <c r="AT140" s="19">
        <f t="shared" si="272"/>
        <v>1063.2844095846006</v>
      </c>
      <c r="AV140" s="18">
        <f>'9. IFO'!C140</f>
        <v>38.421797199707385</v>
      </c>
      <c r="AW140" s="18">
        <f>'5. FÖRSKOLA FRITIDS'!F140</f>
        <v>-147.44190365107698</v>
      </c>
      <c r="AX140" s="18">
        <f>'7. GYMNASIESKOLA'!E140</f>
        <v>13.979245484177973</v>
      </c>
      <c r="AY140" s="18">
        <f>'10. ÄLDREOMSORG'!D140</f>
        <v>-54.616269868368924</v>
      </c>
      <c r="AZ140" s="18">
        <f>'11. KOLLEKTIVTRAFIK'!C140</f>
        <v>2.9444393098219903</v>
      </c>
      <c r="BA140" s="19">
        <f t="shared" si="273"/>
        <v>-146.71269152573856</v>
      </c>
      <c r="BB140" s="5"/>
      <c r="BC140" s="20">
        <f t="shared" si="274"/>
        <v>-1220.2104432831436</v>
      </c>
      <c r="BD140" s="20">
        <f t="shared" si="275"/>
        <v>1063.2844095846006</v>
      </c>
      <c r="BE140" s="20">
        <f t="shared" si="276"/>
        <v>-146.71269152573856</v>
      </c>
      <c r="BF140" s="22">
        <f t="shared" si="277"/>
        <v>-303.63872522428164</v>
      </c>
      <c r="BH140" s="5"/>
      <c r="BI140" s="5"/>
      <c r="BJ140" s="5"/>
      <c r="BK140" s="5"/>
    </row>
    <row r="141" spans="1:63" x14ac:dyDescent="0.35">
      <c r="A141" s="13" t="str">
        <f>'8. KOMVUX'!B141</f>
        <v>Alingsås</v>
      </c>
      <c r="B141" s="18">
        <f>'5. FÖRSKOLA FRITIDS'!L141</f>
        <v>1.6567647751721055</v>
      </c>
      <c r="C141" s="18">
        <f>'5. FÖRSKOLA FRITIDS'!M141</f>
        <v>13.633801411542194</v>
      </c>
      <c r="D141" s="18">
        <f>'6. FKLASS GRUNDSKOLA'!J141</f>
        <v>-245.90125107253141</v>
      </c>
      <c r="E141" s="18">
        <f>'6. FKLASS GRUNDSKOLA'!K141</f>
        <v>22.685868561938666</v>
      </c>
      <c r="F141" s="18">
        <f>'6. FKLASS GRUNDSKOLA'!L141</f>
        <v>4.2273534505914832</v>
      </c>
      <c r="G141" s="18">
        <f>'7. GYMNASIESKOLA'!H141</f>
        <v>-88.079943582391593</v>
      </c>
      <c r="H141" s="18">
        <f>'7. GYMNASIESKOLA'!I141</f>
        <v>-10.205167984350995</v>
      </c>
      <c r="I141" s="18">
        <f>'7. GYMNASIESKOLA'!J141</f>
        <v>25.371490748667906</v>
      </c>
      <c r="J141" s="18">
        <f>'7. GYMNASIESKOLA'!L141</f>
        <v>-16.197377450879856</v>
      </c>
      <c r="K141" s="18">
        <f>'7. GYMNASIESKOLA'!M141</f>
        <v>4.2112102694704934</v>
      </c>
      <c r="L141" s="18">
        <f>'7. GYMNASIESKOLA'!K141</f>
        <v>150.41552075642397</v>
      </c>
      <c r="M141" s="18">
        <f>'9. IFO'!J141</f>
        <v>702.09821487325576</v>
      </c>
      <c r="N141" s="18">
        <f>'9. IFO'!K141</f>
        <v>-755.47730275041533</v>
      </c>
      <c r="O141" s="18">
        <f>'9. IFO'!L141</f>
        <v>12.641649932752967</v>
      </c>
      <c r="P141" s="18">
        <f>'9. IFO'!M141</f>
        <v>-732.0942535076</v>
      </c>
      <c r="Q141" s="18">
        <f>'10. ÄLDREOMSORG'!I141</f>
        <v>13.022139272543138</v>
      </c>
      <c r="R141" s="18">
        <f>'10. ÄLDREOMSORG'!J141</f>
        <v>22.084540542204607</v>
      </c>
      <c r="S141" s="19">
        <f t="shared" si="271"/>
        <v>-875.90674175360607</v>
      </c>
      <c r="U141" s="18">
        <f>'5. FÖRSKOLA FRITIDS'!D141</f>
        <v>48.822144520226864</v>
      </c>
      <c r="V141" s="18">
        <f>'5. FÖRSKOLA FRITIDS'!E141</f>
        <v>-54.149136851875326</v>
      </c>
      <c r="W141" s="18">
        <f>'5. FÖRSKOLA FRITIDS'!G141</f>
        <v>4.1535658024976776</v>
      </c>
      <c r="X141" s="18">
        <f>'5. FÖRSKOLA FRITIDS'!H141</f>
        <v>-39.91666857915996</v>
      </c>
      <c r="Y141" s="18">
        <f>'5. FÖRSKOLA FRITIDS'!J141</f>
        <v>-26.365408155438921</v>
      </c>
      <c r="Z141" s="18">
        <f>'6. FKLASS GRUNDSKOLA'!F141</f>
        <v>-14.146059507026576</v>
      </c>
      <c r="AA141" s="18">
        <f>'6. FKLASS GRUNDSKOLA'!G141</f>
        <v>-39.97249441409361</v>
      </c>
      <c r="AB141" s="18">
        <f>'7. GYMNASIESKOLA'!E141</f>
        <v>-9.5459215371220818</v>
      </c>
      <c r="AC141" s="18">
        <f>'9. IFO'!D141</f>
        <v>-9.1133175860933786</v>
      </c>
      <c r="AD141" s="18">
        <f>'9. IFO'!E141</f>
        <v>54.459130059680241</v>
      </c>
      <c r="AE141" s="18">
        <f>'9. IFO'!F141</f>
        <v>1242.4489397799582</v>
      </c>
      <c r="AF141" s="18">
        <f>'9. IFO'!G141</f>
        <v>23.078444741769278</v>
      </c>
      <c r="AG141" s="18">
        <f>'9. IFO'!H141</f>
        <v>-234.8323014703619</v>
      </c>
      <c r="AH141" s="18">
        <f>'10. ÄLDREOMSORG'!D141</f>
        <v>76.782749843758424</v>
      </c>
      <c r="AI141" s="18">
        <f>'10. ÄLDREOMSORG'!E141</f>
        <v>-25.402031449828929</v>
      </c>
      <c r="AJ141" s="18"/>
      <c r="AK141" s="18"/>
      <c r="AL141" s="18"/>
      <c r="AM141" s="18"/>
      <c r="AN141" s="18"/>
      <c r="AO141" s="18"/>
      <c r="AP141" s="18"/>
      <c r="AQ141" s="18"/>
      <c r="AR141" s="18"/>
      <c r="AS141" s="18"/>
      <c r="AT141" s="19">
        <f t="shared" si="272"/>
        <v>996.30163519688995</v>
      </c>
      <c r="AV141" s="18">
        <f>'9. IFO'!C141</f>
        <v>299.7397272659108</v>
      </c>
      <c r="AW141" s="18">
        <f>'5. FÖRSKOLA FRITIDS'!F141</f>
        <v>8.8508903935177514</v>
      </c>
      <c r="AX141" s="18">
        <f>'7. GYMNASIESKOLA'!E141</f>
        <v>-9.5459215371220818</v>
      </c>
      <c r="AY141" s="18">
        <f>'10. ÄLDREOMSORG'!D141</f>
        <v>76.782749843758424</v>
      </c>
      <c r="AZ141" s="18">
        <f>'11. KOLLEKTIVTRAFIK'!C141</f>
        <v>2.9444393098219903</v>
      </c>
      <c r="BA141" s="19">
        <f t="shared" si="273"/>
        <v>378.77188527588692</v>
      </c>
      <c r="BB141" s="5"/>
      <c r="BC141" s="20">
        <f t="shared" si="274"/>
        <v>-875.90674175360607</v>
      </c>
      <c r="BD141" s="20">
        <f t="shared" si="275"/>
        <v>996.30163519688995</v>
      </c>
      <c r="BE141" s="20">
        <f t="shared" si="276"/>
        <v>378.77188527588692</v>
      </c>
      <c r="BF141" s="22">
        <f t="shared" si="277"/>
        <v>499.16677871917079</v>
      </c>
      <c r="BH141" s="5"/>
      <c r="BI141" s="5"/>
      <c r="BJ141" s="5"/>
      <c r="BK141" s="5"/>
    </row>
    <row r="142" spans="1:63" x14ac:dyDescent="0.35">
      <c r="A142" s="13" t="str">
        <f>'8. KOMVUX'!B142</f>
        <v>Bengtsfors</v>
      </c>
      <c r="B142" s="18">
        <f>'5. FÖRSKOLA FRITIDS'!L142</f>
        <v>7.845453393031069</v>
      </c>
      <c r="C142" s="18">
        <f>'5. FÖRSKOLA FRITIDS'!M142</f>
        <v>-83.355784953938155</v>
      </c>
      <c r="D142" s="18">
        <f>'6. FKLASS GRUNDSKOLA'!J142</f>
        <v>261.15286721266835</v>
      </c>
      <c r="E142" s="18">
        <f>'6. FKLASS GRUNDSKOLA'!K142</f>
        <v>22.685868561938666</v>
      </c>
      <c r="F142" s="18">
        <f>'6. FKLASS GRUNDSKOLA'!L142</f>
        <v>-138.54219052925049</v>
      </c>
      <c r="G142" s="18">
        <f>'7. GYMNASIESKOLA'!H142</f>
        <v>50.937536899534848</v>
      </c>
      <c r="H142" s="18">
        <f>'7. GYMNASIESKOLA'!I142</f>
        <v>404.5384712608535</v>
      </c>
      <c r="I142" s="18">
        <f>'7. GYMNASIESKOLA'!J142</f>
        <v>-46.325698550382292</v>
      </c>
      <c r="J142" s="18">
        <f>'7. GYMNASIESKOLA'!L142</f>
        <v>15.57052056304372</v>
      </c>
      <c r="K142" s="18">
        <f>'7. GYMNASIESKOLA'!M142</f>
        <v>4.2112102694704934</v>
      </c>
      <c r="L142" s="18">
        <f>'7. GYMNASIESKOLA'!K142</f>
        <v>-471.08693144752738</v>
      </c>
      <c r="M142" s="18">
        <f>'9. IFO'!J142</f>
        <v>507.44353517575161</v>
      </c>
      <c r="N142" s="18">
        <f>'9. IFO'!K142</f>
        <v>-877.33093944973848</v>
      </c>
      <c r="O142" s="18">
        <f>'9. IFO'!L142</f>
        <v>369.886411332112</v>
      </c>
      <c r="P142" s="18">
        <f>'9. IFO'!M142</f>
        <v>-732.0942535076</v>
      </c>
      <c r="Q142" s="18">
        <f>'10. ÄLDREOMSORG'!I142</f>
        <v>13.022139272543138</v>
      </c>
      <c r="R142" s="18">
        <f>'10. ÄLDREOMSORG'!J142</f>
        <v>9.7977057081824963</v>
      </c>
      <c r="S142" s="19">
        <f t="shared" si="271"/>
        <v>-681.64407878930695</v>
      </c>
      <c r="U142" s="18">
        <f>'5. FÖRSKOLA FRITIDS'!D142</f>
        <v>35.843811275235019</v>
      </c>
      <c r="V142" s="18">
        <f>'5. FÖRSKOLA FRITIDS'!E142</f>
        <v>-68.5930141887915</v>
      </c>
      <c r="W142" s="18">
        <f>'5. FÖRSKOLA FRITIDS'!G142</f>
        <v>-6.1267338871865213</v>
      </c>
      <c r="X142" s="18">
        <f>'5. FÖRSKOLA FRITIDS'!H142</f>
        <v>96.383737250520696</v>
      </c>
      <c r="Y142" s="18">
        <f>'5. FÖRSKOLA FRITIDS'!J142</f>
        <v>-26.365408155438921</v>
      </c>
      <c r="Z142" s="18">
        <f>'6. FKLASS GRUNDSKOLA'!F142</f>
        <v>25.035443336928999</v>
      </c>
      <c r="AA142" s="18">
        <f>'6. FKLASS GRUNDSKOLA'!G142</f>
        <v>-39.97249441409361</v>
      </c>
      <c r="AB142" s="18">
        <f>'7. GYMNASIESKOLA'!E142</f>
        <v>-9.5459215371220818</v>
      </c>
      <c r="AC142" s="18">
        <f>'9. IFO'!D142</f>
        <v>-9.1133175860933786</v>
      </c>
      <c r="AD142" s="18">
        <f>'9. IFO'!E142</f>
        <v>6.4314364204759915</v>
      </c>
      <c r="AE142" s="18">
        <f>'9. IFO'!F142</f>
        <v>1397.1507532934158</v>
      </c>
      <c r="AF142" s="18">
        <f>'9. IFO'!G142</f>
        <v>22.50691639930815</v>
      </c>
      <c r="AG142" s="18">
        <f>'9. IFO'!H142</f>
        <v>-103.28660599228915</v>
      </c>
      <c r="AH142" s="18">
        <f>'10. ÄLDREOMSORG'!D142</f>
        <v>325.00665061515161</v>
      </c>
      <c r="AI142" s="18">
        <f>'10. ÄLDREOMSORG'!E142</f>
        <v>-25.402031449828929</v>
      </c>
      <c r="AJ142" s="18"/>
      <c r="AK142" s="18"/>
      <c r="AL142" s="18"/>
      <c r="AM142" s="18"/>
      <c r="AN142" s="18"/>
      <c r="AO142" s="18"/>
      <c r="AP142" s="18"/>
      <c r="AQ142" s="18"/>
      <c r="AR142" s="18"/>
      <c r="AS142" s="18"/>
      <c r="AT142" s="19">
        <f t="shared" si="272"/>
        <v>1619.9532213801922</v>
      </c>
      <c r="AV142" s="18">
        <f>'9. IFO'!C142</f>
        <v>622.09871405669389</v>
      </c>
      <c r="AW142" s="18">
        <f>'5. FÖRSKOLA FRITIDS'!F142</f>
        <v>-22.28726955824985</v>
      </c>
      <c r="AX142" s="18">
        <f>'7. GYMNASIESKOLA'!E142</f>
        <v>-9.5459215371220818</v>
      </c>
      <c r="AY142" s="18">
        <f>'10. ÄLDREOMSORG'!D142</f>
        <v>325.00665061515161</v>
      </c>
      <c r="AZ142" s="18">
        <f>'11. KOLLEKTIVTRAFIK'!C142</f>
        <v>2.9444393098219903</v>
      </c>
      <c r="BA142" s="19">
        <f t="shared" si="273"/>
        <v>918.21661288629548</v>
      </c>
      <c r="BB142" s="5"/>
      <c r="BC142" s="20">
        <f t="shared" si="274"/>
        <v>-681.64407878930695</v>
      </c>
      <c r="BD142" s="20">
        <f t="shared" si="275"/>
        <v>1619.9532213801922</v>
      </c>
      <c r="BE142" s="20">
        <f t="shared" si="276"/>
        <v>918.21661288629548</v>
      </c>
      <c r="BF142" s="22">
        <f t="shared" si="277"/>
        <v>1856.5257554771806</v>
      </c>
      <c r="BH142" s="5"/>
      <c r="BI142" s="5"/>
      <c r="BJ142" s="5"/>
      <c r="BK142" s="5"/>
    </row>
    <row r="143" spans="1:63" x14ac:dyDescent="0.35">
      <c r="A143" s="13" t="str">
        <f>'8. KOMVUX'!B143</f>
        <v>Bollebygd</v>
      </c>
      <c r="B143" s="18">
        <f>'5. FÖRSKOLA FRITIDS'!L143</f>
        <v>7.845453393031069</v>
      </c>
      <c r="C143" s="18">
        <f>'5. FÖRSKOLA FRITIDS'!M143</f>
        <v>-5.5305957632204601</v>
      </c>
      <c r="D143" s="18">
        <f>'6. FKLASS GRUNDSKOLA'!J143</f>
        <v>-298.43132470185583</v>
      </c>
      <c r="E143" s="18">
        <f>'6. FKLASS GRUNDSKOLA'!K143</f>
        <v>22.685868561938666</v>
      </c>
      <c r="F143" s="18">
        <f>'6. FKLASS GRUNDSKOLA'!L143</f>
        <v>4.2273534505914832</v>
      </c>
      <c r="G143" s="18">
        <f>'7. GYMNASIESKOLA'!H143</f>
        <v>25.206137892458095</v>
      </c>
      <c r="H143" s="18">
        <f>'7. GYMNASIESKOLA'!I143</f>
        <v>363.50888832443542</v>
      </c>
      <c r="I143" s="18">
        <f>'7. GYMNASIESKOLA'!J143</f>
        <v>33.160957203347401</v>
      </c>
      <c r="J143" s="18">
        <f>'7. GYMNASIESKOLA'!L143</f>
        <v>-52.997795276964851</v>
      </c>
      <c r="K143" s="18">
        <f>'7. GYMNASIESKOLA'!M143</f>
        <v>4.2112102694704934</v>
      </c>
      <c r="L143" s="18">
        <f>'7. GYMNASIESKOLA'!K143</f>
        <v>-118.77816724056561</v>
      </c>
      <c r="M143" s="18">
        <f>'9. IFO'!J143</f>
        <v>812.66584072256501</v>
      </c>
      <c r="N143" s="18">
        <f>'9. IFO'!K143</f>
        <v>-745.9584001700216</v>
      </c>
      <c r="O143" s="18">
        <f>'9. IFO'!L143</f>
        <v>11.63675497369489</v>
      </c>
      <c r="P143" s="18">
        <f>'9. IFO'!M143</f>
        <v>-732.0942535076</v>
      </c>
      <c r="Q143" s="18">
        <f>'10. ÄLDREOMSORG'!I143</f>
        <v>13.022139272543138</v>
      </c>
      <c r="R143" s="18">
        <f>'10. ÄLDREOMSORG'!J143</f>
        <v>35.868504488560106</v>
      </c>
      <c r="S143" s="19">
        <f t="shared" si="271"/>
        <v>-619.75142810759257</v>
      </c>
      <c r="U143" s="18">
        <f>'5. FÖRSKOLA FRITIDS'!D143</f>
        <v>48.669850671228325</v>
      </c>
      <c r="V143" s="18">
        <f>'5. FÖRSKOLA FRITIDS'!E143</f>
        <v>-58.533114420601443</v>
      </c>
      <c r="W143" s="18">
        <f>'5. FÖRSKOLA FRITIDS'!G143</f>
        <v>6.2503227214362429</v>
      </c>
      <c r="X143" s="18">
        <f>'5. FÖRSKOLA FRITIDS'!H143</f>
        <v>-26.417935672243569</v>
      </c>
      <c r="Y143" s="18">
        <f>'5. FÖRSKOLA FRITIDS'!J143</f>
        <v>6.8678735829319253</v>
      </c>
      <c r="Z143" s="18">
        <f>'6. FKLASS GRUNDSKOLA'!F143</f>
        <v>-15.427284344102187</v>
      </c>
      <c r="AA143" s="18">
        <f>'6. FKLASS GRUNDSKOLA'!G143</f>
        <v>12.145735011669977</v>
      </c>
      <c r="AB143" s="18">
        <f>'7. GYMNASIESKOLA'!E143</f>
        <v>8.7210063110731113</v>
      </c>
      <c r="AC143" s="18">
        <f>'9. IFO'!D143</f>
        <v>0.11554920242730991</v>
      </c>
      <c r="AD143" s="18">
        <f>'9. IFO'!E143</f>
        <v>52.775332408279098</v>
      </c>
      <c r="AE143" s="18">
        <f>'9. IFO'!F143</f>
        <v>1024.8995145266581</v>
      </c>
      <c r="AF143" s="18">
        <f>'9. IFO'!G143</f>
        <v>12.656356005276237</v>
      </c>
      <c r="AG143" s="18">
        <f>'9. IFO'!H143</f>
        <v>-100.4205528623869</v>
      </c>
      <c r="AH143" s="18">
        <f>'10. ÄLDREOMSORG'!D143</f>
        <v>12.475372228884057</v>
      </c>
      <c r="AI143" s="18">
        <f>'10. ÄLDREOMSORG'!E143</f>
        <v>12.906724917826576</v>
      </c>
      <c r="AJ143" s="18"/>
      <c r="AK143" s="18"/>
      <c r="AL143" s="18"/>
      <c r="AM143" s="18"/>
      <c r="AN143" s="18"/>
      <c r="AO143" s="18"/>
      <c r="AP143" s="18"/>
      <c r="AQ143" s="18"/>
      <c r="AR143" s="18"/>
      <c r="AS143" s="18"/>
      <c r="AT143" s="19">
        <f t="shared" si="272"/>
        <v>997.68475028835678</v>
      </c>
      <c r="AV143" s="18">
        <f>'9. IFO'!C143</f>
        <v>332.80666449185685</v>
      </c>
      <c r="AW143" s="18">
        <f>'5. FÖRSKOLA FRITIDS'!F143</f>
        <v>-79.942488794693546</v>
      </c>
      <c r="AX143" s="18">
        <f>'7. GYMNASIESKOLA'!E143</f>
        <v>8.7210063110731113</v>
      </c>
      <c r="AY143" s="18">
        <f>'10. ÄLDREOMSORG'!D143</f>
        <v>12.475372228884057</v>
      </c>
      <c r="AZ143" s="18">
        <f>'11. KOLLEKTIVTRAFIK'!C143</f>
        <v>2.9444393098219903</v>
      </c>
      <c r="BA143" s="19">
        <f t="shared" si="273"/>
        <v>277.00499354694244</v>
      </c>
      <c r="BB143" s="5"/>
      <c r="BC143" s="20">
        <f t="shared" si="274"/>
        <v>-619.75142810759257</v>
      </c>
      <c r="BD143" s="20">
        <f t="shared" si="275"/>
        <v>997.68475028835678</v>
      </c>
      <c r="BE143" s="20">
        <f t="shared" si="276"/>
        <v>277.00499354694244</v>
      </c>
      <c r="BF143" s="22">
        <f t="shared" si="277"/>
        <v>654.93831572770659</v>
      </c>
      <c r="BH143" s="5"/>
      <c r="BI143" s="5"/>
      <c r="BJ143" s="5"/>
      <c r="BK143" s="5"/>
    </row>
    <row r="144" spans="1:63" x14ac:dyDescent="0.35">
      <c r="A144" s="13" t="str">
        <f>'8. KOMVUX'!B144</f>
        <v>Borås</v>
      </c>
      <c r="B144" s="18">
        <f>'5. FÖRSKOLA FRITIDS'!L144</f>
        <v>7.845453393031069</v>
      </c>
      <c r="C144" s="18">
        <f>'5. FÖRSKOLA FRITIDS'!M144</f>
        <v>9.2109666719273661E-2</v>
      </c>
      <c r="D144" s="18">
        <f>'6. FKLASS GRUNDSKOLA'!J144</f>
        <v>86.228760679602615</v>
      </c>
      <c r="E144" s="18">
        <f>'6. FKLASS GRUNDSKOLA'!K144</f>
        <v>17.910408323867134</v>
      </c>
      <c r="F144" s="18">
        <f>'6. FKLASS GRUNDSKOLA'!L144</f>
        <v>4.2273534505914832</v>
      </c>
      <c r="G144" s="18">
        <f>'7. GYMNASIESKOLA'!H144</f>
        <v>41.239111100602976</v>
      </c>
      <c r="H144" s="18">
        <f>'7. GYMNASIESKOLA'!I144</f>
        <v>-49.339111737419955</v>
      </c>
      <c r="I144" s="18">
        <f>'7. GYMNASIESKOLA'!J144</f>
        <v>-42.951812631094278</v>
      </c>
      <c r="J144" s="18">
        <f>'7. GYMNASIESKOLA'!L144</f>
        <v>15.57052056304372</v>
      </c>
      <c r="K144" s="18">
        <f>'7. GYMNASIESKOLA'!M144</f>
        <v>4.2112102694704934</v>
      </c>
      <c r="L144" s="18">
        <f>'7. GYMNASIESKOLA'!K144</f>
        <v>-77.902892815445114</v>
      </c>
      <c r="M144" s="18">
        <f>'9. IFO'!J144</f>
        <v>740.17177589465416</v>
      </c>
      <c r="N144" s="18">
        <f>'9. IFO'!K144</f>
        <v>-866.25981103294532</v>
      </c>
      <c r="O144" s="18">
        <f>'9. IFO'!L144</f>
        <v>23.835694594079062</v>
      </c>
      <c r="P144" s="18">
        <f>'9. IFO'!M144</f>
        <v>-732.0942535076</v>
      </c>
      <c r="Q144" s="18">
        <f>'10. ÄLDREOMSORG'!I144</f>
        <v>13.022139272543138</v>
      </c>
      <c r="R144" s="18">
        <f>'10. ÄLDREOMSORG'!J144</f>
        <v>-9.1470994985054546</v>
      </c>
      <c r="S144" s="19">
        <f t="shared" si="271"/>
        <v>-823.34044401480503</v>
      </c>
      <c r="U144" s="18">
        <f>'5. FÖRSKOLA FRITIDS'!D144</f>
        <v>47.308075126218064</v>
      </c>
      <c r="V144" s="18">
        <f>'5. FÖRSKOLA FRITIDS'!E144</f>
        <v>-52.003936247285253</v>
      </c>
      <c r="W144" s="18">
        <f>'5. FÖRSKOLA FRITIDS'!G144</f>
        <v>11.376635594558529</v>
      </c>
      <c r="X144" s="18">
        <f>'5. FÖRSKOLA FRITIDS'!H144</f>
        <v>-16.297656366136341</v>
      </c>
      <c r="Y144" s="18">
        <f>'5. FÖRSKOLA FRITIDS'!J144</f>
        <v>-26.365408155438921</v>
      </c>
      <c r="Z144" s="18">
        <f>'6. FKLASS GRUNDSKOLA'!F144</f>
        <v>4.0806977572591538</v>
      </c>
      <c r="AA144" s="18">
        <f>'6. FKLASS GRUNDSKOLA'!G144</f>
        <v>-39.97249441409361</v>
      </c>
      <c r="AB144" s="18">
        <f>'7. GYMNASIESKOLA'!E144</f>
        <v>-9.5459215371220818</v>
      </c>
      <c r="AC144" s="18">
        <f>'9. IFO'!D144</f>
        <v>-9.1133175860933786</v>
      </c>
      <c r="AD144" s="18">
        <f>'9. IFO'!E144</f>
        <v>105.30078774781903</v>
      </c>
      <c r="AE144" s="18">
        <f>'9. IFO'!F144</f>
        <v>1213.4423497461851</v>
      </c>
      <c r="AF144" s="18">
        <f>'9. IFO'!G144</f>
        <v>51.020567901609503</v>
      </c>
      <c r="AG144" s="18">
        <f>'9. IFO'!H144</f>
        <v>-406.54587218189187</v>
      </c>
      <c r="AH144" s="18">
        <f>'10. ÄLDREOMSORG'!D144</f>
        <v>84.005835508429428</v>
      </c>
      <c r="AI144" s="18">
        <f>'10. ÄLDREOMSORG'!E144</f>
        <v>-25.402031449828929</v>
      </c>
      <c r="AJ144" s="18"/>
      <c r="AK144" s="18"/>
      <c r="AL144" s="18"/>
      <c r="AM144" s="18"/>
      <c r="AN144" s="18"/>
      <c r="AO144" s="18"/>
      <c r="AP144" s="18"/>
      <c r="AQ144" s="18"/>
      <c r="AR144" s="18"/>
      <c r="AS144" s="18"/>
      <c r="AT144" s="19">
        <f t="shared" si="272"/>
        <v>931.28831144418848</v>
      </c>
      <c r="AV144" s="18">
        <f>'9. IFO'!C144</f>
        <v>116.28844476878135</v>
      </c>
      <c r="AW144" s="18">
        <f>'5. FÖRSKOLA FRITIDS'!F144</f>
        <v>32.583190243268</v>
      </c>
      <c r="AX144" s="18">
        <f>'7. GYMNASIESKOLA'!E144</f>
        <v>-9.5459215371220818</v>
      </c>
      <c r="AY144" s="18">
        <f>'10. ÄLDREOMSORG'!D144</f>
        <v>84.005835508429428</v>
      </c>
      <c r="AZ144" s="18">
        <f>'11. KOLLEKTIVTRAFIK'!C144</f>
        <v>2.9444393098219903</v>
      </c>
      <c r="BA144" s="19">
        <f t="shared" si="273"/>
        <v>226.2759882931787</v>
      </c>
      <c r="BB144" s="5"/>
      <c r="BC144" s="20">
        <f t="shared" si="274"/>
        <v>-823.34044401480503</v>
      </c>
      <c r="BD144" s="20">
        <f t="shared" si="275"/>
        <v>931.28831144418848</v>
      </c>
      <c r="BE144" s="20">
        <f t="shared" si="276"/>
        <v>226.2759882931787</v>
      </c>
      <c r="BF144" s="22">
        <f t="shared" si="277"/>
        <v>334.22385572256212</v>
      </c>
      <c r="BH144" s="5"/>
      <c r="BI144" s="5"/>
      <c r="BJ144" s="5"/>
      <c r="BK144" s="5"/>
    </row>
    <row r="145" spans="1:63" x14ac:dyDescent="0.35">
      <c r="A145" s="13" t="str">
        <f>'8. KOMVUX'!B145</f>
        <v>Dals-Ed</v>
      </c>
      <c r="B145" s="18">
        <f>'5. FÖRSKOLA FRITIDS'!L145</f>
        <v>7.845453393031069</v>
      </c>
      <c r="C145" s="18">
        <f>'5. FÖRSKOLA FRITIDS'!M145</f>
        <v>-93.968530566605281</v>
      </c>
      <c r="D145" s="18">
        <f>'6. FKLASS GRUNDSKOLA'!J145</f>
        <v>0.18435247469141905</v>
      </c>
      <c r="E145" s="18">
        <f>'6. FKLASS GRUNDSKOLA'!K145</f>
        <v>22.685868561938666</v>
      </c>
      <c r="F145" s="18">
        <f>'6. FKLASS GRUNDSKOLA'!L145</f>
        <v>4.2273534505914832</v>
      </c>
      <c r="G145" s="18">
        <f>'7. GYMNASIESKOLA'!H145</f>
        <v>-14.517477662826362</v>
      </c>
      <c r="H145" s="18">
        <f>'7. GYMNASIESKOLA'!I145</f>
        <v>480.945228807337</v>
      </c>
      <c r="I145" s="18">
        <f>'7. GYMNASIESKOLA'!J145</f>
        <v>99.303833011638176</v>
      </c>
      <c r="J145" s="18">
        <f>'7. GYMNASIESKOLA'!L145</f>
        <v>15.57052056304372</v>
      </c>
      <c r="K145" s="18">
        <f>'7. GYMNASIESKOLA'!M145</f>
        <v>4.2112102694704934</v>
      </c>
      <c r="L145" s="18">
        <f>'7. GYMNASIESKOLA'!K145</f>
        <v>-415.07356110886093</v>
      </c>
      <c r="M145" s="18">
        <f>'9. IFO'!J145</f>
        <v>822.94367341405632</v>
      </c>
      <c r="N145" s="18">
        <f>'9. IFO'!K145</f>
        <v>-1162.4123682592804</v>
      </c>
      <c r="O145" s="18">
        <f>'9. IFO'!L145</f>
        <v>455.31159486123198</v>
      </c>
      <c r="P145" s="18">
        <f>'9. IFO'!M145</f>
        <v>-732.0942535076</v>
      </c>
      <c r="Q145" s="18">
        <f>'10. ÄLDREOMSORG'!I145</f>
        <v>13.022139272543138</v>
      </c>
      <c r="R145" s="18">
        <f>'10. ÄLDREOMSORG'!J145</f>
        <v>41.223070793161916</v>
      </c>
      <c r="S145" s="19">
        <f t="shared" si="271"/>
        <v>-450.59189223243754</v>
      </c>
      <c r="U145" s="18">
        <f>'5. FÖRSKOLA FRITIDS'!D145</f>
        <v>36.653767233795989</v>
      </c>
      <c r="V145" s="18">
        <f>'5. FÖRSKOLA FRITIDS'!E145</f>
        <v>-55.966431292540435</v>
      </c>
      <c r="W145" s="18">
        <f>'5. FÖRSKOLA FRITIDS'!G145</f>
        <v>-89.919770479220702</v>
      </c>
      <c r="X145" s="18">
        <f>'5. FÖRSKOLA FRITIDS'!H145</f>
        <v>43.838466630706442</v>
      </c>
      <c r="Y145" s="18">
        <f>'5. FÖRSKOLA FRITIDS'!J145</f>
        <v>-26.365408155438921</v>
      </c>
      <c r="Z145" s="18">
        <f>'6. FKLASS GRUNDSKOLA'!F145</f>
        <v>6.3762933794421865</v>
      </c>
      <c r="AA145" s="18">
        <f>'6. FKLASS GRUNDSKOLA'!G145</f>
        <v>-39.97249441409361</v>
      </c>
      <c r="AB145" s="18">
        <f>'7. GYMNASIESKOLA'!E145</f>
        <v>-9.5459215371220818</v>
      </c>
      <c r="AC145" s="18">
        <f>'9. IFO'!D145</f>
        <v>-9.1133175860933786</v>
      </c>
      <c r="AD145" s="18">
        <f>'9. IFO'!E145</f>
        <v>-90.679649498492793</v>
      </c>
      <c r="AE145" s="18">
        <f>'9. IFO'!F145</f>
        <v>1368.1441632596427</v>
      </c>
      <c r="AF145" s="18">
        <f>'9. IFO'!G145</f>
        <v>22.732310651164472</v>
      </c>
      <c r="AG145" s="18">
        <f>'9. IFO'!H145</f>
        <v>-69.18681302662641</v>
      </c>
      <c r="AH145" s="18">
        <f>'10. ÄLDREOMSORG'!D145</f>
        <v>-34.024381173191685</v>
      </c>
      <c r="AI145" s="18">
        <f>'10. ÄLDREOMSORG'!E145</f>
        <v>-25.402031449828929</v>
      </c>
      <c r="AJ145" s="18"/>
      <c r="AK145" s="18"/>
      <c r="AL145" s="18"/>
      <c r="AM145" s="18"/>
      <c r="AN145" s="18"/>
      <c r="AO145" s="18"/>
      <c r="AP145" s="18"/>
      <c r="AQ145" s="18"/>
      <c r="AR145" s="18"/>
      <c r="AS145" s="18"/>
      <c r="AT145" s="19">
        <f t="shared" si="272"/>
        <v>1027.568782542103</v>
      </c>
      <c r="AV145" s="18">
        <f>'9. IFO'!C145</f>
        <v>719.31170682055006</v>
      </c>
      <c r="AW145" s="18">
        <f>'5. FÖRSKOLA FRITIDS'!F145</f>
        <v>-77.196439362492839</v>
      </c>
      <c r="AX145" s="18">
        <f>'7. GYMNASIESKOLA'!E145</f>
        <v>-9.5459215371220818</v>
      </c>
      <c r="AY145" s="18">
        <f>'10. ÄLDREOMSORG'!D145</f>
        <v>-34.024381173191685</v>
      </c>
      <c r="AZ145" s="18">
        <f>'11. KOLLEKTIVTRAFIK'!C145</f>
        <v>2.9444393098219903</v>
      </c>
      <c r="BA145" s="19">
        <f t="shared" si="273"/>
        <v>601.48940405756537</v>
      </c>
      <c r="BB145" s="5"/>
      <c r="BC145" s="20">
        <f t="shared" si="274"/>
        <v>-450.59189223243754</v>
      </c>
      <c r="BD145" s="20">
        <f t="shared" si="275"/>
        <v>1027.568782542103</v>
      </c>
      <c r="BE145" s="20">
        <f t="shared" si="276"/>
        <v>601.48940405756537</v>
      </c>
      <c r="BF145" s="22">
        <f t="shared" si="277"/>
        <v>1178.4662943672308</v>
      </c>
      <c r="BH145" s="5"/>
      <c r="BI145" s="5"/>
      <c r="BJ145" s="5"/>
      <c r="BK145" s="5"/>
    </row>
    <row r="146" spans="1:63" x14ac:dyDescent="0.35">
      <c r="A146" s="13" t="str">
        <f>'8. KOMVUX'!B146</f>
        <v>Essunga</v>
      </c>
      <c r="B146" s="18">
        <f>'5. FÖRSKOLA FRITIDS'!L146</f>
        <v>7.845453393031069</v>
      </c>
      <c r="C146" s="18">
        <f>'5. FÖRSKOLA FRITIDS'!M146</f>
        <v>-30.866355806921245</v>
      </c>
      <c r="D146" s="18">
        <f>'6. FKLASS GRUNDSKOLA'!J146</f>
        <v>-88.606301842035776</v>
      </c>
      <c r="E146" s="18">
        <f>'6. FKLASS GRUNDSKOLA'!K146</f>
        <v>-31.742725173721251</v>
      </c>
      <c r="F146" s="18">
        <f>'6. FKLASS GRUNDSKOLA'!L146</f>
        <v>4.2273534505914832</v>
      </c>
      <c r="G146" s="18">
        <f>'7. GYMNASIESKOLA'!H146</f>
        <v>-56.125544914285825</v>
      </c>
      <c r="H146" s="18">
        <f>'7. GYMNASIESKOLA'!I146</f>
        <v>493.24512554350508</v>
      </c>
      <c r="I146" s="18">
        <f>'7. GYMNASIESKOLA'!J146</f>
        <v>-89.728011268884941</v>
      </c>
      <c r="J146" s="18">
        <f>'7. GYMNASIESKOLA'!L146</f>
        <v>15.57052056304372</v>
      </c>
      <c r="K146" s="18">
        <f>'7. GYMNASIESKOLA'!M146</f>
        <v>-83.732824305896017</v>
      </c>
      <c r="L146" s="18">
        <f>'7. GYMNASIESKOLA'!K146</f>
        <v>-362.57922152800785</v>
      </c>
      <c r="M146" s="18">
        <f>'9. IFO'!J146</f>
        <v>801.19462535620403</v>
      </c>
      <c r="N146" s="18">
        <f>'9. IFO'!K146</f>
        <v>-1204.9187182147357</v>
      </c>
      <c r="O146" s="18">
        <f>'9. IFO'!L146</f>
        <v>24.250761935041123</v>
      </c>
      <c r="P146" s="18">
        <f>'9. IFO'!M146</f>
        <v>-732.0942535076</v>
      </c>
      <c r="Q146" s="18">
        <f>'10. ÄLDREOMSORG'!I146</f>
        <v>13.022139272543138</v>
      </c>
      <c r="R146" s="18">
        <f>'10. ÄLDREOMSORG'!J146</f>
        <v>35.329310548670676</v>
      </c>
      <c r="S146" s="19">
        <f t="shared" si="271"/>
        <v>-1285.7086664994581</v>
      </c>
      <c r="U146" s="18">
        <f>'5. FÖRSKOLA FRITIDS'!D146</f>
        <v>43.919406243611817</v>
      </c>
      <c r="V146" s="18">
        <f>'5. FÖRSKOLA FRITIDS'!E146</f>
        <v>-49.177332432234543</v>
      </c>
      <c r="W146" s="18">
        <f>'5. FÖRSKOLA FRITIDS'!G146</f>
        <v>-72.03292142246579</v>
      </c>
      <c r="X146" s="18">
        <f>'5. FÖRSKOLA FRITIDS'!H146</f>
        <v>-71.614251482670213</v>
      </c>
      <c r="Y146" s="18">
        <f>'5. FÖRSKOLA FRITIDS'!J146</f>
        <v>-26.365408155438921</v>
      </c>
      <c r="Z146" s="18">
        <f>'6. FKLASS GRUNDSKOLA'!F146</f>
        <v>-16.717846131382466</v>
      </c>
      <c r="AA146" s="18">
        <f>'6. FKLASS GRUNDSKOLA'!G146</f>
        <v>-39.97249441409361</v>
      </c>
      <c r="AB146" s="18">
        <f>'7. GYMNASIESKOLA'!E146</f>
        <v>-9.5459215371220818</v>
      </c>
      <c r="AC146" s="18">
        <f>'9. IFO'!D146</f>
        <v>-9.1133175860933786</v>
      </c>
      <c r="AD146" s="18">
        <f>'9. IFO'!E146</f>
        <v>-61.215684464470826</v>
      </c>
      <c r="AE146" s="18">
        <f>'9. IFO'!F146</f>
        <v>1551.8525668068737</v>
      </c>
      <c r="AF146" s="18">
        <f>'9. IFO'!G146</f>
        <v>7.4774260063321307</v>
      </c>
      <c r="AG146" s="18">
        <f>'9. IFO'!H146</f>
        <v>-64.572223698232975</v>
      </c>
      <c r="AH146" s="18">
        <f>'10. ÄLDREOMSORG'!D146</f>
        <v>153.94854091056615</v>
      </c>
      <c r="AI146" s="18">
        <f>'10. ÄLDREOMSORG'!E146</f>
        <v>-25.402031449828929</v>
      </c>
      <c r="AJ146" s="18"/>
      <c r="AK146" s="18"/>
      <c r="AL146" s="18"/>
      <c r="AM146" s="18"/>
      <c r="AN146" s="18"/>
      <c r="AO146" s="18"/>
      <c r="AP146" s="18"/>
      <c r="AQ146" s="18"/>
      <c r="AR146" s="18"/>
      <c r="AS146" s="18"/>
      <c r="AT146" s="19">
        <f t="shared" si="272"/>
        <v>1311.46850719335</v>
      </c>
      <c r="AV146" s="18">
        <f>'9. IFO'!C146</f>
        <v>345.34200132840886</v>
      </c>
      <c r="AW146" s="18">
        <f>'5. FÖRSKOLA FRITIDS'!F146</f>
        <v>-137.54574133013591</v>
      </c>
      <c r="AX146" s="18">
        <f>'7. GYMNASIESKOLA'!E146</f>
        <v>-9.5459215371220818</v>
      </c>
      <c r="AY146" s="18">
        <f>'10. ÄLDREOMSORG'!D146</f>
        <v>153.94854091056615</v>
      </c>
      <c r="AZ146" s="18">
        <f>'11. KOLLEKTIVTRAFIK'!C146</f>
        <v>2.9444393098219903</v>
      </c>
      <c r="BA146" s="19">
        <f t="shared" si="273"/>
        <v>355.14331868153897</v>
      </c>
      <c r="BB146" s="5"/>
      <c r="BC146" s="20">
        <f t="shared" si="274"/>
        <v>-1285.7086664994581</v>
      </c>
      <c r="BD146" s="20">
        <f t="shared" si="275"/>
        <v>1311.46850719335</v>
      </c>
      <c r="BE146" s="20">
        <f t="shared" si="276"/>
        <v>355.14331868153897</v>
      </c>
      <c r="BF146" s="22">
        <f t="shared" si="277"/>
        <v>380.90315937543085</v>
      </c>
      <c r="BH146" s="5"/>
      <c r="BI146" s="5"/>
      <c r="BJ146" s="5"/>
      <c r="BK146" s="5"/>
    </row>
    <row r="147" spans="1:63" x14ac:dyDescent="0.35">
      <c r="A147" s="13" t="str">
        <f>'8. KOMVUX'!B147</f>
        <v>Falköping</v>
      </c>
      <c r="B147" s="18">
        <f>'5. FÖRSKOLA FRITIDS'!L147</f>
        <v>7.845453393031069</v>
      </c>
      <c r="C147" s="18">
        <f>'5. FÖRSKOLA FRITIDS'!M147</f>
        <v>-5.1473216722611523</v>
      </c>
      <c r="D147" s="18">
        <f>'6. FKLASS GRUNDSKOLA'!J147</f>
        <v>164.60828785017796</v>
      </c>
      <c r="E147" s="18">
        <f>'6. FKLASS GRUNDSKOLA'!K147</f>
        <v>22.685868561938666</v>
      </c>
      <c r="F147" s="18">
        <f>'6. FKLASS GRUNDSKOLA'!L147</f>
        <v>4.2273534505914832</v>
      </c>
      <c r="G147" s="18">
        <f>'7. GYMNASIESKOLA'!H147</f>
        <v>133.77749225677326</v>
      </c>
      <c r="H147" s="18">
        <f>'7. GYMNASIESKOLA'!I147</f>
        <v>239.66122327271759</v>
      </c>
      <c r="I147" s="18">
        <f>'7. GYMNASIESKOLA'!J147</f>
        <v>6.1051536697384394</v>
      </c>
      <c r="J147" s="18">
        <f>'7. GYMNASIESKOLA'!L147</f>
        <v>15.57052056304372</v>
      </c>
      <c r="K147" s="18">
        <f>'7. GYMNASIESKOLA'!M147</f>
        <v>4.2112102694704934</v>
      </c>
      <c r="L147" s="18">
        <f>'7. GYMNASIESKOLA'!K147</f>
        <v>-277.41717742046171</v>
      </c>
      <c r="M147" s="18">
        <f>'9. IFO'!J147</f>
        <v>758.49131672110968</v>
      </c>
      <c r="N147" s="18">
        <f>'9. IFO'!K147</f>
        <v>-868.61078653141783</v>
      </c>
      <c r="O147" s="18">
        <f>'9. IFO'!L147</f>
        <v>42.906582262410488</v>
      </c>
      <c r="P147" s="18">
        <f>'9. IFO'!M147</f>
        <v>-732.0942535076</v>
      </c>
      <c r="Q147" s="18">
        <f>'10. ÄLDREOMSORG'!I147</f>
        <v>13.022139272543138</v>
      </c>
      <c r="R147" s="18">
        <f>'10. ÄLDREOMSORG'!J147</f>
        <v>29.600758680293524</v>
      </c>
      <c r="S147" s="19">
        <f t="shared" si="271"/>
        <v>-440.5561789079012</v>
      </c>
      <c r="U147" s="18">
        <f>'5. FÖRSKOLA FRITIDS'!D147</f>
        <v>48.981758596024321</v>
      </c>
      <c r="V147" s="18">
        <f>'5. FÖRSKOLA FRITIDS'!E147</f>
        <v>-48.300777434325759</v>
      </c>
      <c r="W147" s="18">
        <f>'5. FÖRSKOLA FRITIDS'!G147</f>
        <v>-78.643084366111353</v>
      </c>
      <c r="X147" s="18">
        <f>'5. FÖRSKOLA FRITIDS'!H147</f>
        <v>-56.046699746238666</v>
      </c>
      <c r="Y147" s="18">
        <f>'5. FÖRSKOLA FRITIDS'!J147</f>
        <v>-26.365408155438921</v>
      </c>
      <c r="Z147" s="18">
        <f>'6. FKLASS GRUNDSKOLA'!F147</f>
        <v>-2.5263885916273217</v>
      </c>
      <c r="AA147" s="18">
        <f>'6. FKLASS GRUNDSKOLA'!G147</f>
        <v>-39.97249441409361</v>
      </c>
      <c r="AB147" s="18">
        <f>'7. GYMNASIESKOLA'!E147</f>
        <v>-9.5459215371220818</v>
      </c>
      <c r="AC147" s="18">
        <f>'9. IFO'!D147</f>
        <v>-9.1133175860933786</v>
      </c>
      <c r="AD147" s="18">
        <f>'9. IFO'!E147</f>
        <v>140.60600162080149</v>
      </c>
      <c r="AE147" s="18">
        <f>'9. IFO'!F147</f>
        <v>1343.9720048981649</v>
      </c>
      <c r="AF147" s="18">
        <f>'9. IFO'!G147</f>
        <v>25.407936718942</v>
      </c>
      <c r="AG147" s="18">
        <f>'9. IFO'!H147</f>
        <v>-198.81903032945385</v>
      </c>
      <c r="AH147" s="18">
        <f>'10. ÄLDREOMSORG'!D147</f>
        <v>140.4221660641837</v>
      </c>
      <c r="AI147" s="18">
        <f>'10. ÄLDREOMSORG'!E147</f>
        <v>-25.402031449828929</v>
      </c>
      <c r="AJ147" s="18"/>
      <c r="AK147" s="18"/>
      <c r="AL147" s="18"/>
      <c r="AM147" s="18"/>
      <c r="AN147" s="18"/>
      <c r="AO147" s="18"/>
      <c r="AP147" s="18"/>
      <c r="AQ147" s="18"/>
      <c r="AR147" s="18"/>
      <c r="AS147" s="18"/>
      <c r="AT147" s="19">
        <f t="shared" si="272"/>
        <v>1204.6547142877826</v>
      </c>
      <c r="AV147" s="18">
        <f>'9. IFO'!C147</f>
        <v>499.27697745982812</v>
      </c>
      <c r="AW147" s="18">
        <f>'5. FÖRSKOLA FRITIDS'!F147</f>
        <v>-55.342695270950585</v>
      </c>
      <c r="AX147" s="18">
        <f>'7. GYMNASIESKOLA'!E147</f>
        <v>-9.5459215371220818</v>
      </c>
      <c r="AY147" s="18">
        <f>'10. ÄLDREOMSORG'!D147</f>
        <v>140.4221660641837</v>
      </c>
      <c r="AZ147" s="18">
        <f>'11. KOLLEKTIVTRAFIK'!C147</f>
        <v>2.9444393098219903</v>
      </c>
      <c r="BA147" s="19">
        <f t="shared" si="273"/>
        <v>577.75496602576118</v>
      </c>
      <c r="BB147" s="5"/>
      <c r="BC147" s="20">
        <f t="shared" si="274"/>
        <v>-440.5561789079012</v>
      </c>
      <c r="BD147" s="20">
        <f t="shared" si="275"/>
        <v>1204.6547142877826</v>
      </c>
      <c r="BE147" s="20">
        <f t="shared" si="276"/>
        <v>577.75496602576118</v>
      </c>
      <c r="BF147" s="22">
        <f t="shared" si="277"/>
        <v>1341.8535014056424</v>
      </c>
      <c r="BH147" s="5"/>
      <c r="BI147" s="5"/>
      <c r="BJ147" s="5"/>
      <c r="BK147" s="5"/>
    </row>
    <row r="148" spans="1:63" x14ac:dyDescent="0.35">
      <c r="A148" s="13" t="str">
        <f>'8. KOMVUX'!B148</f>
        <v>Färgelanda</v>
      </c>
      <c r="B148" s="18">
        <f>'5. FÖRSKOLA FRITIDS'!L148</f>
        <v>7.845453393031069</v>
      </c>
      <c r="C148" s="18">
        <f>'5. FÖRSKOLA FRITIDS'!M148</f>
        <v>-39.047728274399319</v>
      </c>
      <c r="D148" s="18">
        <f>'6. FKLASS GRUNDSKOLA'!J148</f>
        <v>60.367846261287319</v>
      </c>
      <c r="E148" s="18">
        <f>'6. FKLASS GRUNDSKOLA'!K148</f>
        <v>22.685868561938666</v>
      </c>
      <c r="F148" s="18">
        <f>'6. FKLASS GRUNDSKOLA'!L148</f>
        <v>4.2273534505914832</v>
      </c>
      <c r="G148" s="18">
        <f>'7. GYMNASIESKOLA'!H148</f>
        <v>49.096622806282888</v>
      </c>
      <c r="H148" s="18">
        <f>'7. GYMNASIESKOLA'!I148</f>
        <v>798.59839564222204</v>
      </c>
      <c r="I148" s="18">
        <f>'7. GYMNASIESKOLA'!J148</f>
        <v>-34.155217771434735</v>
      </c>
      <c r="J148" s="18">
        <f>'7. GYMNASIESKOLA'!L148</f>
        <v>15.57052056304372</v>
      </c>
      <c r="K148" s="18">
        <f>'7. GYMNASIESKOLA'!M148</f>
        <v>-39.382626438648899</v>
      </c>
      <c r="L148" s="18">
        <f>'7. GYMNASIESKOLA'!K148</f>
        <v>-738.00242907510551</v>
      </c>
      <c r="M148" s="18">
        <f>'9. IFO'!J148</f>
        <v>703.38293506778541</v>
      </c>
      <c r="N148" s="18">
        <f>'9. IFO'!K148</f>
        <v>-1038.0918644341366</v>
      </c>
      <c r="O148" s="18">
        <f>'9. IFO'!L148</f>
        <v>124.79223023738366</v>
      </c>
      <c r="P148" s="18">
        <f>'9. IFO'!M148</f>
        <v>-732.0942535076</v>
      </c>
      <c r="Q148" s="18">
        <f>'10. ÄLDREOMSORG'!I148</f>
        <v>13.022139272543138</v>
      </c>
      <c r="R148" s="18">
        <f>'10. ÄLDREOMSORG'!J148</f>
        <v>29.160460366513142</v>
      </c>
      <c r="S148" s="19">
        <f t="shared" si="271"/>
        <v>-792.02429387870257</v>
      </c>
      <c r="U148" s="18">
        <f>'5. FÖRSKOLA FRITIDS'!D148</f>
        <v>39.706691949686117</v>
      </c>
      <c r="V148" s="18">
        <f>'5. FÖRSKOLA FRITIDS'!E148</f>
        <v>-34.826506138475658</v>
      </c>
      <c r="W148" s="18">
        <f>'5. FÖRSKOLA FRITIDS'!G148</f>
        <v>-41.173446574215063</v>
      </c>
      <c r="X148" s="18">
        <f>'5. FÖRSKOLA FRITIDS'!H148</f>
        <v>38.864824010332093</v>
      </c>
      <c r="Y148" s="18">
        <f>'5. FÖRSKOLA FRITIDS'!J148</f>
        <v>-26.365408155438921</v>
      </c>
      <c r="Z148" s="18">
        <f>'6. FKLASS GRUNDSKOLA'!F148</f>
        <v>-11.956349139776343</v>
      </c>
      <c r="AA148" s="18">
        <f>'6. FKLASS GRUNDSKOLA'!G148</f>
        <v>-39.97249441409361</v>
      </c>
      <c r="AB148" s="18">
        <f>'7. GYMNASIESKOLA'!E148</f>
        <v>-9.5459215371220818</v>
      </c>
      <c r="AC148" s="18">
        <f>'9. IFO'!D148</f>
        <v>-9.1133175860933786</v>
      </c>
      <c r="AD148" s="18">
        <f>'9. IFO'!E148</f>
        <v>130.30303885505549</v>
      </c>
      <c r="AE148" s="18">
        <f>'9. IFO'!F148</f>
        <v>1638.8723369081936</v>
      </c>
      <c r="AF148" s="18">
        <f>'9. IFO'!G148</f>
        <v>8.3549003614978261</v>
      </c>
      <c r="AG148" s="18">
        <f>'9. IFO'!H148</f>
        <v>-77.21683974297639</v>
      </c>
      <c r="AH148" s="18">
        <f>'10. ÄLDREOMSORG'!D148</f>
        <v>35.371087989913356</v>
      </c>
      <c r="AI148" s="18">
        <f>'10. ÄLDREOMSORG'!E148</f>
        <v>-25.402031449828929</v>
      </c>
      <c r="AJ148" s="18"/>
      <c r="AK148" s="18"/>
      <c r="AL148" s="18"/>
      <c r="AM148" s="18"/>
      <c r="AN148" s="18"/>
      <c r="AO148" s="18"/>
      <c r="AP148" s="18"/>
      <c r="AQ148" s="18"/>
      <c r="AR148" s="18"/>
      <c r="AS148" s="18"/>
      <c r="AT148" s="19">
        <f t="shared" si="272"/>
        <v>1615.900565336658</v>
      </c>
      <c r="AV148" s="18">
        <f>'9. IFO'!C148</f>
        <v>803.96624613710981</v>
      </c>
      <c r="AW148" s="18">
        <f>'5. FÖRSKOLA FRITIDS'!F148</f>
        <v>-15.143002017962257</v>
      </c>
      <c r="AX148" s="18">
        <f>'7. GYMNASIESKOLA'!E148</f>
        <v>-9.5459215371220818</v>
      </c>
      <c r="AY148" s="18">
        <f>'10. ÄLDREOMSORG'!D148</f>
        <v>35.371087989913356</v>
      </c>
      <c r="AZ148" s="18">
        <f>'11. KOLLEKTIVTRAFIK'!C148</f>
        <v>2.9444393098219903</v>
      </c>
      <c r="BA148" s="19">
        <f t="shared" si="273"/>
        <v>817.5928498817608</v>
      </c>
      <c r="BB148" s="5"/>
      <c r="BC148" s="20">
        <f t="shared" si="274"/>
        <v>-792.02429387870257</v>
      </c>
      <c r="BD148" s="20">
        <f t="shared" si="275"/>
        <v>1615.900565336658</v>
      </c>
      <c r="BE148" s="20">
        <f t="shared" si="276"/>
        <v>817.5928498817608</v>
      </c>
      <c r="BF148" s="22">
        <f t="shared" si="277"/>
        <v>1641.4691213397164</v>
      </c>
      <c r="BH148" s="5"/>
      <c r="BI148" s="5"/>
      <c r="BJ148" s="5"/>
      <c r="BK148" s="5"/>
    </row>
    <row r="149" spans="1:63" x14ac:dyDescent="0.35">
      <c r="A149" s="13" t="str">
        <f>'8. KOMVUX'!B149</f>
        <v>Grästorp</v>
      </c>
      <c r="B149" s="18">
        <f>'5. FÖRSKOLA FRITIDS'!L149</f>
        <v>7.845453393031069</v>
      </c>
      <c r="C149" s="18">
        <f>'5. FÖRSKOLA FRITIDS'!M149</f>
        <v>-4.3957290143176992</v>
      </c>
      <c r="D149" s="18">
        <f>'6. FKLASS GRUNDSKOLA'!J149</f>
        <v>-145.43100861098665</v>
      </c>
      <c r="E149" s="18">
        <f>'6. FKLASS GRUNDSKOLA'!K149</f>
        <v>22.685868561938666</v>
      </c>
      <c r="F149" s="18">
        <f>'6. FKLASS GRUNDSKOLA'!L149</f>
        <v>-7.4953210317864372</v>
      </c>
      <c r="G149" s="18">
        <f>'7. GYMNASIESKOLA'!H149</f>
        <v>-44.656720981943153</v>
      </c>
      <c r="H149" s="18">
        <f>'7. GYMNASIESKOLA'!I149</f>
        <v>566.81404476507589</v>
      </c>
      <c r="I149" s="18">
        <f>'7. GYMNASIESKOLA'!J149</f>
        <v>36.167174700025498</v>
      </c>
      <c r="J149" s="18">
        <f>'7. GYMNASIESKOLA'!L149</f>
        <v>15.57052056304372</v>
      </c>
      <c r="K149" s="18">
        <f>'7. GYMNASIESKOLA'!M149</f>
        <v>-76.364522166631929</v>
      </c>
      <c r="L149" s="18">
        <f>'7. GYMNASIESKOLA'!K149</f>
        <v>-364.9769703219809</v>
      </c>
      <c r="M149" s="18">
        <f>'9. IFO'!J149</f>
        <v>636.6928075797091</v>
      </c>
      <c r="N149" s="18">
        <f>'9. IFO'!K149</f>
        <v>-878.87532080926906</v>
      </c>
      <c r="O149" s="18">
        <f>'9. IFO'!L149</f>
        <v>34.716912300204875</v>
      </c>
      <c r="P149" s="18">
        <f>'9. IFO'!M149</f>
        <v>-732.0942535076</v>
      </c>
      <c r="Q149" s="18">
        <f>'10. ÄLDREOMSORG'!I149</f>
        <v>13.022139272543138</v>
      </c>
      <c r="R149" s="18">
        <f>'10. ÄLDREOMSORG'!J149</f>
        <v>42.208035800680925</v>
      </c>
      <c r="S149" s="19">
        <f t="shared" si="271"/>
        <v>-878.56688950826299</v>
      </c>
      <c r="U149" s="18">
        <f>'5. FÖRSKOLA FRITIDS'!D149</f>
        <v>40.05398581106769</v>
      </c>
      <c r="V149" s="18">
        <f>'5. FÖRSKOLA FRITIDS'!E149</f>
        <v>-47.65523549491482</v>
      </c>
      <c r="W149" s="18">
        <f>'5. FÖRSKOLA FRITIDS'!G149</f>
        <v>-10.075233611055037</v>
      </c>
      <c r="X149" s="18">
        <f>'5. FÖRSKOLA FRITIDS'!H149</f>
        <v>36.587717801352262</v>
      </c>
      <c r="Y149" s="18">
        <f>'5. FÖRSKOLA FRITIDS'!J149</f>
        <v>-26.365408155438921</v>
      </c>
      <c r="Z149" s="18">
        <f>'6. FKLASS GRUNDSKOLA'!F149</f>
        <v>-26.811230127337023</v>
      </c>
      <c r="AA149" s="18">
        <f>'6. FKLASS GRUNDSKOLA'!G149</f>
        <v>-39.97249441409361</v>
      </c>
      <c r="AB149" s="18">
        <f>'7. GYMNASIESKOLA'!E149</f>
        <v>-9.5459215371220818</v>
      </c>
      <c r="AC149" s="18">
        <f>'9. IFO'!D149</f>
        <v>-9.1133175860933786</v>
      </c>
      <c r="AD149" s="18">
        <f>'9. IFO'!E149</f>
        <v>29.235525239646545</v>
      </c>
      <c r="AE149" s="18">
        <f>'9. IFO'!F149</f>
        <v>1348.8064365704602</v>
      </c>
      <c r="AF149" s="18">
        <f>'9. IFO'!G149</f>
        <v>5.6441768061257704</v>
      </c>
      <c r="AG149" s="18">
        <f>'9. IFO'!H149</f>
        <v>-70.043754445921849</v>
      </c>
      <c r="AH149" s="18">
        <f>'10. ÄLDREOMSORG'!D149</f>
        <v>65.111276059668313</v>
      </c>
      <c r="AI149" s="18">
        <f>'10. ÄLDREOMSORG'!E149</f>
        <v>-25.402031449828929</v>
      </c>
      <c r="AJ149" s="18"/>
      <c r="AK149" s="18"/>
      <c r="AL149" s="18"/>
      <c r="AM149" s="18"/>
      <c r="AN149" s="18"/>
      <c r="AO149" s="18"/>
      <c r="AP149" s="18"/>
      <c r="AQ149" s="18"/>
      <c r="AR149" s="18"/>
      <c r="AS149" s="18"/>
      <c r="AT149" s="19">
        <f t="shared" si="272"/>
        <v>1260.4544914665153</v>
      </c>
      <c r="AV149" s="18">
        <f>'9. IFO'!C149</f>
        <v>387.23930969909691</v>
      </c>
      <c r="AW149" s="18">
        <f>'5. FÖRSKOLA FRITIDS'!F149</f>
        <v>-180.48173795150149</v>
      </c>
      <c r="AX149" s="18">
        <f>'7. GYMNASIESKOLA'!E149</f>
        <v>-9.5459215371220818</v>
      </c>
      <c r="AY149" s="18">
        <f>'10. ÄLDREOMSORG'!D149</f>
        <v>65.111276059668313</v>
      </c>
      <c r="AZ149" s="18">
        <f>'11. KOLLEKTIVTRAFIK'!C149</f>
        <v>2.9444393098219903</v>
      </c>
      <c r="BA149" s="19">
        <f t="shared" si="273"/>
        <v>265.26736557996367</v>
      </c>
      <c r="BB149" s="5"/>
      <c r="BC149" s="20">
        <f t="shared" si="274"/>
        <v>-878.56688950826299</v>
      </c>
      <c r="BD149" s="20">
        <f t="shared" si="275"/>
        <v>1260.4544914665153</v>
      </c>
      <c r="BE149" s="20">
        <f t="shared" si="276"/>
        <v>265.26736557996367</v>
      </c>
      <c r="BF149" s="22">
        <f t="shared" si="277"/>
        <v>647.15496753821594</v>
      </c>
      <c r="BH149" s="5"/>
      <c r="BI149" s="5"/>
      <c r="BJ149" s="5"/>
      <c r="BK149" s="5"/>
    </row>
    <row r="150" spans="1:63" x14ac:dyDescent="0.35">
      <c r="A150" s="13" t="str">
        <f>'8. KOMVUX'!B150</f>
        <v>Gullspång</v>
      </c>
      <c r="B150" s="18">
        <f>'5. FÖRSKOLA FRITIDS'!L150</f>
        <v>-3.0294453371184709</v>
      </c>
      <c r="C150" s="18">
        <f>'5. FÖRSKOLA FRITIDS'!M150</f>
        <v>13.633801411542194</v>
      </c>
      <c r="D150" s="18">
        <f>'6. FKLASS GRUNDSKOLA'!J150</f>
        <v>381.5845065221859</v>
      </c>
      <c r="E150" s="18">
        <f>'6. FKLASS GRUNDSKOLA'!K150</f>
        <v>22.685868561938666</v>
      </c>
      <c r="F150" s="18">
        <f>'6. FKLASS GRUNDSKOLA'!L150</f>
        <v>4.2273534505914832</v>
      </c>
      <c r="G150" s="18">
        <f>'7. GYMNASIESKOLA'!H150</f>
        <v>197.77807240143201</v>
      </c>
      <c r="H150" s="18">
        <f>'7. GYMNASIESKOLA'!I150</f>
        <v>345.78187009394298</v>
      </c>
      <c r="I150" s="18">
        <f>'7. GYMNASIESKOLA'!J150</f>
        <v>-500.19680820734402</v>
      </c>
      <c r="J150" s="18">
        <f>'7. GYMNASIESKOLA'!L150</f>
        <v>15.57052056304372</v>
      </c>
      <c r="K150" s="18">
        <f>'7. GYMNASIESKOLA'!M150</f>
        <v>-96.11932601503834</v>
      </c>
      <c r="L150" s="18">
        <f>'7. GYMNASIESKOLA'!K150</f>
        <v>-631.361503580354</v>
      </c>
      <c r="M150" s="18">
        <f>'9. IFO'!J150</f>
        <v>580.47099868005864</v>
      </c>
      <c r="N150" s="18">
        <f>'9. IFO'!K150</f>
        <v>-889.13147050418229</v>
      </c>
      <c r="O150" s="18">
        <f>'9. IFO'!L150</f>
        <v>116.10699269610656</v>
      </c>
      <c r="P150" s="18">
        <f>'9. IFO'!M150</f>
        <v>-732.0942535076</v>
      </c>
      <c r="Q150" s="18">
        <f>'10. ÄLDREOMSORG'!I150</f>
        <v>13.022139272543138</v>
      </c>
      <c r="R150" s="18">
        <f>'10. ÄLDREOMSORG'!J150</f>
        <v>9.4962318637689744</v>
      </c>
      <c r="S150" s="19">
        <f t="shared" si="271"/>
        <v>-1151.5744516344828</v>
      </c>
      <c r="U150" s="18">
        <f>'5. FÖRSKOLA FRITIDS'!D150</f>
        <v>38.097170466524659</v>
      </c>
      <c r="V150" s="18">
        <f>'5. FÖRSKOLA FRITIDS'!E150</f>
        <v>-27.256866981808557</v>
      </c>
      <c r="W150" s="18">
        <f>'5. FÖRSKOLA FRITIDS'!G150</f>
        <v>-64.459365656423387</v>
      </c>
      <c r="X150" s="18">
        <f>'5. FÖRSKOLA FRITIDS'!H150</f>
        <v>110.0188115685981</v>
      </c>
      <c r="Y150" s="18">
        <f>'5. FÖRSKOLA FRITIDS'!J150</f>
        <v>-26.365408155438921</v>
      </c>
      <c r="Z150" s="18">
        <f>'6. FKLASS GRUNDSKOLA'!F150</f>
        <v>-7.9213572155771175</v>
      </c>
      <c r="AA150" s="18">
        <f>'6. FKLASS GRUNDSKOLA'!G150</f>
        <v>-39.97249441409361</v>
      </c>
      <c r="AB150" s="18">
        <f>'7. GYMNASIESKOLA'!E150</f>
        <v>-9.5459215371220818</v>
      </c>
      <c r="AC150" s="18">
        <f>'9. IFO'!D150</f>
        <v>-9.1133175860933786</v>
      </c>
      <c r="AD150" s="18">
        <f>'9. IFO'!E150</f>
        <v>142.64334870679889</v>
      </c>
      <c r="AE150" s="18">
        <f>'9. IFO'!F150</f>
        <v>1663.0444952696714</v>
      </c>
      <c r="AF150" s="18">
        <f>'9. IFO'!G150</f>
        <v>28.806229432749859</v>
      </c>
      <c r="AG150" s="18">
        <f>'9. IFO'!H150</f>
        <v>-74.12648362564822</v>
      </c>
      <c r="AH150" s="18">
        <f>'10. ÄLDREOMSORG'!D150</f>
        <v>-217.89852295098407</v>
      </c>
      <c r="AI150" s="18">
        <f>'10. ÄLDREOMSORG'!E150</f>
        <v>-25.402031449828929</v>
      </c>
      <c r="AJ150" s="18"/>
      <c r="AK150" s="18"/>
      <c r="AL150" s="18"/>
      <c r="AM150" s="18"/>
      <c r="AN150" s="18"/>
      <c r="AO150" s="18"/>
      <c r="AP150" s="18"/>
      <c r="AQ150" s="18"/>
      <c r="AR150" s="18"/>
      <c r="AS150" s="18"/>
      <c r="AT150" s="19">
        <f t="shared" si="272"/>
        <v>1480.5482858713249</v>
      </c>
      <c r="AV150" s="18">
        <f>'9. IFO'!C150</f>
        <v>942.04113785917059</v>
      </c>
      <c r="AW150" s="18">
        <f>'5. FÖRSKOLA FRITIDS'!F150</f>
        <v>-132.02745076559012</v>
      </c>
      <c r="AX150" s="18">
        <f>'7. GYMNASIESKOLA'!E150</f>
        <v>-9.5459215371220818</v>
      </c>
      <c r="AY150" s="18">
        <f>'10. ÄLDREOMSORG'!D150</f>
        <v>-217.89852295098407</v>
      </c>
      <c r="AZ150" s="18">
        <f>'11. KOLLEKTIVTRAFIK'!C150</f>
        <v>2.9444393098219903</v>
      </c>
      <c r="BA150" s="19">
        <f t="shared" si="273"/>
        <v>585.51368191529627</v>
      </c>
      <c r="BB150" s="5"/>
      <c r="BC150" s="20">
        <f t="shared" si="274"/>
        <v>-1151.5744516344828</v>
      </c>
      <c r="BD150" s="20">
        <f t="shared" si="275"/>
        <v>1480.5482858713249</v>
      </c>
      <c r="BE150" s="20">
        <f t="shared" si="276"/>
        <v>585.51368191529627</v>
      </c>
      <c r="BF150" s="22">
        <f t="shared" si="277"/>
        <v>914.48751615213837</v>
      </c>
      <c r="BH150" s="5"/>
      <c r="BI150" s="5"/>
      <c r="BJ150" s="5"/>
      <c r="BK150" s="5"/>
    </row>
    <row r="151" spans="1:63" x14ac:dyDescent="0.35">
      <c r="A151" s="13" t="str">
        <f>'8. KOMVUX'!B151</f>
        <v>Göteborg</v>
      </c>
      <c r="B151" s="18">
        <f>'5. FÖRSKOLA FRITIDS'!L151</f>
        <v>7.845453393031069</v>
      </c>
      <c r="C151" s="18">
        <f>'5. FÖRSKOLA FRITIDS'!M151</f>
        <v>13.633801411542194</v>
      </c>
      <c r="D151" s="18">
        <f>'6. FKLASS GRUNDSKOLA'!J151</f>
        <v>168.5279865073941</v>
      </c>
      <c r="E151" s="18">
        <f>'6. FKLASS GRUNDSKOLA'!K151</f>
        <v>18.246740192658123</v>
      </c>
      <c r="F151" s="18">
        <f>'6. FKLASS GRUNDSKOLA'!L151</f>
        <v>4.2273534505914832</v>
      </c>
      <c r="G151" s="18">
        <f>'7. GYMNASIESKOLA'!H151</f>
        <v>-23.318609785534196</v>
      </c>
      <c r="H151" s="18">
        <f>'7. GYMNASIESKOLA'!I151</f>
        <v>-169.52622855441186</v>
      </c>
      <c r="I151" s="18">
        <f>'7. GYMNASIESKOLA'!J151</f>
        <v>-1.4620247071582819</v>
      </c>
      <c r="J151" s="18">
        <f>'7. GYMNASIESKOLA'!L151</f>
        <v>15.57052056304372</v>
      </c>
      <c r="K151" s="18">
        <f>'7. GYMNASIESKOLA'!M151</f>
        <v>4.2112102694704934</v>
      </c>
      <c r="L151" s="18">
        <f>'7. GYMNASIESKOLA'!K151</f>
        <v>97.424763265867611</v>
      </c>
      <c r="M151" s="18">
        <f>'9. IFO'!J151</f>
        <v>742.67356983291381</v>
      </c>
      <c r="N151" s="18">
        <f>'9. IFO'!K151</f>
        <v>-799.13220150253528</v>
      </c>
      <c r="O151" s="18">
        <f>'9. IFO'!L151</f>
        <v>41.68680738742674</v>
      </c>
      <c r="P151" s="18">
        <f>'9. IFO'!M151</f>
        <v>-732.0942535076</v>
      </c>
      <c r="Q151" s="18">
        <f>'10. ÄLDREOMSORG'!I151</f>
        <v>13.022139272543138</v>
      </c>
      <c r="R151" s="18">
        <f>'10. ÄLDREOMSORG'!J151</f>
        <v>-36.962939034411868</v>
      </c>
      <c r="S151" s="19">
        <f t="shared" si="271"/>
        <v>-635.42591154516913</v>
      </c>
      <c r="U151" s="18">
        <f>'5. FÖRSKOLA FRITIDS'!D151</f>
        <v>46.751328115866563</v>
      </c>
      <c r="V151" s="18">
        <f>'5. FÖRSKOLA FRITIDS'!E151</f>
        <v>-38.706083829721514</v>
      </c>
      <c r="W151" s="18">
        <f>'5. FÖRSKOLA FRITIDS'!G151</f>
        <v>28.52355319602361</v>
      </c>
      <c r="X151" s="18">
        <f>'5. FÖRSKOLA FRITIDS'!H151</f>
        <v>33.58507438936585</v>
      </c>
      <c r="Y151" s="18">
        <f>'5. FÖRSKOLA FRITIDS'!J151</f>
        <v>53.20348141609734</v>
      </c>
      <c r="Z151" s="18">
        <f>'6. FKLASS GRUNDSKOLA'!F151</f>
        <v>5.9302732280061976</v>
      </c>
      <c r="AA151" s="18">
        <f>'6. FKLASS GRUNDSKOLA'!G151</f>
        <v>69.105472010393441</v>
      </c>
      <c r="AB151" s="18">
        <f>'7. GYMNASIESKOLA'!E151</f>
        <v>17.930437956699759</v>
      </c>
      <c r="AC151" s="18">
        <f>'9. IFO'!D151</f>
        <v>36.44713850485963</v>
      </c>
      <c r="AD151" s="18">
        <f>'9. IFO'!E151</f>
        <v>124.68509409416549</v>
      </c>
      <c r="AE151" s="18">
        <f>'9. IFO'!F151</f>
        <v>1039.4028095435449</v>
      </c>
      <c r="AF151" s="18">
        <f>'9. IFO'!G151</f>
        <v>80.811330682483089</v>
      </c>
      <c r="AG151" s="18">
        <f>'9. IFO'!H151</f>
        <v>-959.77766697572793</v>
      </c>
      <c r="AH151" s="18">
        <f>'10. ÄLDREOMSORG'!D151</f>
        <v>-71.600342889741029</v>
      </c>
      <c r="AI151" s="18">
        <f>'10. ÄLDREOMSORG'!E151</f>
        <v>52.937280072550458</v>
      </c>
      <c r="AJ151" s="18"/>
      <c r="AK151" s="18"/>
      <c r="AL151" s="18"/>
      <c r="AM151" s="18"/>
      <c r="AN151" s="18"/>
      <c r="AO151" s="18"/>
      <c r="AP151" s="18"/>
      <c r="AQ151" s="18"/>
      <c r="AR151" s="18"/>
      <c r="AS151" s="18"/>
      <c r="AT151" s="19">
        <f t="shared" si="272"/>
        <v>519.22917951486568</v>
      </c>
      <c r="AV151" s="18">
        <f>'9. IFO'!C151</f>
        <v>-428.76684874750458</v>
      </c>
      <c r="AW151" s="18">
        <f>'5. FÖRSKOLA FRITIDS'!F151</f>
        <v>81.979492399514982</v>
      </c>
      <c r="AX151" s="18">
        <f>'7. GYMNASIESKOLA'!E151</f>
        <v>17.930437956699759</v>
      </c>
      <c r="AY151" s="18">
        <f>'10. ÄLDREOMSORG'!D151</f>
        <v>-71.600342889741029</v>
      </c>
      <c r="AZ151" s="18">
        <f>'11. KOLLEKTIVTRAFIK'!C151</f>
        <v>2.9444393098219903</v>
      </c>
      <c r="BA151" s="19">
        <f t="shared" si="273"/>
        <v>-397.51282197120895</v>
      </c>
      <c r="BB151" s="5"/>
      <c r="BC151" s="20">
        <f t="shared" si="274"/>
        <v>-635.42591154516913</v>
      </c>
      <c r="BD151" s="20">
        <f t="shared" si="275"/>
        <v>519.22917951486568</v>
      </c>
      <c r="BE151" s="20">
        <f t="shared" si="276"/>
        <v>-397.51282197120895</v>
      </c>
      <c r="BF151" s="22">
        <f t="shared" si="277"/>
        <v>-513.7095540015124</v>
      </c>
      <c r="BH151" s="5"/>
      <c r="BI151" s="5"/>
      <c r="BJ151" s="5"/>
      <c r="BK151" s="5"/>
    </row>
    <row r="152" spans="1:63" x14ac:dyDescent="0.35">
      <c r="A152" s="13" t="str">
        <f>'8. KOMVUX'!B152</f>
        <v>Götene</v>
      </c>
      <c r="B152" s="18">
        <f>'5. FÖRSKOLA FRITIDS'!L152</f>
        <v>7.845453393031069</v>
      </c>
      <c r="C152" s="18">
        <f>'5. FÖRSKOLA FRITIDS'!M152</f>
        <v>-21.927057201632618</v>
      </c>
      <c r="D152" s="18">
        <f>'6. FKLASS GRUNDSKOLA'!J152</f>
        <v>-175.20352919295624</v>
      </c>
      <c r="E152" s="18">
        <f>'6. FKLASS GRUNDSKOLA'!K152</f>
        <v>22.685868561938666</v>
      </c>
      <c r="F152" s="18">
        <f>'6. FKLASS GRUNDSKOLA'!L152</f>
        <v>4.2273534505914832</v>
      </c>
      <c r="G152" s="18">
        <f>'7. GYMNASIESKOLA'!H152</f>
        <v>-51.895333043199749</v>
      </c>
      <c r="H152" s="18">
        <f>'7. GYMNASIESKOLA'!I152</f>
        <v>288.24595378671182</v>
      </c>
      <c r="I152" s="18">
        <f>'7. GYMNASIESKOLA'!J152</f>
        <v>15.917705540096751</v>
      </c>
      <c r="J152" s="18">
        <f>'7. GYMNASIESKOLA'!L152</f>
        <v>15.57052056304372</v>
      </c>
      <c r="K152" s="18">
        <f>'7. GYMNASIESKOLA'!M152</f>
        <v>-12.097694288528791</v>
      </c>
      <c r="L152" s="18">
        <f>'7. GYMNASIESKOLA'!K152</f>
        <v>-254.9892209945277</v>
      </c>
      <c r="M152" s="18">
        <f>'9. IFO'!J152</f>
        <v>646.40739147811848</v>
      </c>
      <c r="N152" s="18">
        <f>'9. IFO'!K152</f>
        <v>-857.84862115766464</v>
      </c>
      <c r="O152" s="18">
        <f>'9. IFO'!L152</f>
        <v>16.495920216168745</v>
      </c>
      <c r="P152" s="18">
        <f>'9. IFO'!M152</f>
        <v>-732.0942535076</v>
      </c>
      <c r="Q152" s="18">
        <f>'10. ÄLDREOMSORG'!I152</f>
        <v>13.022139272543138</v>
      </c>
      <c r="R152" s="18">
        <f>'10. ÄLDREOMSORG'!J152</f>
        <v>17.045210687391076</v>
      </c>
      <c r="S152" s="19">
        <f t="shared" si="271"/>
        <v>-1058.5921924364748</v>
      </c>
      <c r="U152" s="18">
        <f>'5. FÖRSKOLA FRITIDS'!D152</f>
        <v>40.960092429266453</v>
      </c>
      <c r="V152" s="18">
        <f>'5. FÖRSKOLA FRITIDS'!E152</f>
        <v>-52.379108836767863</v>
      </c>
      <c r="W152" s="18">
        <f>'5. FÖRSKOLA FRITIDS'!G152</f>
        <v>-30.468189802392558</v>
      </c>
      <c r="X152" s="18">
        <f>'5. FÖRSKOLA FRITIDS'!H152</f>
        <v>-5.8846302382900157</v>
      </c>
      <c r="Y152" s="18">
        <f>'5. FÖRSKOLA FRITIDS'!J152</f>
        <v>-26.365408155438921</v>
      </c>
      <c r="Z152" s="18">
        <f>'6. FKLASS GRUNDSKOLA'!F152</f>
        <v>-19.590506702892</v>
      </c>
      <c r="AA152" s="18">
        <f>'6. FKLASS GRUNDSKOLA'!G152</f>
        <v>-39.97249441409361</v>
      </c>
      <c r="AB152" s="18">
        <f>'7. GYMNASIESKOLA'!E152</f>
        <v>-9.5459215371220818</v>
      </c>
      <c r="AC152" s="18">
        <f>'9. IFO'!D152</f>
        <v>-9.1133175860933786</v>
      </c>
      <c r="AD152" s="18">
        <f>'9. IFO'!E152</f>
        <v>67.209667341840145</v>
      </c>
      <c r="AE152" s="18">
        <f>'9. IFO'!F152</f>
        <v>1319.799846536687</v>
      </c>
      <c r="AF152" s="18">
        <f>'9. IFO'!G152</f>
        <v>20.96071648443197</v>
      </c>
      <c r="AG152" s="18">
        <f>'9. IFO'!H152</f>
        <v>-115.66032502084011</v>
      </c>
      <c r="AH152" s="18">
        <f>'10. ÄLDREOMSORG'!D152</f>
        <v>99.123966866613742</v>
      </c>
      <c r="AI152" s="18">
        <f>'10. ÄLDREOMSORG'!E152</f>
        <v>-25.402031449828929</v>
      </c>
      <c r="AJ152" s="18"/>
      <c r="AK152" s="18"/>
      <c r="AL152" s="18"/>
      <c r="AM152" s="18"/>
      <c r="AN152" s="18"/>
      <c r="AO152" s="18"/>
      <c r="AP152" s="18"/>
      <c r="AQ152" s="18"/>
      <c r="AR152" s="18"/>
      <c r="AS152" s="18"/>
      <c r="AT152" s="19">
        <f t="shared" si="272"/>
        <v>1213.6723559150798</v>
      </c>
      <c r="AV152" s="18">
        <f>'9. IFO'!C152</f>
        <v>352.68754797801319</v>
      </c>
      <c r="AW152" s="18">
        <f>'5. FÖRSKOLA FRITIDS'!F152</f>
        <v>-85.6656040520772</v>
      </c>
      <c r="AX152" s="18">
        <f>'7. GYMNASIESKOLA'!E152</f>
        <v>-9.5459215371220818</v>
      </c>
      <c r="AY152" s="18">
        <f>'10. ÄLDREOMSORG'!D152</f>
        <v>99.123966866613742</v>
      </c>
      <c r="AZ152" s="18">
        <f>'11. KOLLEKTIVTRAFIK'!C152</f>
        <v>2.9444393098219903</v>
      </c>
      <c r="BA152" s="19">
        <f t="shared" si="273"/>
        <v>359.54442856524963</v>
      </c>
      <c r="BB152" s="5"/>
      <c r="BC152" s="20">
        <f t="shared" si="274"/>
        <v>-1058.5921924364748</v>
      </c>
      <c r="BD152" s="20">
        <f t="shared" si="275"/>
        <v>1213.6723559150798</v>
      </c>
      <c r="BE152" s="20">
        <f t="shared" si="276"/>
        <v>359.54442856524963</v>
      </c>
      <c r="BF152" s="22">
        <f t="shared" si="277"/>
        <v>514.6245920438547</v>
      </c>
      <c r="BH152" s="5"/>
      <c r="BI152" s="5"/>
      <c r="BJ152" s="5"/>
      <c r="BK152" s="5"/>
    </row>
    <row r="153" spans="1:63" x14ac:dyDescent="0.35">
      <c r="A153" s="13" t="str">
        <f>'8. KOMVUX'!B153</f>
        <v>Herrljunga</v>
      </c>
      <c r="B153" s="18">
        <f>'5. FÖRSKOLA FRITIDS'!L153</f>
        <v>7.845453393031069</v>
      </c>
      <c r="C153" s="18">
        <f>'5. FÖRSKOLA FRITIDS'!M153</f>
        <v>-66.243457723041615</v>
      </c>
      <c r="D153" s="18">
        <f>'6. FKLASS GRUNDSKOLA'!J153</f>
        <v>-26.655088954461569</v>
      </c>
      <c r="E153" s="18">
        <f>'6. FKLASS GRUNDSKOLA'!K153</f>
        <v>22.685868561938666</v>
      </c>
      <c r="F153" s="18">
        <f>'6. FKLASS GRUNDSKOLA'!L153</f>
        <v>4.2273534505914832</v>
      </c>
      <c r="G153" s="18">
        <f>'7. GYMNASIESKOLA'!H153</f>
        <v>-48.662385322694135</v>
      </c>
      <c r="H153" s="18">
        <f>'7. GYMNASIESKOLA'!I153</f>
        <v>462.51666930897431</v>
      </c>
      <c r="I153" s="18">
        <f>'7. GYMNASIESKOLA'!J153</f>
        <v>-13.528726852513245</v>
      </c>
      <c r="J153" s="18">
        <f>'7. GYMNASIESKOLA'!L153</f>
        <v>15.57052056304372</v>
      </c>
      <c r="K153" s="18">
        <f>'7. GYMNASIESKOLA'!M153</f>
        <v>-53.435941685272802</v>
      </c>
      <c r="L153" s="18">
        <f>'7. GYMNASIESKOLA'!K153</f>
        <v>-386.85069110701289</v>
      </c>
      <c r="M153" s="18">
        <f>'9. IFO'!J153</f>
        <v>627.50368938146141</v>
      </c>
      <c r="N153" s="18">
        <f>'9. IFO'!K153</f>
        <v>-1023.1019075526457</v>
      </c>
      <c r="O153" s="18">
        <f>'9. IFO'!L153</f>
        <v>12.859808782203842</v>
      </c>
      <c r="P153" s="18">
        <f>'9. IFO'!M153</f>
        <v>-732.0942535076</v>
      </c>
      <c r="Q153" s="18">
        <f>'10. ÄLDREOMSORG'!I153</f>
        <v>13.022139272543138</v>
      </c>
      <c r="R153" s="18">
        <f>'10. ÄLDREOMSORG'!J153</f>
        <v>30.167011886008709</v>
      </c>
      <c r="S153" s="19">
        <f t="shared" si="271"/>
        <v>-1154.1739381054454</v>
      </c>
      <c r="U153" s="18">
        <f>'5. FÖRSKOLA FRITIDS'!D153</f>
        <v>41.758562177852539</v>
      </c>
      <c r="V153" s="18">
        <f>'5. FÖRSKOLA FRITIDS'!E153</f>
        <v>-57.477991724217297</v>
      </c>
      <c r="W153" s="18">
        <f>'5. FÖRSKOLA FRITIDS'!G153</f>
        <v>-41.483877354509055</v>
      </c>
      <c r="X153" s="18">
        <f>'5. FÖRSKOLA FRITIDS'!H153</f>
        <v>-48.446756241192539</v>
      </c>
      <c r="Y153" s="18">
        <f>'5. FÖRSKOLA FRITIDS'!J153</f>
        <v>-26.365408155438921</v>
      </c>
      <c r="Z153" s="18">
        <f>'6. FKLASS GRUNDSKOLA'!F153</f>
        <v>-17.705649646245519</v>
      </c>
      <c r="AA153" s="18">
        <f>'6. FKLASS GRUNDSKOLA'!G153</f>
        <v>-39.97249441409361</v>
      </c>
      <c r="AB153" s="18">
        <f>'7. GYMNASIESKOLA'!E153</f>
        <v>-9.5459215371220818</v>
      </c>
      <c r="AC153" s="18">
        <f>'9. IFO'!D153</f>
        <v>-9.1133175860933786</v>
      </c>
      <c r="AD153" s="18">
        <f>'9. IFO'!E153</f>
        <v>84.52247753938191</v>
      </c>
      <c r="AE153" s="18">
        <f>'9. IFO'!F153</f>
        <v>1653.3756319250806</v>
      </c>
      <c r="AF153" s="18">
        <f>'9. IFO'!G153</f>
        <v>10.98448858467243</v>
      </c>
      <c r="AG153" s="18">
        <f>'9. IFO'!H153</f>
        <v>-92.116777732710972</v>
      </c>
      <c r="AH153" s="18">
        <f>'10. ÄLDREOMSORG'!D153</f>
        <v>-68.371389898551399</v>
      </c>
      <c r="AI153" s="18">
        <f>'10. ÄLDREOMSORG'!E153</f>
        <v>-25.402031449828929</v>
      </c>
      <c r="AJ153" s="18"/>
      <c r="AK153" s="18"/>
      <c r="AL153" s="18"/>
      <c r="AM153" s="18"/>
      <c r="AN153" s="18"/>
      <c r="AO153" s="18"/>
      <c r="AP153" s="18"/>
      <c r="AQ153" s="18"/>
      <c r="AR153" s="18"/>
      <c r="AS153" s="18"/>
      <c r="AT153" s="19">
        <f t="shared" si="272"/>
        <v>1354.6395444869838</v>
      </c>
      <c r="AV153" s="18">
        <f>'9. IFO'!C153</f>
        <v>550.51755345022332</v>
      </c>
      <c r="AW153" s="18">
        <f>'5. FÖRSKOLA FRITIDS'!F153</f>
        <v>1.5232789331866785</v>
      </c>
      <c r="AX153" s="18">
        <f>'7. GYMNASIESKOLA'!E153</f>
        <v>-9.5459215371220818</v>
      </c>
      <c r="AY153" s="18">
        <f>'10. ÄLDREOMSORG'!D153</f>
        <v>-68.371389898551399</v>
      </c>
      <c r="AZ153" s="18">
        <f>'11. KOLLEKTIVTRAFIK'!C153</f>
        <v>2.9444393098219903</v>
      </c>
      <c r="BA153" s="19">
        <f t="shared" si="273"/>
        <v>477.06796025755847</v>
      </c>
      <c r="BB153" s="5"/>
      <c r="BC153" s="20">
        <f t="shared" si="274"/>
        <v>-1154.1739381054454</v>
      </c>
      <c r="BD153" s="20">
        <f t="shared" si="275"/>
        <v>1354.6395444869838</v>
      </c>
      <c r="BE153" s="20">
        <f t="shared" si="276"/>
        <v>477.06796025755847</v>
      </c>
      <c r="BF153" s="22">
        <f t="shared" si="277"/>
        <v>677.53356663909699</v>
      </c>
      <c r="BH153" s="5"/>
      <c r="BI153" s="5"/>
      <c r="BJ153" s="5"/>
      <c r="BK153" s="5"/>
    </row>
    <row r="154" spans="1:63" x14ac:dyDescent="0.35">
      <c r="A154" s="13" t="str">
        <f>'8. KOMVUX'!B154</f>
        <v>Hjo</v>
      </c>
      <c r="B154" s="18">
        <f>'5. FÖRSKOLA FRITIDS'!L154</f>
        <v>7.845453393031069</v>
      </c>
      <c r="C154" s="18">
        <f>'5. FÖRSKOLA FRITIDS'!M154</f>
        <v>13.633801411542194</v>
      </c>
      <c r="D154" s="18">
        <f>'6. FKLASS GRUNDSKOLA'!J154</f>
        <v>-255.42491923471124</v>
      </c>
      <c r="E154" s="18">
        <f>'6. FKLASS GRUNDSKOLA'!K154</f>
        <v>22.685868561938666</v>
      </c>
      <c r="F154" s="18">
        <f>'6. FKLASS GRUNDSKOLA'!L154</f>
        <v>4.2273534505914832</v>
      </c>
      <c r="G154" s="18">
        <f>'7. GYMNASIESKOLA'!H154</f>
        <v>-113.58009747269899</v>
      </c>
      <c r="H154" s="18">
        <f>'7. GYMNASIESKOLA'!I154</f>
        <v>419.86219117537411</v>
      </c>
      <c r="I154" s="18">
        <f>'7. GYMNASIESKOLA'!J154</f>
        <v>-37.351862274106246</v>
      </c>
      <c r="J154" s="18">
        <f>'7. GYMNASIESKOLA'!L154</f>
        <v>15.57052056304372</v>
      </c>
      <c r="K154" s="18">
        <f>'7. GYMNASIESKOLA'!M154</f>
        <v>4.2112102694704934</v>
      </c>
      <c r="L154" s="18">
        <f>'7. GYMNASIESKOLA'!K154</f>
        <v>-339.98162942419071</v>
      </c>
      <c r="M154" s="18">
        <f>'9. IFO'!J154</f>
        <v>602.19536457078868</v>
      </c>
      <c r="N154" s="18">
        <f>'9. IFO'!K154</f>
        <v>-685.57650351906909</v>
      </c>
      <c r="O154" s="18">
        <f>'9. IFO'!L154</f>
        <v>19.356922677583459</v>
      </c>
      <c r="P154" s="18">
        <f>'9. IFO'!M154</f>
        <v>-732.0942535076</v>
      </c>
      <c r="Q154" s="18">
        <f>'10. ÄLDREOMSORG'!I154</f>
        <v>13.022139272543138</v>
      </c>
      <c r="R154" s="18">
        <f>'10. ÄLDREOMSORG'!J154</f>
        <v>30.652067905805328</v>
      </c>
      <c r="S154" s="19">
        <f t="shared" si="271"/>
        <v>-1010.7463721806639</v>
      </c>
      <c r="U154" s="18">
        <f>'5. FÖRSKOLA FRITIDS'!D154</f>
        <v>44.795470155820119</v>
      </c>
      <c r="V154" s="18">
        <f>'5. FÖRSKOLA FRITIDS'!E154</f>
        <v>-57.271132865139514</v>
      </c>
      <c r="W154" s="18">
        <f>'5. FÖRSKOLA FRITIDS'!G154</f>
        <v>16.315930288662521</v>
      </c>
      <c r="X154" s="18">
        <f>'5. FÖRSKOLA FRITIDS'!H154</f>
        <v>-86.362798988396804</v>
      </c>
      <c r="Y154" s="18">
        <f>'5. FÖRSKOLA FRITIDS'!J154</f>
        <v>-26.365408155438921</v>
      </c>
      <c r="Z154" s="18">
        <f>'6. FKLASS GRUNDSKOLA'!F154</f>
        <v>-24.943793599318742</v>
      </c>
      <c r="AA154" s="18">
        <f>'6. FKLASS GRUNDSKOLA'!G154</f>
        <v>-39.97249441409361</v>
      </c>
      <c r="AB154" s="18">
        <f>'7. GYMNASIESKOLA'!E154</f>
        <v>-9.5459215371220818</v>
      </c>
      <c r="AC154" s="18">
        <f>'9. IFO'!D154</f>
        <v>-9.1133175860933786</v>
      </c>
      <c r="AD154" s="18">
        <f>'9. IFO'!E154</f>
        <v>83.22063588945673</v>
      </c>
      <c r="AE154" s="18">
        <f>'9. IFO'!F154</f>
        <v>1285.9588248306184</v>
      </c>
      <c r="AF154" s="18">
        <f>'9. IFO'!G154</f>
        <v>24.217937918074337</v>
      </c>
      <c r="AG154" s="18">
        <f>'9. IFO'!H154</f>
        <v>-102.21055354066483</v>
      </c>
      <c r="AH154" s="18">
        <f>'10. ÄLDREOMSORG'!D154</f>
        <v>-94.223959144654799</v>
      </c>
      <c r="AI154" s="18">
        <f>'10. ÄLDREOMSORG'!E154</f>
        <v>-25.402031449828929</v>
      </c>
      <c r="AJ154" s="18"/>
      <c r="AK154" s="18"/>
      <c r="AL154" s="18"/>
      <c r="AM154" s="18"/>
      <c r="AN154" s="18"/>
      <c r="AO154" s="18"/>
      <c r="AP154" s="18"/>
      <c r="AQ154" s="18"/>
      <c r="AR154" s="18"/>
      <c r="AS154" s="18"/>
      <c r="AT154" s="19">
        <f t="shared" si="272"/>
        <v>979.09738780188036</v>
      </c>
      <c r="AV154" s="18">
        <f>'9. IFO'!C154</f>
        <v>501.26754395844671</v>
      </c>
      <c r="AW154" s="18">
        <f>'5. FÖRSKOLA FRITIDS'!F154</f>
        <v>-144.51381952959582</v>
      </c>
      <c r="AX154" s="18">
        <f>'7. GYMNASIESKOLA'!E154</f>
        <v>-9.5459215371220818</v>
      </c>
      <c r="AY154" s="18">
        <f>'10. ÄLDREOMSORG'!D154</f>
        <v>-94.223959144654799</v>
      </c>
      <c r="AZ154" s="18">
        <f>'11. KOLLEKTIVTRAFIK'!C154</f>
        <v>2.9444393098219903</v>
      </c>
      <c r="BA154" s="19">
        <f t="shared" si="273"/>
        <v>255.92828305689602</v>
      </c>
      <c r="BB154" s="5"/>
      <c r="BC154" s="20">
        <f t="shared" si="274"/>
        <v>-1010.7463721806639</v>
      </c>
      <c r="BD154" s="20">
        <f t="shared" si="275"/>
        <v>979.09738780188036</v>
      </c>
      <c r="BE154" s="20">
        <f t="shared" si="276"/>
        <v>255.92828305689602</v>
      </c>
      <c r="BF154" s="22">
        <f t="shared" si="277"/>
        <v>224.27929867811247</v>
      </c>
      <c r="BH154" s="5"/>
      <c r="BI154" s="5"/>
      <c r="BJ154" s="5"/>
      <c r="BK154" s="5"/>
    </row>
    <row r="155" spans="1:63" x14ac:dyDescent="0.35">
      <c r="A155" s="13" t="str">
        <f>'8. KOMVUX'!B155</f>
        <v>Härryda</v>
      </c>
      <c r="B155" s="18">
        <f>'5. FÖRSKOLA FRITIDS'!L155</f>
        <v>7.845453393031069</v>
      </c>
      <c r="C155" s="18">
        <f>'5. FÖRSKOLA FRITIDS'!M155</f>
        <v>-53.070619147522734</v>
      </c>
      <c r="D155" s="18">
        <f>'6. FKLASS GRUNDSKOLA'!J155</f>
        <v>-533.11530248588156</v>
      </c>
      <c r="E155" s="18">
        <f>'6. FKLASS GRUNDSKOLA'!K155</f>
        <v>22.685868561938666</v>
      </c>
      <c r="F155" s="18">
        <f>'6. FKLASS GRUNDSKOLA'!L155</f>
        <v>4.2273534505914832</v>
      </c>
      <c r="G155" s="18">
        <f>'7. GYMNASIESKOLA'!H155</f>
        <v>-95.874091463707074</v>
      </c>
      <c r="H155" s="18">
        <f>'7. GYMNASIESKOLA'!I155</f>
        <v>-142.68931221316569</v>
      </c>
      <c r="I155" s="18">
        <f>'7. GYMNASIESKOLA'!J155</f>
        <v>113.25911049318924</v>
      </c>
      <c r="J155" s="18">
        <f>'7. GYMNASIESKOLA'!L155</f>
        <v>-59.501953805885712</v>
      </c>
      <c r="K155" s="18">
        <f>'7. GYMNASIESKOLA'!M155</f>
        <v>4.2112102694704934</v>
      </c>
      <c r="L155" s="18">
        <f>'7. GYMNASIESKOLA'!K155</f>
        <v>282.12159015605454</v>
      </c>
      <c r="M155" s="18">
        <f>'9. IFO'!J155</f>
        <v>551.19174800665735</v>
      </c>
      <c r="N155" s="18">
        <f>'9. IFO'!K155</f>
        <v>-630.08566906382998</v>
      </c>
      <c r="O155" s="18">
        <f>'9. IFO'!L155</f>
        <v>7.155020680060673</v>
      </c>
      <c r="P155" s="18">
        <f>'9. IFO'!M155</f>
        <v>-732.0942535076</v>
      </c>
      <c r="Q155" s="18">
        <f>'10. ÄLDREOMSORG'!I155</f>
        <v>13.022139272543138</v>
      </c>
      <c r="R155" s="18">
        <f>'10. ÄLDREOMSORG'!J155</f>
        <v>21.762496069816169</v>
      </c>
      <c r="S155" s="19">
        <f t="shared" si="271"/>
        <v>-1218.9492113342396</v>
      </c>
      <c r="U155" s="18">
        <f>'5. FÖRSKOLA FRITIDS'!D155</f>
        <v>50.580760729298333</v>
      </c>
      <c r="V155" s="18">
        <f>'5. FÖRSKOLA FRITIDS'!E155</f>
        <v>-108.64361006197475</v>
      </c>
      <c r="W155" s="18">
        <f>'5. FÖRSKOLA FRITIDS'!G155</f>
        <v>20.484298697546169</v>
      </c>
      <c r="X155" s="18">
        <f>'5. FÖRSKOLA FRITIDS'!H155</f>
        <v>-88.104076236661882</v>
      </c>
      <c r="Y155" s="18">
        <f>'5. FÖRSKOLA FRITIDS'!J155</f>
        <v>7.8110761899305556</v>
      </c>
      <c r="Z155" s="18">
        <f>'6. FKLASS GRUNDSKOLA'!F155</f>
        <v>-14.008487156675576</v>
      </c>
      <c r="AA155" s="18">
        <f>'6. FKLASS GRUNDSKOLA'!G155</f>
        <v>15.195095409572151</v>
      </c>
      <c r="AB155" s="18">
        <f>'7. GYMNASIESKOLA'!E155</f>
        <v>8.6495610469150375</v>
      </c>
      <c r="AC155" s="18">
        <f>'9. IFO'!D155</f>
        <v>0.75075643608539155</v>
      </c>
      <c r="AD155" s="18">
        <f>'9. IFO'!E155</f>
        <v>29.998964796824502</v>
      </c>
      <c r="AE155" s="18">
        <f>'9. IFO'!F155</f>
        <v>962.05190278681584</v>
      </c>
      <c r="AF155" s="18">
        <f>'9. IFO'!G155</f>
        <v>23.926039956522132</v>
      </c>
      <c r="AG155" s="18">
        <f>'9. IFO'!H155</f>
        <v>-235.52564718830857</v>
      </c>
      <c r="AH155" s="18">
        <f>'10. ÄLDREOMSORG'!D155</f>
        <v>11.641806189688484</v>
      </c>
      <c r="AI155" s="18">
        <f>'10. ÄLDREOMSORG'!E155</f>
        <v>7.0211139523934314</v>
      </c>
      <c r="AJ155" s="18"/>
      <c r="AK155" s="18"/>
      <c r="AL155" s="18"/>
      <c r="AM155" s="18"/>
      <c r="AN155" s="18"/>
      <c r="AO155" s="18"/>
      <c r="AP155" s="18"/>
      <c r="AQ155" s="18"/>
      <c r="AR155" s="18"/>
      <c r="AS155" s="18"/>
      <c r="AT155" s="19">
        <f t="shared" si="272"/>
        <v>691.82955554797127</v>
      </c>
      <c r="AV155" s="18">
        <f>'9. IFO'!C155</f>
        <v>-26.100613903807812</v>
      </c>
      <c r="AW155" s="18">
        <f>'5. FÖRSKOLA FRITIDS'!F155</f>
        <v>-108.92404037772442</v>
      </c>
      <c r="AX155" s="18">
        <f>'7. GYMNASIESKOLA'!E155</f>
        <v>8.6495610469150375</v>
      </c>
      <c r="AY155" s="18">
        <f>'10. ÄLDREOMSORG'!D155</f>
        <v>11.641806189688484</v>
      </c>
      <c r="AZ155" s="18">
        <f>'11. KOLLEKTIVTRAFIK'!C155</f>
        <v>2.9444393098219903</v>
      </c>
      <c r="BA155" s="19">
        <f t="shared" si="273"/>
        <v>-111.78884773510673</v>
      </c>
      <c r="BB155" s="5"/>
      <c r="BC155" s="20">
        <f t="shared" si="274"/>
        <v>-1218.9492113342396</v>
      </c>
      <c r="BD155" s="20">
        <f t="shared" si="275"/>
        <v>691.82955554797127</v>
      </c>
      <c r="BE155" s="20">
        <f t="shared" si="276"/>
        <v>-111.78884773510673</v>
      </c>
      <c r="BF155" s="22">
        <f t="shared" si="277"/>
        <v>-638.90850352137511</v>
      </c>
      <c r="BH155" s="5"/>
      <c r="BI155" s="5"/>
      <c r="BJ155" s="5"/>
      <c r="BK155" s="5"/>
    </row>
    <row r="156" spans="1:63" x14ac:dyDescent="0.35">
      <c r="A156" s="13" t="str">
        <f>'8. KOMVUX'!B156</f>
        <v>Karlsborg</v>
      </c>
      <c r="B156" s="18">
        <f>'5. FÖRSKOLA FRITIDS'!L156</f>
        <v>-21.910591560897547</v>
      </c>
      <c r="C156" s="18">
        <f>'5. FÖRSKOLA FRITIDS'!M156</f>
        <v>13.633801411542194</v>
      </c>
      <c r="D156" s="18">
        <f>'6. FKLASS GRUNDSKOLA'!J156</f>
        <v>-138.11752254200252</v>
      </c>
      <c r="E156" s="18">
        <f>'6. FKLASS GRUNDSKOLA'!K156</f>
        <v>22.685868561938666</v>
      </c>
      <c r="F156" s="18">
        <f>'6. FKLASS GRUNDSKOLA'!L156</f>
        <v>4.2273534505914832</v>
      </c>
      <c r="G156" s="18">
        <f>'7. GYMNASIESKOLA'!H156</f>
        <v>-141.69757698848883</v>
      </c>
      <c r="H156" s="18">
        <f>'7. GYMNASIESKOLA'!I156</f>
        <v>458.83027931493308</v>
      </c>
      <c r="I156" s="18">
        <f>'7. GYMNASIESKOLA'!J156</f>
        <v>82.14210833433556</v>
      </c>
      <c r="J156" s="18">
        <f>'7. GYMNASIESKOLA'!L156</f>
        <v>-35.475301535011425</v>
      </c>
      <c r="K156" s="18">
        <f>'7. GYMNASIESKOLA'!M156</f>
        <v>4.2112102694704934</v>
      </c>
      <c r="L156" s="18">
        <f>'7. GYMNASIESKOLA'!K156</f>
        <v>-320.74830494634</v>
      </c>
      <c r="M156" s="18">
        <f>'9. IFO'!J156</f>
        <v>451.87852266961431</v>
      </c>
      <c r="N156" s="18">
        <f>'9. IFO'!K156</f>
        <v>-672.05347801767891</v>
      </c>
      <c r="O156" s="18">
        <f>'9. IFO'!L156</f>
        <v>27.860531954852849</v>
      </c>
      <c r="P156" s="18">
        <f>'9. IFO'!M156</f>
        <v>-732.0942535076</v>
      </c>
      <c r="Q156" s="18">
        <f>'10. ÄLDREOMSORG'!I156</f>
        <v>13.022139272543138</v>
      </c>
      <c r="R156" s="18">
        <f>'10. ÄLDREOMSORG'!J156</f>
        <v>22.210331198101734</v>
      </c>
      <c r="S156" s="19">
        <f t="shared" si="271"/>
        <v>-961.39488266009585</v>
      </c>
      <c r="U156" s="18">
        <f>'5. FÖRSKOLA FRITIDS'!D156</f>
        <v>39.703381139444971</v>
      </c>
      <c r="V156" s="18">
        <f>'5. FÖRSKOLA FRITIDS'!E156</f>
        <v>-33.085014521902551</v>
      </c>
      <c r="W156" s="18">
        <f>'5. FÖRSKOLA FRITIDS'!G156</f>
        <v>-13.420679517416833</v>
      </c>
      <c r="X156" s="18">
        <f>'5. FÖRSKOLA FRITIDS'!H156</f>
        <v>15.480869088630438</v>
      </c>
      <c r="Y156" s="18">
        <f>'5. FÖRSKOLA FRITIDS'!J156</f>
        <v>-26.365408155438921</v>
      </c>
      <c r="Z156" s="18">
        <f>'6. FKLASS GRUNDSKOLA'!F156</f>
        <v>-18.933932986142512</v>
      </c>
      <c r="AA156" s="18">
        <f>'6. FKLASS GRUNDSKOLA'!G156</f>
        <v>-39.97249441409361</v>
      </c>
      <c r="AB156" s="18">
        <f>'7. GYMNASIESKOLA'!E156</f>
        <v>-9.5459215371220818</v>
      </c>
      <c r="AC156" s="18">
        <f>'9. IFO'!D156</f>
        <v>-9.1133175860933786</v>
      </c>
      <c r="AD156" s="18">
        <f>'9. IFO'!E156</f>
        <v>90.587819658899775</v>
      </c>
      <c r="AE156" s="18">
        <f>'9. IFO'!F156</f>
        <v>1372.9785949319382</v>
      </c>
      <c r="AF156" s="18">
        <f>'9. IFO'!G156</f>
        <v>11.509429574689195</v>
      </c>
      <c r="AG156" s="18">
        <f>'9. IFO'!H156</f>
        <v>-92.427110260492896</v>
      </c>
      <c r="AH156" s="18">
        <f>'10. ÄLDREOMSORG'!D156</f>
        <v>86.585860296645151</v>
      </c>
      <c r="AI156" s="18">
        <f>'10. ÄLDREOMSORG'!E156</f>
        <v>-25.402031449828929</v>
      </c>
      <c r="AJ156" s="18"/>
      <c r="AK156" s="18"/>
      <c r="AL156" s="18"/>
      <c r="AM156" s="18"/>
      <c r="AN156" s="18"/>
      <c r="AO156" s="18"/>
      <c r="AP156" s="18"/>
      <c r="AQ156" s="18"/>
      <c r="AR156" s="18"/>
      <c r="AS156" s="18"/>
      <c r="AT156" s="19">
        <f t="shared" si="272"/>
        <v>1348.5800442617162</v>
      </c>
      <c r="AV156" s="18">
        <f>'9. IFO'!C156</f>
        <v>495.4372994481929</v>
      </c>
      <c r="AW156" s="18">
        <f>'5. FÖRSKOLA FRITIDS'!F156</f>
        <v>-70.688435726841874</v>
      </c>
      <c r="AX156" s="18">
        <f>'7. GYMNASIESKOLA'!E156</f>
        <v>-9.5459215371220818</v>
      </c>
      <c r="AY156" s="18">
        <f>'10. ÄLDREOMSORG'!D156</f>
        <v>86.585860296645151</v>
      </c>
      <c r="AZ156" s="18">
        <f>'11. KOLLEKTIVTRAFIK'!C156</f>
        <v>2.9444393098219903</v>
      </c>
      <c r="BA156" s="19">
        <f t="shared" si="273"/>
        <v>504.73324179069607</v>
      </c>
      <c r="BB156" s="5"/>
      <c r="BC156" s="20">
        <f t="shared" si="274"/>
        <v>-961.39488266009585</v>
      </c>
      <c r="BD156" s="20">
        <f t="shared" si="275"/>
        <v>1348.5800442617162</v>
      </c>
      <c r="BE156" s="20">
        <f t="shared" si="276"/>
        <v>504.73324179069607</v>
      </c>
      <c r="BF156" s="22">
        <f t="shared" si="277"/>
        <v>891.91840339231646</v>
      </c>
      <c r="BH156" s="5"/>
      <c r="BI156" s="5"/>
      <c r="BJ156" s="5"/>
      <c r="BK156" s="5"/>
    </row>
    <row r="157" spans="1:63" x14ac:dyDescent="0.35">
      <c r="A157" s="13" t="str">
        <f>'8. KOMVUX'!B157</f>
        <v>Kungälv</v>
      </c>
      <c r="B157" s="18">
        <f>'5. FÖRSKOLA FRITIDS'!L157</f>
        <v>-79.505892117486894</v>
      </c>
      <c r="C157" s="18">
        <f>'5. FÖRSKOLA FRITIDS'!M157</f>
        <v>13.633801411542194</v>
      </c>
      <c r="D157" s="18">
        <f>'6. FKLASS GRUNDSKOLA'!J157</f>
        <v>-316.98830596177135</v>
      </c>
      <c r="E157" s="18">
        <f>'6. FKLASS GRUNDSKOLA'!K157</f>
        <v>22.685868561938666</v>
      </c>
      <c r="F157" s="18">
        <f>'6. FKLASS GRUNDSKOLA'!L157</f>
        <v>4.2273534505914832</v>
      </c>
      <c r="G157" s="18">
        <f>'7. GYMNASIESKOLA'!H157</f>
        <v>-126.05785773791621</v>
      </c>
      <c r="H157" s="18">
        <f>'7. GYMNASIESKOLA'!I157</f>
        <v>-39.982339127235889</v>
      </c>
      <c r="I157" s="18">
        <f>'7. GYMNASIESKOLA'!J157</f>
        <v>93.443116118456885</v>
      </c>
      <c r="J157" s="18">
        <f>'7. GYMNASIESKOLA'!L157</f>
        <v>-38.367838695511573</v>
      </c>
      <c r="K157" s="18">
        <f>'7. GYMNASIESKOLA'!M157</f>
        <v>4.2112102694704934</v>
      </c>
      <c r="L157" s="18">
        <f>'7. GYMNASIESKOLA'!K157</f>
        <v>166.53395174338115</v>
      </c>
      <c r="M157" s="18">
        <f>'9. IFO'!J157</f>
        <v>545.91213356214917</v>
      </c>
      <c r="N157" s="18">
        <f>'9. IFO'!K157</f>
        <v>-764.86459720612515</v>
      </c>
      <c r="O157" s="18">
        <f>'9. IFO'!L157</f>
        <v>9.9263364922416795</v>
      </c>
      <c r="P157" s="18">
        <f>'9. IFO'!M157</f>
        <v>-732.0942535076</v>
      </c>
      <c r="Q157" s="18">
        <f>'10. ÄLDREOMSORG'!I157</f>
        <v>13.022139272543138</v>
      </c>
      <c r="R157" s="18">
        <f>'10. ÄLDREOMSORG'!J157</f>
        <v>28.379087776677519</v>
      </c>
      <c r="S157" s="19">
        <f t="shared" si="271"/>
        <v>-1195.8860856946546</v>
      </c>
      <c r="U157" s="18">
        <f>'5. FÖRSKOLA FRITIDS'!D157</f>
        <v>51.899879512412895</v>
      </c>
      <c r="V157" s="18">
        <f>'5. FÖRSKOLA FRITIDS'!E157</f>
        <v>-47.575168642901154</v>
      </c>
      <c r="W157" s="18">
        <f>'5. FÖRSKOLA FRITIDS'!G157</f>
        <v>-7.8818145066495324</v>
      </c>
      <c r="X157" s="18">
        <f>'5. FÖRSKOLA FRITIDS'!H157</f>
        <v>-55.528218845999717</v>
      </c>
      <c r="Y157" s="18">
        <f>'5. FÖRSKOLA FRITIDS'!J157</f>
        <v>27.791448231821235</v>
      </c>
      <c r="Z157" s="18">
        <f>'6. FKLASS GRUNDSKOLA'!F157</f>
        <v>-18.353690075205996</v>
      </c>
      <c r="AA157" s="18">
        <f>'6. FKLASS GRUNDSKOLA'!G157</f>
        <v>31.344093758389459</v>
      </c>
      <c r="AB157" s="18">
        <f>'7. GYMNASIESKOLA'!E157</f>
        <v>14.337379076012907</v>
      </c>
      <c r="AC157" s="18">
        <f>'9. IFO'!D157</f>
        <v>8.9449931419590332</v>
      </c>
      <c r="AD157" s="18">
        <f>'9. IFO'!E157</f>
        <v>41.953153413310332</v>
      </c>
      <c r="AE157" s="18">
        <f>'9. IFO'!F157</f>
        <v>1165.0980330232294</v>
      </c>
      <c r="AF157" s="18">
        <f>'9. IFO'!G157</f>
        <v>31.949581105453344</v>
      </c>
      <c r="AG157" s="18">
        <f>'9. IFO'!H157</f>
        <v>-243.70176654331104</v>
      </c>
      <c r="AH157" s="18">
        <f>'10. ÄLDREOMSORG'!D157</f>
        <v>225.57199252452466</v>
      </c>
      <c r="AI157" s="18">
        <f>'10. ÄLDREOMSORG'!E157</f>
        <v>43.030136541335025</v>
      </c>
      <c r="AJ157" s="18"/>
      <c r="AK157" s="18"/>
      <c r="AL157" s="18"/>
      <c r="AM157" s="18"/>
      <c r="AN157" s="18"/>
      <c r="AO157" s="18"/>
      <c r="AP157" s="18"/>
      <c r="AQ157" s="18"/>
      <c r="AR157" s="18"/>
      <c r="AS157" s="18"/>
      <c r="AT157" s="19">
        <f t="shared" si="272"/>
        <v>1268.8800317143807</v>
      </c>
      <c r="AV157" s="18">
        <f>'9. IFO'!C157</f>
        <v>59.654136674271626</v>
      </c>
      <c r="AW157" s="18">
        <f>'5. FÖRSKOLA FRITIDS'!F157</f>
        <v>-60.591889072758647</v>
      </c>
      <c r="AX157" s="18">
        <f>'7. GYMNASIESKOLA'!E157</f>
        <v>14.337379076012907</v>
      </c>
      <c r="AY157" s="18">
        <f>'10. ÄLDREOMSORG'!D157</f>
        <v>225.57199252452466</v>
      </c>
      <c r="AZ157" s="18">
        <f>'11. KOLLEKTIVTRAFIK'!C157</f>
        <v>2.9444393098219903</v>
      </c>
      <c r="BA157" s="19">
        <f t="shared" si="273"/>
        <v>241.91605851187254</v>
      </c>
      <c r="BB157" s="5"/>
      <c r="BC157" s="20">
        <f t="shared" si="274"/>
        <v>-1195.8860856946546</v>
      </c>
      <c r="BD157" s="20">
        <f t="shared" si="275"/>
        <v>1268.8800317143807</v>
      </c>
      <c r="BE157" s="20">
        <f t="shared" si="276"/>
        <v>241.91605851187254</v>
      </c>
      <c r="BF157" s="22">
        <f t="shared" si="277"/>
        <v>314.91000453159859</v>
      </c>
      <c r="BH157" s="5"/>
      <c r="BI157" s="5"/>
      <c r="BJ157" s="5"/>
      <c r="BK157" s="5"/>
    </row>
    <row r="158" spans="1:63" x14ac:dyDescent="0.35">
      <c r="A158" s="13" t="str">
        <f>'8. KOMVUX'!B158</f>
        <v>Lerum</v>
      </c>
      <c r="B158" s="18">
        <f>'5. FÖRSKOLA FRITIDS'!L158</f>
        <v>-2.5491237917717138</v>
      </c>
      <c r="C158" s="18">
        <f>'5. FÖRSKOLA FRITIDS'!M158</f>
        <v>13.633801411542194</v>
      </c>
      <c r="D158" s="18">
        <f>'6. FKLASS GRUNDSKOLA'!J158</f>
        <v>-540.1111914855868</v>
      </c>
      <c r="E158" s="18">
        <f>'6. FKLASS GRUNDSKOLA'!K158</f>
        <v>22.685868561938666</v>
      </c>
      <c r="F158" s="18">
        <f>'6. FKLASS GRUNDSKOLA'!L158</f>
        <v>4.2273534505914832</v>
      </c>
      <c r="G158" s="18">
        <f>'7. GYMNASIESKOLA'!H158</f>
        <v>-88.389551458588684</v>
      </c>
      <c r="H158" s="18">
        <f>'7. GYMNASIESKOLA'!I158</f>
        <v>-140.26612566373467</v>
      </c>
      <c r="I158" s="18">
        <f>'7. GYMNASIESKOLA'!J158</f>
        <v>134.58606778582529</v>
      </c>
      <c r="J158" s="18">
        <f>'7. GYMNASIESKOLA'!L158</f>
        <v>-63.260249530542666</v>
      </c>
      <c r="K158" s="18">
        <f>'7. GYMNASIESKOLA'!M158</f>
        <v>4.2112102694704934</v>
      </c>
      <c r="L158" s="18">
        <f>'7. GYMNASIESKOLA'!K158</f>
        <v>291.76610466066427</v>
      </c>
      <c r="M158" s="18">
        <f>'9. IFO'!J158</f>
        <v>538.03678490933532</v>
      </c>
      <c r="N158" s="18">
        <f>'9. IFO'!K158</f>
        <v>-582.72810066657246</v>
      </c>
      <c r="O158" s="18">
        <f>'9. IFO'!L158</f>
        <v>7.6145332598002655</v>
      </c>
      <c r="P158" s="18">
        <f>'9. IFO'!M158</f>
        <v>-732.0942535076</v>
      </c>
      <c r="Q158" s="18">
        <f>'10. ÄLDREOMSORG'!I158</f>
        <v>13.022139272543138</v>
      </c>
      <c r="R158" s="18">
        <f>'10. ÄLDREOMSORG'!J158</f>
        <v>23.013488137699206</v>
      </c>
      <c r="S158" s="19">
        <f t="shared" si="271"/>
        <v>-1096.6012443849868</v>
      </c>
      <c r="U158" s="18">
        <f>'5. FÖRSKOLA FRITIDS'!D158</f>
        <v>56.775908744457887</v>
      </c>
      <c r="V158" s="18">
        <f>'5. FÖRSKOLA FRITIDS'!E158</f>
        <v>-51.213903558278346</v>
      </c>
      <c r="W158" s="18">
        <f>'5. FÖRSKOLA FRITIDS'!G158</f>
        <v>36.545263608208018</v>
      </c>
      <c r="X158" s="18">
        <f>'5. FÖRSKOLA FRITIDS'!H158</f>
        <v>-87.304432473844841</v>
      </c>
      <c r="Y158" s="18">
        <f>'5. FÖRSKOLA FRITIDS'!J158</f>
        <v>24.839956394254074</v>
      </c>
      <c r="Z158" s="18">
        <f>'6. FKLASS GRUNDSKOLA'!F158</f>
        <v>-15.796176043029666</v>
      </c>
      <c r="AA158" s="18">
        <f>'6. FKLASS GRUNDSKOLA'!G158</f>
        <v>30.983878712130078</v>
      </c>
      <c r="AB158" s="18">
        <f>'7. GYMNASIESKOLA'!E158</f>
        <v>14.440573133918845</v>
      </c>
      <c r="AC158" s="18">
        <f>'9. IFO'!D158</f>
        <v>2.5826881113412732</v>
      </c>
      <c r="AD158" s="18">
        <f>'9. IFO'!E158</f>
        <v>26.490725220247477</v>
      </c>
      <c r="AE158" s="18">
        <f>'9. IFO'!F158</f>
        <v>947.54860776992916</v>
      </c>
      <c r="AF158" s="18">
        <f>'9. IFO'!G158</f>
        <v>14.710800779308064</v>
      </c>
      <c r="AG158" s="18">
        <f>'9. IFO'!H158</f>
        <v>-251.83037742512457</v>
      </c>
      <c r="AH158" s="18">
        <f>'10. ÄLDREOMSORG'!D158</f>
        <v>41.613040905436627</v>
      </c>
      <c r="AI158" s="18">
        <f>'10. ÄLDREOMSORG'!E158</f>
        <v>20.976866937662152</v>
      </c>
      <c r="AJ158" s="18"/>
      <c r="AK158" s="18"/>
      <c r="AL158" s="18"/>
      <c r="AM158" s="18"/>
      <c r="AN158" s="18"/>
      <c r="AO158" s="18"/>
      <c r="AP158" s="18"/>
      <c r="AQ158" s="18"/>
      <c r="AR158" s="18"/>
      <c r="AS158" s="18"/>
      <c r="AT158" s="19">
        <f t="shared" si="272"/>
        <v>811.36342081661633</v>
      </c>
      <c r="AV158" s="18">
        <f>'9. IFO'!C158</f>
        <v>-33.138068356370468</v>
      </c>
      <c r="AW158" s="18">
        <f>'5. FÖRSKOLA FRITIDS'!F158</f>
        <v>-80.697275428695235</v>
      </c>
      <c r="AX158" s="18">
        <f>'7. GYMNASIESKOLA'!E158</f>
        <v>14.440573133918845</v>
      </c>
      <c r="AY158" s="18">
        <f>'10. ÄLDREOMSORG'!D158</f>
        <v>41.613040905436627</v>
      </c>
      <c r="AZ158" s="18">
        <f>'11. KOLLEKTIVTRAFIK'!C158</f>
        <v>2.9444393098219903</v>
      </c>
      <c r="BA158" s="19">
        <f t="shared" si="273"/>
        <v>-54.837290435888242</v>
      </c>
      <c r="BB158" s="5"/>
      <c r="BC158" s="20">
        <f t="shared" si="274"/>
        <v>-1096.6012443849868</v>
      </c>
      <c r="BD158" s="20">
        <f t="shared" si="275"/>
        <v>811.36342081661633</v>
      </c>
      <c r="BE158" s="20">
        <f t="shared" si="276"/>
        <v>-54.837290435888242</v>
      </c>
      <c r="BF158" s="22">
        <f t="shared" si="277"/>
        <v>-340.07511400425869</v>
      </c>
      <c r="BH158" s="5"/>
      <c r="BI158" s="5"/>
      <c r="BJ158" s="5"/>
      <c r="BK158" s="5"/>
    </row>
    <row r="159" spans="1:63" x14ac:dyDescent="0.35">
      <c r="A159" s="13" t="str">
        <f>'8. KOMVUX'!B159</f>
        <v>Lidköping</v>
      </c>
      <c r="B159" s="18">
        <f>'5. FÖRSKOLA FRITIDS'!L159</f>
        <v>7.845453393031069</v>
      </c>
      <c r="C159" s="18">
        <f>'5. FÖRSKOLA FRITIDS'!M159</f>
        <v>13.633801411542194</v>
      </c>
      <c r="D159" s="18">
        <f>'6. FKLASS GRUNDSKOLA'!J159</f>
        <v>-156.14323536887554</v>
      </c>
      <c r="E159" s="18">
        <f>'6. FKLASS GRUNDSKOLA'!K159</f>
        <v>22.685868561938666</v>
      </c>
      <c r="F159" s="18">
        <f>'6. FKLASS GRUNDSKOLA'!L159</f>
        <v>4.2273534505914832</v>
      </c>
      <c r="G159" s="18">
        <f>'7. GYMNASIESKOLA'!H159</f>
        <v>-65.524846270020504</v>
      </c>
      <c r="H159" s="18">
        <f>'7. GYMNASIESKOLA'!I159</f>
        <v>154.89579029074741</v>
      </c>
      <c r="I159" s="18">
        <f>'7. GYMNASIESKOLA'!J159</f>
        <v>40.605374295249419</v>
      </c>
      <c r="J159" s="18">
        <f>'7. GYMNASIESKOLA'!L159</f>
        <v>15.57052056304372</v>
      </c>
      <c r="K159" s="18">
        <f>'7. GYMNASIESKOLA'!M159</f>
        <v>4.2112102694704934</v>
      </c>
      <c r="L159" s="18">
        <f>'7. GYMNASIESKOLA'!K159</f>
        <v>-105.9153006505303</v>
      </c>
      <c r="M159" s="18">
        <f>'9. IFO'!J159</f>
        <v>583.28372927177156</v>
      </c>
      <c r="N159" s="18">
        <f>'9. IFO'!K159</f>
        <v>-739.06176097612547</v>
      </c>
      <c r="O159" s="18">
        <f>'9. IFO'!L159</f>
        <v>24.067498624193806</v>
      </c>
      <c r="P159" s="18">
        <f>'9. IFO'!M159</f>
        <v>-732.0942535076</v>
      </c>
      <c r="Q159" s="18">
        <f>'10. ÄLDREOMSORG'!I159</f>
        <v>13.022139272543138</v>
      </c>
      <c r="R159" s="18">
        <f>'10. ÄLDREOMSORG'!J159</f>
        <v>22.870374724053743</v>
      </c>
      <c r="S159" s="19">
        <f t="shared" si="271"/>
        <v>-891.82028264497512</v>
      </c>
      <c r="U159" s="18">
        <f>'5. FÖRSKOLA FRITIDS'!D159</f>
        <v>43.423370584643337</v>
      </c>
      <c r="V159" s="18">
        <f>'5. FÖRSKOLA FRITIDS'!E159</f>
        <v>-48.655788917805133</v>
      </c>
      <c r="W159" s="18">
        <f>'5. FÖRSKOLA FRITIDS'!G159</f>
        <v>-22.326794069978821</v>
      </c>
      <c r="X159" s="18">
        <f>'5. FÖRSKOLA FRITIDS'!H159</f>
        <v>14.161119890541444</v>
      </c>
      <c r="Y159" s="18">
        <f>'5. FÖRSKOLA FRITIDS'!J159</f>
        <v>-26.365408155438921</v>
      </c>
      <c r="Z159" s="18">
        <f>'6. FKLASS GRUNDSKOLA'!F159</f>
        <v>-14.557934257640579</v>
      </c>
      <c r="AA159" s="18">
        <f>'6. FKLASS GRUNDSKOLA'!G159</f>
        <v>-39.97249441409361</v>
      </c>
      <c r="AB159" s="18">
        <f>'7. GYMNASIESKOLA'!E159</f>
        <v>-9.5459215371220818</v>
      </c>
      <c r="AC159" s="18">
        <f>'9. IFO'!D159</f>
        <v>-9.1133175860933786</v>
      </c>
      <c r="AD159" s="18">
        <f>'9. IFO'!E159</f>
        <v>70.661011960057238</v>
      </c>
      <c r="AE159" s="18">
        <f>'9. IFO'!F159</f>
        <v>1401.9851849657116</v>
      </c>
      <c r="AF159" s="18">
        <f>'9. IFO'!G159</f>
        <v>41.50670152379648</v>
      </c>
      <c r="AG159" s="18">
        <f>'9. IFO'!H159</f>
        <v>-223.17209725909996</v>
      </c>
      <c r="AH159" s="18">
        <f>'10. ÄLDREOMSORG'!D159</f>
        <v>106.62333957624507</v>
      </c>
      <c r="AI159" s="18">
        <f>'10. ÄLDREOMSORG'!E159</f>
        <v>-25.402031449828929</v>
      </c>
      <c r="AJ159" s="18"/>
      <c r="AK159" s="18"/>
      <c r="AL159" s="18"/>
      <c r="AM159" s="18"/>
      <c r="AN159" s="18"/>
      <c r="AO159" s="18"/>
      <c r="AP159" s="18"/>
      <c r="AQ159" s="18"/>
      <c r="AR159" s="18"/>
      <c r="AS159" s="18"/>
      <c r="AT159" s="19">
        <f t="shared" si="272"/>
        <v>1259.2489408538938</v>
      </c>
      <c r="AV159" s="18">
        <f>'9. IFO'!C159</f>
        <v>414.59322020957677</v>
      </c>
      <c r="AW159" s="18">
        <f>'5. FÖRSKOLA FRITIDS'!F159</f>
        <v>28.500635257104168</v>
      </c>
      <c r="AX159" s="18">
        <f>'7. GYMNASIESKOLA'!E159</f>
        <v>-9.5459215371220818</v>
      </c>
      <c r="AY159" s="18">
        <f>'10. ÄLDREOMSORG'!D159</f>
        <v>106.62333957624507</v>
      </c>
      <c r="AZ159" s="18">
        <f>'11. KOLLEKTIVTRAFIK'!C159</f>
        <v>2.9444393098219903</v>
      </c>
      <c r="BA159" s="19">
        <f t="shared" si="273"/>
        <v>543.1157128156259</v>
      </c>
      <c r="BB159" s="5"/>
      <c r="BC159" s="20">
        <f t="shared" si="274"/>
        <v>-891.82028264497512</v>
      </c>
      <c r="BD159" s="20">
        <f t="shared" si="275"/>
        <v>1259.2489408538938</v>
      </c>
      <c r="BE159" s="20">
        <f t="shared" si="276"/>
        <v>543.1157128156259</v>
      </c>
      <c r="BF159" s="22">
        <f t="shared" si="277"/>
        <v>910.5443710245446</v>
      </c>
      <c r="BH159" s="5"/>
      <c r="BI159" s="5"/>
      <c r="BJ159" s="5"/>
      <c r="BK159" s="5"/>
    </row>
    <row r="160" spans="1:63" x14ac:dyDescent="0.35">
      <c r="A160" s="13" t="str">
        <f>'8. KOMVUX'!B160</f>
        <v>Lilla Edet</v>
      </c>
      <c r="B160" s="18">
        <f>'5. FÖRSKOLA FRITIDS'!L160</f>
        <v>7.845453393031069</v>
      </c>
      <c r="C160" s="18">
        <f>'5. FÖRSKOLA FRITIDS'!M160</f>
        <v>13.633801411542194</v>
      </c>
      <c r="D160" s="18">
        <f>'6. FKLASS GRUNDSKOLA'!J160</f>
        <v>24.974056450177549</v>
      </c>
      <c r="E160" s="18">
        <f>'6. FKLASS GRUNDSKOLA'!K160</f>
        <v>-97.059543225347483</v>
      </c>
      <c r="F160" s="18">
        <f>'6. FKLASS GRUNDSKOLA'!L160</f>
        <v>4.2273534505914832</v>
      </c>
      <c r="G160" s="18">
        <f>'7. GYMNASIESKOLA'!H160</f>
        <v>2.2717998303239337</v>
      </c>
      <c r="H160" s="18">
        <f>'7. GYMNASIESKOLA'!I160</f>
        <v>374.61280871321543</v>
      </c>
      <c r="I160" s="18">
        <f>'7. GYMNASIESKOLA'!J160</f>
        <v>-40.20859775618775</v>
      </c>
      <c r="J160" s="18">
        <f>'7. GYMNASIESKOLA'!L160</f>
        <v>15.57052056304372</v>
      </c>
      <c r="K160" s="18">
        <f>'7. GYMNASIESKOLA'!M160</f>
        <v>4.2112102694704934</v>
      </c>
      <c r="L160" s="18">
        <f>'7. GYMNASIESKOLA'!K160</f>
        <v>-384.54483426035353</v>
      </c>
      <c r="M160" s="18">
        <f>'9. IFO'!J160</f>
        <v>823.80961333806863</v>
      </c>
      <c r="N160" s="18">
        <f>'9. IFO'!K160</f>
        <v>-1246.9740623841913</v>
      </c>
      <c r="O160" s="18">
        <f>'9. IFO'!L160</f>
        <v>36.108583663054738</v>
      </c>
      <c r="P160" s="18">
        <f>'9. IFO'!M160</f>
        <v>-732.0942535076</v>
      </c>
      <c r="Q160" s="18">
        <f>'10. ÄLDREOMSORG'!I160</f>
        <v>13.022139272543138</v>
      </c>
      <c r="R160" s="18">
        <f>'10. ÄLDREOMSORG'!J160</f>
        <v>16.966078906300432</v>
      </c>
      <c r="S160" s="19">
        <f t="shared" si="271"/>
        <v>-1163.6278718723172</v>
      </c>
      <c r="U160" s="18">
        <f>'5. FÖRSKOLA FRITIDS'!D160</f>
        <v>53.994704242430942</v>
      </c>
      <c r="V160" s="18">
        <f>'5. FÖRSKOLA FRITIDS'!E160</f>
        <v>3.2566602625586003</v>
      </c>
      <c r="W160" s="18">
        <f>'5. FÖRSKOLA FRITIDS'!G160</f>
        <v>3.6776272800652978</v>
      </c>
      <c r="X160" s="18">
        <f>'5. FÖRSKOLA FRITIDS'!H160</f>
        <v>-73.698013560620126</v>
      </c>
      <c r="Y160" s="18">
        <f>'5. FÖRSKOLA FRITIDS'!J160</f>
        <v>-26.365408155438921</v>
      </c>
      <c r="Z160" s="18">
        <f>'6. FKLASS GRUNDSKOLA'!F160</f>
        <v>-8.4709868862343249</v>
      </c>
      <c r="AA160" s="18">
        <f>'6. FKLASS GRUNDSKOLA'!G160</f>
        <v>-39.97249441409361</v>
      </c>
      <c r="AB160" s="18">
        <f>'7. GYMNASIESKOLA'!E160</f>
        <v>-9.5459215371220818</v>
      </c>
      <c r="AC160" s="18">
        <f>'9. IFO'!D160</f>
        <v>-9.1133175860933786</v>
      </c>
      <c r="AD160" s="18">
        <f>'9. IFO'!E160</f>
        <v>56.142401346991448</v>
      </c>
      <c r="AE160" s="18">
        <f>'9. IFO'!F160</f>
        <v>1532.5148401176916</v>
      </c>
      <c r="AF160" s="18">
        <f>'9. IFO'!G160</f>
        <v>19.204854772889345</v>
      </c>
      <c r="AG160" s="18">
        <f>'9. IFO'!H160</f>
        <v>-124.93061273168698</v>
      </c>
      <c r="AH160" s="18">
        <f>'10. ÄLDREOMSORG'!D160</f>
        <v>-169.47267898269658</v>
      </c>
      <c r="AI160" s="18">
        <f>'10. ÄLDREOMSORG'!E160</f>
        <v>-25.402031449828929</v>
      </c>
      <c r="AJ160" s="18"/>
      <c r="AK160" s="18"/>
      <c r="AL160" s="18"/>
      <c r="AM160" s="18"/>
      <c r="AN160" s="18"/>
      <c r="AO160" s="18"/>
      <c r="AP160" s="18"/>
      <c r="AQ160" s="18"/>
      <c r="AR160" s="18"/>
      <c r="AS160" s="18"/>
      <c r="AT160" s="19">
        <f t="shared" si="272"/>
        <v>1181.8196227188123</v>
      </c>
      <c r="AV160" s="18">
        <f>'9. IFO'!C160</f>
        <v>351.19857022208896</v>
      </c>
      <c r="AW160" s="18">
        <f>'5. FÖRSKOLA FRITIDS'!F160</f>
        <v>-157.33328716740013</v>
      </c>
      <c r="AX160" s="18">
        <f>'7. GYMNASIESKOLA'!E160</f>
        <v>-9.5459215371220818</v>
      </c>
      <c r="AY160" s="18">
        <f>'10. ÄLDREOMSORG'!D160</f>
        <v>-169.47267898269658</v>
      </c>
      <c r="AZ160" s="18">
        <f>'11. KOLLEKTIVTRAFIK'!C160</f>
        <v>2.9444393098219903</v>
      </c>
      <c r="BA160" s="19">
        <f t="shared" si="273"/>
        <v>17.791121844692174</v>
      </c>
      <c r="BB160" s="5"/>
      <c r="BC160" s="20">
        <f t="shared" si="274"/>
        <v>-1163.6278718723172</v>
      </c>
      <c r="BD160" s="20">
        <f t="shared" si="275"/>
        <v>1181.8196227188123</v>
      </c>
      <c r="BE160" s="20">
        <f t="shared" si="276"/>
        <v>17.791121844692174</v>
      </c>
      <c r="BF160" s="22">
        <f t="shared" si="277"/>
        <v>35.982872691187268</v>
      </c>
      <c r="BH160" s="5"/>
      <c r="BI160" s="5"/>
      <c r="BJ160" s="5"/>
      <c r="BK160" s="5"/>
    </row>
    <row r="161" spans="1:63" x14ac:dyDescent="0.35">
      <c r="A161" s="13" t="str">
        <f>'8. KOMVUX'!B161</f>
        <v>Lysekil</v>
      </c>
      <c r="B161" s="18">
        <f>'5. FÖRSKOLA FRITIDS'!L161</f>
        <v>7.845453393031069</v>
      </c>
      <c r="C161" s="18">
        <f>'5. FÖRSKOLA FRITIDS'!M161</f>
        <v>-7.5828575174252082</v>
      </c>
      <c r="D161" s="18">
        <f>'6. FKLASS GRUNDSKOLA'!J161</f>
        <v>23.029226485954403</v>
      </c>
      <c r="E161" s="18">
        <f>'6. FKLASS GRUNDSKOLA'!K161</f>
        <v>22.685868561938666</v>
      </c>
      <c r="F161" s="18">
        <f>'6. FKLASS GRUNDSKOLA'!L161</f>
        <v>4.2273534505914832</v>
      </c>
      <c r="G161" s="18">
        <f>'7. GYMNASIESKOLA'!H161</f>
        <v>-46.208712071067438</v>
      </c>
      <c r="H161" s="18">
        <f>'7. GYMNASIESKOLA'!I161</f>
        <v>188.05348016947372</v>
      </c>
      <c r="I161" s="18">
        <f>'7. GYMNASIESKOLA'!J161</f>
        <v>-66.210463454667405</v>
      </c>
      <c r="J161" s="18">
        <f>'7. GYMNASIESKOLA'!L161</f>
        <v>15.57052056304372</v>
      </c>
      <c r="K161" s="18">
        <f>'7. GYMNASIESKOLA'!M161</f>
        <v>-21.872500462602591</v>
      </c>
      <c r="L161" s="18">
        <f>'7. GYMNASIESKOLA'!K161</f>
        <v>-212.43395239462194</v>
      </c>
      <c r="M161" s="18">
        <f>'9. IFO'!J161</f>
        <v>642.40502638516273</v>
      </c>
      <c r="N161" s="18">
        <f>'9. IFO'!K161</f>
        <v>-697.50767909140643</v>
      </c>
      <c r="O161" s="18">
        <f>'9. IFO'!L161</f>
        <v>98.030838044009542</v>
      </c>
      <c r="P161" s="18">
        <f>'9. IFO'!M161</f>
        <v>-732.0942535076</v>
      </c>
      <c r="Q161" s="18">
        <f>'10. ÄLDREOMSORG'!I161</f>
        <v>13.022139272543138</v>
      </c>
      <c r="R161" s="18">
        <f>'10. ÄLDREOMSORG'!J161</f>
        <v>14.654145025108811</v>
      </c>
      <c r="S161" s="19">
        <f t="shared" si="271"/>
        <v>-754.38636714853374</v>
      </c>
      <c r="U161" s="18">
        <f>'5. FÖRSKOLA FRITIDS'!D161</f>
        <v>36.847455488623893</v>
      </c>
      <c r="V161" s="18">
        <f>'5. FÖRSKOLA FRITIDS'!E161</f>
        <v>-95.577169074828163</v>
      </c>
      <c r="W161" s="18">
        <f>'5. FÖRSKOLA FRITIDS'!G161</f>
        <v>-31.186656347149739</v>
      </c>
      <c r="X161" s="18">
        <f>'5. FÖRSKOLA FRITIDS'!H161</f>
        <v>76.447667238430796</v>
      </c>
      <c r="Y161" s="18">
        <f>'5. FÖRSKOLA FRITIDS'!J161</f>
        <v>-26.365408155438921</v>
      </c>
      <c r="Z161" s="18">
        <f>'6. FKLASS GRUNDSKOLA'!F161</f>
        <v>-11.873537489179055</v>
      </c>
      <c r="AA161" s="18">
        <f>'6. FKLASS GRUNDSKOLA'!G161</f>
        <v>-39.97249441409361</v>
      </c>
      <c r="AB161" s="18">
        <f>'7. GYMNASIESKOLA'!E161</f>
        <v>-9.5459215371220818</v>
      </c>
      <c r="AC161" s="18">
        <f>'9. IFO'!D161</f>
        <v>-9.1133175860933786</v>
      </c>
      <c r="AD161" s="18">
        <f>'9. IFO'!E161</f>
        <v>60.674062897214569</v>
      </c>
      <c r="AE161" s="18">
        <f>'9. IFO'!F161</f>
        <v>1392.3163216211203</v>
      </c>
      <c r="AF161" s="18">
        <f>'9. IFO'!G161</f>
        <v>51.25864036040128</v>
      </c>
      <c r="AG161" s="18">
        <f>'9. IFO'!H161</f>
        <v>-131.20365413172686</v>
      </c>
      <c r="AH161" s="18">
        <f>'10. ÄLDREOMSORG'!D161</f>
        <v>72.792694060786886</v>
      </c>
      <c r="AI161" s="18">
        <f>'10. ÄLDREOMSORG'!E161</f>
        <v>-25.402031449828929</v>
      </c>
      <c r="AJ161" s="18"/>
      <c r="AK161" s="18"/>
      <c r="AL161" s="18"/>
      <c r="AM161" s="18"/>
      <c r="AN161" s="18"/>
      <c r="AO161" s="18"/>
      <c r="AP161" s="18"/>
      <c r="AQ161" s="18"/>
      <c r="AR161" s="18"/>
      <c r="AS161" s="18"/>
      <c r="AT161" s="19">
        <f t="shared" si="272"/>
        <v>1310.0966514811173</v>
      </c>
      <c r="AV161" s="18">
        <f>'9. IFO'!C161</f>
        <v>679.29242093561322</v>
      </c>
      <c r="AW161" s="18">
        <f>'5. FÖRSKOLA FRITIDS'!F161</f>
        <v>-43.33362070021056</v>
      </c>
      <c r="AX161" s="18">
        <f>'7. GYMNASIESKOLA'!E161</f>
        <v>-9.5459215371220818</v>
      </c>
      <c r="AY161" s="18">
        <f>'10. ÄLDREOMSORG'!D161</f>
        <v>72.792694060786886</v>
      </c>
      <c r="AZ161" s="18">
        <f>'11. KOLLEKTIVTRAFIK'!C161</f>
        <v>2.9444393098219903</v>
      </c>
      <c r="BA161" s="19">
        <f t="shared" si="273"/>
        <v>702.1500120688894</v>
      </c>
      <c r="BB161" s="5"/>
      <c r="BC161" s="20">
        <f t="shared" si="274"/>
        <v>-754.38636714853374</v>
      </c>
      <c r="BD161" s="20">
        <f t="shared" si="275"/>
        <v>1310.0966514811173</v>
      </c>
      <c r="BE161" s="20">
        <f t="shared" si="276"/>
        <v>702.1500120688894</v>
      </c>
      <c r="BF161" s="22">
        <f t="shared" si="277"/>
        <v>1257.8602964014731</v>
      </c>
      <c r="BH161" s="5"/>
      <c r="BI161" s="5"/>
      <c r="BJ161" s="5"/>
      <c r="BK161" s="5"/>
    </row>
    <row r="162" spans="1:63" x14ac:dyDescent="0.35">
      <c r="A162" s="13" t="str">
        <f>'8. KOMVUX'!B162</f>
        <v>Mariestad</v>
      </c>
      <c r="B162" s="18">
        <f>'5. FÖRSKOLA FRITIDS'!L162</f>
        <v>7.845453393031069</v>
      </c>
      <c r="C162" s="18">
        <f>'5. FÖRSKOLA FRITIDS'!M162</f>
        <v>13.633801411542194</v>
      </c>
      <c r="D162" s="18">
        <f>'6. FKLASS GRUNDSKOLA'!J162</f>
        <v>-30.286729443294778</v>
      </c>
      <c r="E162" s="18">
        <f>'6. FKLASS GRUNDSKOLA'!K162</f>
        <v>22.685868561938666</v>
      </c>
      <c r="F162" s="18">
        <f>'6. FKLASS GRUNDSKOLA'!L162</f>
        <v>4.2273534505914832</v>
      </c>
      <c r="G162" s="18">
        <f>'7. GYMNASIESKOLA'!H162</f>
        <v>-53.919269325022746</v>
      </c>
      <c r="H162" s="18">
        <f>'7. GYMNASIESKOLA'!I162</f>
        <v>224.503087900906</v>
      </c>
      <c r="I162" s="18">
        <f>'7. GYMNASIESKOLA'!J162</f>
        <v>33.555180029198297</v>
      </c>
      <c r="J162" s="18">
        <f>'7. GYMNASIESKOLA'!L162</f>
        <v>15.57052056304372</v>
      </c>
      <c r="K162" s="18">
        <f>'7. GYMNASIESKOLA'!M162</f>
        <v>4.2112102694704934</v>
      </c>
      <c r="L162" s="18">
        <f>'7. GYMNASIESKOLA'!K162</f>
        <v>-166.45233882645704</v>
      </c>
      <c r="M162" s="18">
        <f>'9. IFO'!J162</f>
        <v>671.84654157535203</v>
      </c>
      <c r="N162" s="18">
        <f>'9. IFO'!K162</f>
        <v>-691.25054537867618</v>
      </c>
      <c r="O162" s="18">
        <f>'9. IFO'!L162</f>
        <v>26.687180209609316</v>
      </c>
      <c r="P162" s="18">
        <f>'9. IFO'!M162</f>
        <v>-732.0942535076</v>
      </c>
      <c r="Q162" s="18">
        <f>'10. ÄLDREOMSORG'!I162</f>
        <v>13.022139272543138</v>
      </c>
      <c r="R162" s="18">
        <f>'10. ÄLDREOMSORG'!J162</f>
        <v>23.446195128046114</v>
      </c>
      <c r="S162" s="19">
        <f t="shared" si="271"/>
        <v>-612.76860471577822</v>
      </c>
      <c r="U162" s="18">
        <f>'5. FÖRSKOLA FRITIDS'!D162</f>
        <v>42.127966482049978</v>
      </c>
      <c r="V162" s="18">
        <f>'5. FÖRSKOLA FRITIDS'!E162</f>
        <v>-29.51155806148687</v>
      </c>
      <c r="W162" s="18">
        <f>'5. FÖRSKOLA FRITIDS'!G162</f>
        <v>-4.1834485993145156</v>
      </c>
      <c r="X162" s="18">
        <f>'5. FÖRSKOLA FRITIDS'!H162</f>
        <v>37.799609185344032</v>
      </c>
      <c r="Y162" s="18">
        <f>'5. FÖRSKOLA FRITIDS'!J162</f>
        <v>-26.365408155438921</v>
      </c>
      <c r="Z162" s="18">
        <f>'6. FKLASS GRUNDSKOLA'!F162</f>
        <v>-15.804719769071911</v>
      </c>
      <c r="AA162" s="18">
        <f>'6. FKLASS GRUNDSKOLA'!G162</f>
        <v>-39.97249441409361</v>
      </c>
      <c r="AB162" s="18">
        <f>'7. GYMNASIESKOLA'!E162</f>
        <v>-9.5459215371220818</v>
      </c>
      <c r="AC162" s="18">
        <f>'9. IFO'!D162</f>
        <v>-9.1133175860933786</v>
      </c>
      <c r="AD162" s="18">
        <f>'9. IFO'!E162</f>
        <v>66.860672869058945</v>
      </c>
      <c r="AE162" s="18">
        <f>'9. IFO'!F162</f>
        <v>1464.8327967055538</v>
      </c>
      <c r="AF162" s="18">
        <f>'9. IFO'!G162</f>
        <v>31.365302924566688</v>
      </c>
      <c r="AG162" s="18">
        <f>'9. IFO'!H162</f>
        <v>-173.93349968181036</v>
      </c>
      <c r="AH162" s="18">
        <f>'10. ÄLDREOMSORG'!D162</f>
        <v>67.812593514432592</v>
      </c>
      <c r="AI162" s="18">
        <f>'10. ÄLDREOMSORG'!E162</f>
        <v>-25.402031449828929</v>
      </c>
      <c r="AJ162" s="18"/>
      <c r="AK162" s="18"/>
      <c r="AL162" s="18"/>
      <c r="AM162" s="18"/>
      <c r="AN162" s="18"/>
      <c r="AO162" s="18"/>
      <c r="AP162" s="18"/>
      <c r="AQ162" s="18"/>
      <c r="AR162" s="18"/>
      <c r="AS162" s="18"/>
      <c r="AT162" s="19">
        <f t="shared" si="272"/>
        <v>1376.9665424267455</v>
      </c>
      <c r="AV162" s="18">
        <f>'9. IFO'!C162</f>
        <v>651.73140132292576</v>
      </c>
      <c r="AW162" s="18">
        <f>'5. FÖRSKOLA FRITIDS'!F162</f>
        <v>1.9696377937174119</v>
      </c>
      <c r="AX162" s="18">
        <f>'7. GYMNASIESKOLA'!E162</f>
        <v>-9.5459215371220818</v>
      </c>
      <c r="AY162" s="18">
        <f>'10. ÄLDREOMSORG'!D162</f>
        <v>67.812593514432592</v>
      </c>
      <c r="AZ162" s="18">
        <f>'11. KOLLEKTIVTRAFIK'!C162</f>
        <v>2.9444393098219903</v>
      </c>
      <c r="BA162" s="19">
        <f t="shared" si="273"/>
        <v>714.91215040377563</v>
      </c>
      <c r="BB162" s="5"/>
      <c r="BC162" s="20">
        <f t="shared" si="274"/>
        <v>-612.76860471577822</v>
      </c>
      <c r="BD162" s="20">
        <f t="shared" si="275"/>
        <v>1376.9665424267455</v>
      </c>
      <c r="BE162" s="20">
        <f t="shared" si="276"/>
        <v>714.91215040377563</v>
      </c>
      <c r="BF162" s="22">
        <f t="shared" si="277"/>
        <v>1479.1100881147429</v>
      </c>
      <c r="BH162" s="5"/>
      <c r="BI162" s="5"/>
      <c r="BJ162" s="5"/>
      <c r="BK162" s="5"/>
    </row>
    <row r="163" spans="1:63" x14ac:dyDescent="0.35">
      <c r="A163" s="13" t="str">
        <f>'8. KOMVUX'!B163</f>
        <v>Mark</v>
      </c>
      <c r="B163" s="18">
        <f>'5. FÖRSKOLA FRITIDS'!L163</f>
        <v>-9.2805823603004605</v>
      </c>
      <c r="C163" s="18">
        <f>'5. FÖRSKOLA FRITIDS'!M163</f>
        <v>13.633801411542194</v>
      </c>
      <c r="D163" s="18">
        <f>'6. FKLASS GRUNDSKOLA'!J163</f>
        <v>-92.930339196613303</v>
      </c>
      <c r="E163" s="18">
        <f>'6. FKLASS GRUNDSKOLA'!K163</f>
        <v>22.685868561938666</v>
      </c>
      <c r="F163" s="18">
        <f>'6. FKLASS GRUNDSKOLA'!L163</f>
        <v>4.2273534505914832</v>
      </c>
      <c r="G163" s="18">
        <f>'7. GYMNASIESKOLA'!H163</f>
        <v>-7.3817761151734729</v>
      </c>
      <c r="H163" s="18">
        <f>'7. GYMNASIESKOLA'!I163</f>
        <v>268.70313979919479</v>
      </c>
      <c r="I163" s="18">
        <f>'7. GYMNASIESKOLA'!J163</f>
        <v>43.823543249848278</v>
      </c>
      <c r="J163" s="18">
        <f>'7. GYMNASIESKOLA'!L163</f>
        <v>15.57052056304372</v>
      </c>
      <c r="K163" s="18">
        <f>'7. GYMNASIESKOLA'!M163</f>
        <v>4.2112102694704934</v>
      </c>
      <c r="L163" s="18">
        <f>'7. GYMNASIESKOLA'!K163</f>
        <v>-190.17103813918237</v>
      </c>
      <c r="M163" s="18">
        <f>'9. IFO'!J163</f>
        <v>712.25829038934751</v>
      </c>
      <c r="N163" s="18">
        <f>'9. IFO'!K163</f>
        <v>-951.78962573398405</v>
      </c>
      <c r="O163" s="18">
        <f>'9. IFO'!L163</f>
        <v>22.116414901037146</v>
      </c>
      <c r="P163" s="18">
        <f>'9. IFO'!M163</f>
        <v>-732.0942535076</v>
      </c>
      <c r="Q163" s="18">
        <f>'10. ÄLDREOMSORG'!I163</f>
        <v>13.022139272543138</v>
      </c>
      <c r="R163" s="18">
        <f>'10. ÄLDREOMSORG'!J163</f>
        <v>13.694158286962812</v>
      </c>
      <c r="S163" s="19">
        <f t="shared" si="271"/>
        <v>-849.70117489733354</v>
      </c>
      <c r="U163" s="18">
        <f>'5. FÖRSKOLA FRITIDS'!D163</f>
        <v>45.960908842987351</v>
      </c>
      <c r="V163" s="18">
        <f>'5. FÖRSKOLA FRITIDS'!E163</f>
        <v>-50.137113149448702</v>
      </c>
      <c r="W163" s="18">
        <f>'5. FÖRSKOLA FRITIDS'!G163</f>
        <v>-31.003160882487702</v>
      </c>
      <c r="X163" s="18">
        <f>'5. FÖRSKOLA FRITIDS'!H163</f>
        <v>-23.025032390933056</v>
      </c>
      <c r="Y163" s="18">
        <f>'5. FÖRSKOLA FRITIDS'!J163</f>
        <v>-26.365408155438921</v>
      </c>
      <c r="Z163" s="18">
        <f>'6. FKLASS GRUNDSKOLA'!F163</f>
        <v>-15.446970361424643</v>
      </c>
      <c r="AA163" s="18">
        <f>'6. FKLASS GRUNDSKOLA'!G163</f>
        <v>-39.97249441409361</v>
      </c>
      <c r="AB163" s="18">
        <f>'7. GYMNASIESKOLA'!E163</f>
        <v>-9.5459215371220818</v>
      </c>
      <c r="AC163" s="18">
        <f>'9. IFO'!D163</f>
        <v>-9.1133175860933786</v>
      </c>
      <c r="AD163" s="18">
        <f>'9. IFO'!E163</f>
        <v>60.617146341390153</v>
      </c>
      <c r="AE163" s="18">
        <f>'9. IFO'!F163</f>
        <v>1426.1573433271894</v>
      </c>
      <c r="AF163" s="18">
        <f>'9. IFO'!G163</f>
        <v>21.120175132493674</v>
      </c>
      <c r="AG163" s="18">
        <f>'9. IFO'!H163</f>
        <v>-195.33183947119602</v>
      </c>
      <c r="AH163" s="18">
        <f>'10. ÄLDREOMSORG'!D163</f>
        <v>125.68340775117268</v>
      </c>
      <c r="AI163" s="18">
        <f>'10. ÄLDREOMSORG'!E163</f>
        <v>-25.402031449828929</v>
      </c>
      <c r="AJ163" s="18"/>
      <c r="AK163" s="18"/>
      <c r="AL163" s="18"/>
      <c r="AM163" s="18"/>
      <c r="AN163" s="18"/>
      <c r="AO163" s="18"/>
      <c r="AP163" s="18"/>
      <c r="AQ163" s="18"/>
      <c r="AR163" s="18"/>
      <c r="AS163" s="18"/>
      <c r="AT163" s="19">
        <f t="shared" si="272"/>
        <v>1254.1956919971663</v>
      </c>
      <c r="AV163" s="18">
        <f>'9. IFO'!C163</f>
        <v>350.47085698554963</v>
      </c>
      <c r="AW163" s="18">
        <f>'5. FÖRSKOLA FRITIDS'!F163</f>
        <v>-56.731528778085988</v>
      </c>
      <c r="AX163" s="18">
        <f>'7. GYMNASIESKOLA'!E163</f>
        <v>-9.5459215371220818</v>
      </c>
      <c r="AY163" s="18">
        <f>'10. ÄLDREOMSORG'!D163</f>
        <v>125.68340775117268</v>
      </c>
      <c r="AZ163" s="18">
        <f>'11. KOLLEKTIVTRAFIK'!C163</f>
        <v>2.9444393098219903</v>
      </c>
      <c r="BA163" s="19">
        <f t="shared" si="273"/>
        <v>412.82125373133624</v>
      </c>
      <c r="BB163" s="5"/>
      <c r="BC163" s="20">
        <f t="shared" si="274"/>
        <v>-849.70117489733354</v>
      </c>
      <c r="BD163" s="20">
        <f t="shared" si="275"/>
        <v>1254.1956919971663</v>
      </c>
      <c r="BE163" s="20">
        <f t="shared" si="276"/>
        <v>412.82125373133624</v>
      </c>
      <c r="BF163" s="22">
        <f t="shared" si="277"/>
        <v>817.31577083116895</v>
      </c>
      <c r="BH163" s="5"/>
      <c r="BI163" s="5"/>
      <c r="BJ163" s="5"/>
      <c r="BK163" s="5"/>
    </row>
    <row r="164" spans="1:63" x14ac:dyDescent="0.35">
      <c r="A164" s="13" t="str">
        <f>'8. KOMVUX'!B164</f>
        <v>Mellerud</v>
      </c>
      <c r="B164" s="18">
        <f>'5. FÖRSKOLA FRITIDS'!L164</f>
        <v>7.845453393031069</v>
      </c>
      <c r="C164" s="18">
        <f>'5. FÖRSKOLA FRITIDS'!M164</f>
        <v>13.633801411542194</v>
      </c>
      <c r="D164" s="18">
        <f>'6. FKLASS GRUNDSKOLA'!J164</f>
        <v>387.77018286652753</v>
      </c>
      <c r="E164" s="18">
        <f>'6. FKLASS GRUNDSKOLA'!K164</f>
        <v>22.685868561938666</v>
      </c>
      <c r="F164" s="18">
        <f>'6. FKLASS GRUNDSKOLA'!L164</f>
        <v>4.2273534505914832</v>
      </c>
      <c r="G164" s="18">
        <f>'7. GYMNASIESKOLA'!H164</f>
        <v>95.372809063756392</v>
      </c>
      <c r="H164" s="18">
        <f>'7. GYMNASIESKOLA'!I164</f>
        <v>316.09630663152404</v>
      </c>
      <c r="I164" s="18">
        <f>'7. GYMNASIESKOLA'!J164</f>
        <v>-132.45450332541978</v>
      </c>
      <c r="J164" s="18">
        <f>'7. GYMNASIESKOLA'!L164</f>
        <v>15.57052056304372</v>
      </c>
      <c r="K164" s="18">
        <f>'7. GYMNASIESKOLA'!M164</f>
        <v>-18.34359668162822</v>
      </c>
      <c r="L164" s="18">
        <f>'7. GYMNASIESKOLA'!K164</f>
        <v>-636.67433920400174</v>
      </c>
      <c r="M164" s="18">
        <f>'9. IFO'!J164</f>
        <v>701.04433918267296</v>
      </c>
      <c r="N164" s="18">
        <f>'9. IFO'!K164</f>
        <v>-1025.7818216326493</v>
      </c>
      <c r="O164" s="18">
        <f>'9. IFO'!L164</f>
        <v>209.22832998058558</v>
      </c>
      <c r="P164" s="18">
        <f>'9. IFO'!M164</f>
        <v>-732.0942535076</v>
      </c>
      <c r="Q164" s="18">
        <f>'10. ÄLDREOMSORG'!I164</f>
        <v>13.022139272543138</v>
      </c>
      <c r="R164" s="18">
        <f>'10. ÄLDREOMSORG'!J164</f>
        <v>19.267228860309203</v>
      </c>
      <c r="S164" s="19">
        <f t="shared" si="271"/>
        <v>-739.58418111323317</v>
      </c>
      <c r="U164" s="18">
        <f>'5. FÖRSKOLA FRITIDS'!D164</f>
        <v>43.083133508256225</v>
      </c>
      <c r="V164" s="18">
        <f>'5. FÖRSKOLA FRITIDS'!E164</f>
        <v>-9.9699445294437101</v>
      </c>
      <c r="W164" s="18">
        <f>'5. FÖRSKOLA FRITIDS'!G164</f>
        <v>-8.6933048464865319</v>
      </c>
      <c r="X164" s="18">
        <f>'5. FÖRSKOLA FRITIDS'!H164</f>
        <v>50.641353485462162</v>
      </c>
      <c r="Y164" s="18">
        <f>'5. FÖRSKOLA FRITIDS'!J164</f>
        <v>-26.365408155438921</v>
      </c>
      <c r="Z164" s="18">
        <f>'6. FKLASS GRUNDSKOLA'!F164</f>
        <v>9.296291795122027</v>
      </c>
      <c r="AA164" s="18">
        <f>'6. FKLASS GRUNDSKOLA'!G164</f>
        <v>-39.97249441409361</v>
      </c>
      <c r="AB164" s="18">
        <f>'7. GYMNASIESKOLA'!E164</f>
        <v>-9.5459215371220818</v>
      </c>
      <c r="AC164" s="18">
        <f>'9. IFO'!D164</f>
        <v>-9.1133175860933786</v>
      </c>
      <c r="AD164" s="18">
        <f>'9. IFO'!E164</f>
        <v>79.029110319956544</v>
      </c>
      <c r="AE164" s="18">
        <f>'9. IFO'!F164</f>
        <v>1397.1507532934158</v>
      </c>
      <c r="AF164" s="18">
        <f>'9. IFO'!G164</f>
        <v>16.152386448634672</v>
      </c>
      <c r="AG164" s="18">
        <f>'9. IFO'!H164</f>
        <v>-93.403027895546046</v>
      </c>
      <c r="AH164" s="18">
        <f>'10. ÄLDREOMSORG'!D164</f>
        <v>48.624218743557336</v>
      </c>
      <c r="AI164" s="18">
        <f>'10. ÄLDREOMSORG'!E164</f>
        <v>-25.402031449828929</v>
      </c>
      <c r="AJ164" s="18"/>
      <c r="AK164" s="18"/>
      <c r="AL164" s="18"/>
      <c r="AM164" s="18"/>
      <c r="AN164" s="18"/>
      <c r="AO164" s="18"/>
      <c r="AP164" s="18"/>
      <c r="AQ164" s="18"/>
      <c r="AR164" s="18"/>
      <c r="AS164" s="18"/>
      <c r="AT164" s="19">
        <f t="shared" si="272"/>
        <v>1421.5117971803516</v>
      </c>
      <c r="AV164" s="18">
        <f>'9. IFO'!C164</f>
        <v>585.52361739200217</v>
      </c>
      <c r="AW164" s="18">
        <f>'5. FÖRSKOLA FRITIDS'!F164</f>
        <v>-44.539027180816085</v>
      </c>
      <c r="AX164" s="18">
        <f>'7. GYMNASIESKOLA'!E164</f>
        <v>-9.5459215371220818</v>
      </c>
      <c r="AY164" s="18">
        <f>'10. ÄLDREOMSORG'!D164</f>
        <v>48.624218743557336</v>
      </c>
      <c r="AZ164" s="18">
        <f>'11. KOLLEKTIVTRAFIK'!C164</f>
        <v>2.9444393098219903</v>
      </c>
      <c r="BA164" s="19">
        <f t="shared" si="273"/>
        <v>583.00732672744323</v>
      </c>
      <c r="BB164" s="5"/>
      <c r="BC164" s="20">
        <f t="shared" si="274"/>
        <v>-739.58418111323317</v>
      </c>
      <c r="BD164" s="20">
        <f t="shared" si="275"/>
        <v>1421.5117971803516</v>
      </c>
      <c r="BE164" s="20">
        <f t="shared" si="276"/>
        <v>583.00732672744323</v>
      </c>
      <c r="BF164" s="22">
        <f t="shared" si="277"/>
        <v>1264.9349427945617</v>
      </c>
      <c r="BH164" s="5"/>
      <c r="BI164" s="5"/>
      <c r="BJ164" s="5"/>
      <c r="BK164" s="5"/>
    </row>
    <row r="165" spans="1:63" x14ac:dyDescent="0.35">
      <c r="A165" s="13" t="str">
        <f>'8. KOMVUX'!B165</f>
        <v>Munkedal</v>
      </c>
      <c r="B165" s="18">
        <f>'5. FÖRSKOLA FRITIDS'!L165</f>
        <v>7.845453393031069</v>
      </c>
      <c r="C165" s="18">
        <f>'5. FÖRSKOLA FRITIDS'!M165</f>
        <v>-17.246379476785361</v>
      </c>
      <c r="D165" s="18">
        <f>'6. FKLASS GRUNDSKOLA'!J165</f>
        <v>-68.842220660047516</v>
      </c>
      <c r="E165" s="18">
        <f>'6. FKLASS GRUNDSKOLA'!K165</f>
        <v>22.685868561938666</v>
      </c>
      <c r="F165" s="18">
        <f>'6. FKLASS GRUNDSKOLA'!L165</f>
        <v>4.2273534505914832</v>
      </c>
      <c r="G165" s="18">
        <f>'7. GYMNASIESKOLA'!H165</f>
        <v>99.451961123092005</v>
      </c>
      <c r="H165" s="18">
        <f>'7. GYMNASIESKOLA'!I165</f>
        <v>469.57624062178246</v>
      </c>
      <c r="I165" s="18">
        <f>'7. GYMNASIESKOLA'!J165</f>
        <v>-61.273754773260606</v>
      </c>
      <c r="J165" s="18">
        <f>'7. GYMNASIESKOLA'!L165</f>
        <v>15.57052056304372</v>
      </c>
      <c r="K165" s="18">
        <f>'7. GYMNASIESKOLA'!M165</f>
        <v>4.2112102694704934</v>
      </c>
      <c r="L165" s="18">
        <f>'7. GYMNASIESKOLA'!K165</f>
        <v>-445.05651256542762</v>
      </c>
      <c r="M165" s="18">
        <f>'9. IFO'!J165</f>
        <v>690.6310671280238</v>
      </c>
      <c r="N165" s="18">
        <f>'9. IFO'!K165</f>
        <v>-1016.5124208997406</v>
      </c>
      <c r="O165" s="18">
        <f>'9. IFO'!L165</f>
        <v>172.29972750016969</v>
      </c>
      <c r="P165" s="18">
        <f>'9. IFO'!M165</f>
        <v>-732.0942535076</v>
      </c>
      <c r="Q165" s="18">
        <f>'10. ÄLDREOMSORG'!I165</f>
        <v>13.022139272543138</v>
      </c>
      <c r="R165" s="18">
        <f>'10. ÄLDREOMSORG'!J165</f>
        <v>30.438873767114735</v>
      </c>
      <c r="S165" s="19">
        <f t="shared" si="271"/>
        <v>-811.06512623206061</v>
      </c>
      <c r="U165" s="18">
        <f>'5. FÖRSKOLA FRITIDS'!D165</f>
        <v>44.879732012050653</v>
      </c>
      <c r="V165" s="18">
        <f>'5. FÖRSKOLA FRITIDS'!E165</f>
        <v>-59.361953391794835</v>
      </c>
      <c r="W165" s="18">
        <f>'5. FÖRSKOLA FRITIDS'!G165</f>
        <v>-24.367149281536033</v>
      </c>
      <c r="X165" s="18">
        <f>'5. FÖRSKOLA FRITIDS'!H165</f>
        <v>-40.310596562744458</v>
      </c>
      <c r="Y165" s="18">
        <f>'5. FÖRSKOLA FRITIDS'!J165</f>
        <v>-26.365408155438921</v>
      </c>
      <c r="Z165" s="18">
        <f>'6. FKLASS GRUNDSKOLA'!F165</f>
        <v>-5.4772624493311737</v>
      </c>
      <c r="AA165" s="18">
        <f>'6. FKLASS GRUNDSKOLA'!G165</f>
        <v>-39.97249441409361</v>
      </c>
      <c r="AB165" s="18">
        <f>'7. GYMNASIESKOLA'!E165</f>
        <v>-9.5459215371220818</v>
      </c>
      <c r="AC165" s="18">
        <f>'9. IFO'!D165</f>
        <v>-9.1133175860933786</v>
      </c>
      <c r="AD165" s="18">
        <f>'9. IFO'!E165</f>
        <v>-152.67162503571498</v>
      </c>
      <c r="AE165" s="18">
        <f>'9. IFO'!F165</f>
        <v>1571.190293496056</v>
      </c>
      <c r="AF165" s="18">
        <f>'9. IFO'!G165</f>
        <v>22.594315263319707</v>
      </c>
      <c r="AG165" s="18">
        <f>'9. IFO'!H165</f>
        <v>-102.37384792180524</v>
      </c>
      <c r="AH165" s="18">
        <f>'10. ÄLDREOMSORG'!D165</f>
        <v>352.66796966986482</v>
      </c>
      <c r="AI165" s="18">
        <f>'10. ÄLDREOMSORG'!E165</f>
        <v>-25.402031449828929</v>
      </c>
      <c r="AJ165" s="18"/>
      <c r="AK165" s="18"/>
      <c r="AL165" s="18"/>
      <c r="AM165" s="18"/>
      <c r="AN165" s="18"/>
      <c r="AO165" s="18"/>
      <c r="AP165" s="18"/>
      <c r="AQ165" s="18"/>
      <c r="AR165" s="18"/>
      <c r="AS165" s="18"/>
      <c r="AT165" s="19">
        <f t="shared" si="272"/>
        <v>1496.3707026557875</v>
      </c>
      <c r="AV165" s="18">
        <f>'9. IFO'!C165</f>
        <v>452.88673362549582</v>
      </c>
      <c r="AW165" s="18">
        <f>'5. FÖRSKOLA FRITIDS'!F165</f>
        <v>-107.07832043285342</v>
      </c>
      <c r="AX165" s="18">
        <f>'7. GYMNASIESKOLA'!E165</f>
        <v>-9.5459215371220818</v>
      </c>
      <c r="AY165" s="18">
        <f>'10. ÄLDREOMSORG'!D165</f>
        <v>352.66796966986482</v>
      </c>
      <c r="AZ165" s="18">
        <f>'11. KOLLEKTIVTRAFIK'!C165</f>
        <v>2.9444393098219903</v>
      </c>
      <c r="BA165" s="19">
        <f t="shared" si="273"/>
        <v>691.87490063520715</v>
      </c>
      <c r="BB165" s="5"/>
      <c r="BC165" s="20">
        <f t="shared" si="274"/>
        <v>-811.06512623206061</v>
      </c>
      <c r="BD165" s="20">
        <f t="shared" si="275"/>
        <v>1496.3707026557875</v>
      </c>
      <c r="BE165" s="20">
        <f t="shared" si="276"/>
        <v>691.87490063520715</v>
      </c>
      <c r="BF165" s="22">
        <f t="shared" si="277"/>
        <v>1377.180477058934</v>
      </c>
      <c r="BH165" s="5"/>
      <c r="BI165" s="5"/>
      <c r="BJ165" s="5"/>
      <c r="BK165" s="5"/>
    </row>
    <row r="166" spans="1:63" x14ac:dyDescent="0.35">
      <c r="A166" s="13" t="str">
        <f>'8. KOMVUX'!B166</f>
        <v>Mölndal</v>
      </c>
      <c r="B166" s="18">
        <f>'5. FÖRSKOLA FRITIDS'!L166</f>
        <v>7.845453393031069</v>
      </c>
      <c r="C166" s="18">
        <f>'5. FÖRSKOLA FRITIDS'!M166</f>
        <v>13.633801411542194</v>
      </c>
      <c r="D166" s="18">
        <f>'6. FKLASS GRUNDSKOLA'!J166</f>
        <v>-275.19427448656955</v>
      </c>
      <c r="E166" s="18">
        <f>'6. FKLASS GRUNDSKOLA'!K166</f>
        <v>22.685868561938666</v>
      </c>
      <c r="F166" s="18">
        <f>'6. FKLASS GRUNDSKOLA'!L166</f>
        <v>4.2273534505914832</v>
      </c>
      <c r="G166" s="18">
        <f>'7. GYMNASIESKOLA'!H166</f>
        <v>-109.46718805965411</v>
      </c>
      <c r="H166" s="18">
        <f>'7. GYMNASIESKOLA'!I166</f>
        <v>-228.09836853499951</v>
      </c>
      <c r="I166" s="18">
        <f>'7. GYMNASIESKOLA'!J166</f>
        <v>66.847766080603535</v>
      </c>
      <c r="J166" s="18">
        <f>'7. GYMNASIESKOLA'!L166</f>
        <v>15.57052056304372</v>
      </c>
      <c r="K166" s="18">
        <f>'7. GYMNASIESKOLA'!M166</f>
        <v>4.2112102694704934</v>
      </c>
      <c r="L166" s="18">
        <f>'7. GYMNASIESKOLA'!K166</f>
        <v>232.57000724690539</v>
      </c>
      <c r="M166" s="18">
        <f>'9. IFO'!J166</f>
        <v>583.03479330445839</v>
      </c>
      <c r="N166" s="18">
        <f>'9. IFO'!K166</f>
        <v>-628.6630358449396</v>
      </c>
      <c r="O166" s="18">
        <f>'9. IFO'!L166</f>
        <v>10.500428175017927</v>
      </c>
      <c r="P166" s="18">
        <f>'9. IFO'!M166</f>
        <v>-732.0942535076</v>
      </c>
      <c r="Q166" s="18">
        <f>'10. ÄLDREOMSORG'!I166</f>
        <v>13.022139272543138</v>
      </c>
      <c r="R166" s="18">
        <f>'10. ÄLDREOMSORG'!J166</f>
        <v>3.8621862393608946</v>
      </c>
      <c r="S166" s="19">
        <f t="shared" si="271"/>
        <v>-995.50559246525597</v>
      </c>
      <c r="U166" s="18">
        <f>'5. FÖRSKOLA FRITIDS'!D166</f>
        <v>49.415982812407783</v>
      </c>
      <c r="V166" s="18">
        <f>'5. FÖRSKOLA FRITIDS'!E166</f>
        <v>-71.188789591786573</v>
      </c>
      <c r="W166" s="18">
        <f>'5. FÖRSKOLA FRITIDS'!G166</f>
        <v>-4.4304998629447399</v>
      </c>
      <c r="X166" s="18">
        <f>'5. FÖRSKOLA FRITIDS'!H166</f>
        <v>-25.87453329246398</v>
      </c>
      <c r="Y166" s="18">
        <f>'5. FÖRSKOLA FRITIDS'!J166</f>
        <v>5.9972811558760677</v>
      </c>
      <c r="Z166" s="18">
        <f>'6. FKLASS GRUNDSKOLA'!F166</f>
        <v>-8.046866594573558</v>
      </c>
      <c r="AA166" s="18">
        <f>'6. FKLASS GRUNDSKOLA'!G166</f>
        <v>7.8443886530610465</v>
      </c>
      <c r="AB166" s="18">
        <f>'7. GYMNASIESKOLA'!E166</f>
        <v>3.0726829222841343</v>
      </c>
      <c r="AC166" s="18">
        <f>'9. IFO'!D166</f>
        <v>3.3581030376147982</v>
      </c>
      <c r="AD166" s="18">
        <f>'9. IFO'!E166</f>
        <v>55.255516109151145</v>
      </c>
      <c r="AE166" s="18">
        <f>'9. IFO'!F166</f>
        <v>976.55519780370253</v>
      </c>
      <c r="AF166" s="18">
        <f>'9. IFO'!G166</f>
        <v>51.739431814554543</v>
      </c>
      <c r="AG166" s="18">
        <f>'9. IFO'!H166</f>
        <v>-328.79570515004599</v>
      </c>
      <c r="AH166" s="18">
        <f>'10. ÄLDREOMSORG'!D166</f>
        <v>65.984539618946272</v>
      </c>
      <c r="AI166" s="18">
        <f>'10. ÄLDREOMSORG'!E166</f>
        <v>7.5665872991818768</v>
      </c>
      <c r="AJ166" s="18"/>
      <c r="AK166" s="18"/>
      <c r="AL166" s="18"/>
      <c r="AM166" s="18"/>
      <c r="AN166" s="18"/>
      <c r="AO166" s="18"/>
      <c r="AP166" s="18"/>
      <c r="AQ166" s="18"/>
      <c r="AR166" s="18"/>
      <c r="AS166" s="18"/>
      <c r="AT166" s="19">
        <f t="shared" si="272"/>
        <v>788.45331673496548</v>
      </c>
      <c r="AV166" s="18">
        <f>'9. IFO'!C166</f>
        <v>-12.579001065121361</v>
      </c>
      <c r="AW166" s="18">
        <f>'5. FÖRSKOLA FRITIDS'!F166</f>
        <v>-32.234973042795815</v>
      </c>
      <c r="AX166" s="18">
        <f>'7. GYMNASIESKOLA'!E166</f>
        <v>3.0726829222841343</v>
      </c>
      <c r="AY166" s="18">
        <f>'10. ÄLDREOMSORG'!D166</f>
        <v>65.984539618946272</v>
      </c>
      <c r="AZ166" s="18">
        <f>'11. KOLLEKTIVTRAFIK'!C166</f>
        <v>2.9444393098219903</v>
      </c>
      <c r="BA166" s="19">
        <f t="shared" si="273"/>
        <v>27.187687743135225</v>
      </c>
      <c r="BB166" s="5"/>
      <c r="BC166" s="20">
        <f t="shared" si="274"/>
        <v>-995.50559246525597</v>
      </c>
      <c r="BD166" s="20">
        <f t="shared" si="275"/>
        <v>788.45331673496548</v>
      </c>
      <c r="BE166" s="20">
        <f t="shared" si="276"/>
        <v>27.187687743135225</v>
      </c>
      <c r="BF166" s="22">
        <f t="shared" si="277"/>
        <v>-179.86458798715526</v>
      </c>
      <c r="BH166" s="5"/>
      <c r="BI166" s="5"/>
      <c r="BJ166" s="5"/>
      <c r="BK166" s="5"/>
    </row>
    <row r="167" spans="1:63" x14ac:dyDescent="0.35">
      <c r="A167" s="13" t="str">
        <f>'8. KOMVUX'!B167</f>
        <v>Orust</v>
      </c>
      <c r="B167" s="18">
        <f>'5. FÖRSKOLA FRITIDS'!L167</f>
        <v>7.845453393031069</v>
      </c>
      <c r="C167" s="18">
        <f>'5. FÖRSKOLA FRITIDS'!M167</f>
        <v>13.633801411542194</v>
      </c>
      <c r="D167" s="18">
        <f>'6. FKLASS GRUNDSKOLA'!J167</f>
        <v>-71.594962417790256</v>
      </c>
      <c r="E167" s="18">
        <f>'6. FKLASS GRUNDSKOLA'!K167</f>
        <v>22.685868561938666</v>
      </c>
      <c r="F167" s="18">
        <f>'6. FKLASS GRUNDSKOLA'!L167</f>
        <v>4.2273534505914832</v>
      </c>
      <c r="G167" s="18">
        <f>'7. GYMNASIESKOLA'!H167</f>
        <v>-77.755201875511432</v>
      </c>
      <c r="H167" s="18">
        <f>'7. GYMNASIESKOLA'!I167</f>
        <v>215.8031264406327</v>
      </c>
      <c r="I167" s="18">
        <f>'7. GYMNASIESKOLA'!J167</f>
        <v>59.908275336560337</v>
      </c>
      <c r="J167" s="18">
        <f>'7. GYMNASIESKOLA'!L167</f>
        <v>15.57052056304372</v>
      </c>
      <c r="K167" s="18">
        <f>'7. GYMNASIESKOLA'!M167</f>
        <v>-2.5396088174300093</v>
      </c>
      <c r="L167" s="18">
        <f>'7. GYMNASIESKOLA'!K167</f>
        <v>-139.99702133699583</v>
      </c>
      <c r="M167" s="18">
        <f>'9. IFO'!J167</f>
        <v>534.10167935138088</v>
      </c>
      <c r="N167" s="18">
        <f>'9. IFO'!K167</f>
        <v>-774.97404800526533</v>
      </c>
      <c r="O167" s="18">
        <f>'9. IFO'!L167</f>
        <v>35.036099734489866</v>
      </c>
      <c r="P167" s="18">
        <f>'9. IFO'!M167</f>
        <v>-732.0942535076</v>
      </c>
      <c r="Q167" s="18">
        <f>'10. ÄLDREOMSORG'!I167</f>
        <v>13.022139272543138</v>
      </c>
      <c r="R167" s="18">
        <f>'10. ÄLDREOMSORG'!J167</f>
        <v>29.187084668829723</v>
      </c>
      <c r="S167" s="19">
        <f t="shared" si="271"/>
        <v>-847.93369377600914</v>
      </c>
      <c r="U167" s="18">
        <f>'5. FÖRSKOLA FRITIDS'!D167</f>
        <v>37.215449686995271</v>
      </c>
      <c r="V167" s="18">
        <f>'5. FÖRSKOLA FRITIDS'!E167</f>
        <v>-37.913781134017405</v>
      </c>
      <c r="W167" s="18">
        <f>'5. FÖRSKOLA FRITIDS'!G167</f>
        <v>-46.748702712598615</v>
      </c>
      <c r="X167" s="18">
        <f>'5. FÖRSKOLA FRITIDS'!H167</f>
        <v>71.994326298620763</v>
      </c>
      <c r="Y167" s="18">
        <f>'5. FÖRSKOLA FRITIDS'!J167</f>
        <v>0.17552375453761779</v>
      </c>
      <c r="Z167" s="18">
        <f>'6. FKLASS GRUNDSKOLA'!F167</f>
        <v>-20.36965987450569</v>
      </c>
      <c r="AA167" s="18">
        <f>'6. FKLASS GRUNDSKOLA'!G167</f>
        <v>4.8201430953873237</v>
      </c>
      <c r="AB167" s="18">
        <f>'7. GYMNASIESKOLA'!E167</f>
        <v>6.4771841155338681</v>
      </c>
      <c r="AC167" s="18">
        <f>'9. IFO'!D167</f>
        <v>2.1209292964015845</v>
      </c>
      <c r="AD167" s="18">
        <f>'9. IFO'!E167</f>
        <v>52.543361732445589</v>
      </c>
      <c r="AE167" s="18">
        <f>'9. IFO'!F167</f>
        <v>1401.9851849657116</v>
      </c>
      <c r="AF167" s="18">
        <f>'9. IFO'!G167</f>
        <v>7.1094042655339544</v>
      </c>
      <c r="AG167" s="18">
        <f>'9. IFO'!H167</f>
        <v>-105.99273257985226</v>
      </c>
      <c r="AH167" s="18">
        <f>'10. ÄLDREOMSORG'!D167</f>
        <v>-48.664470080151311</v>
      </c>
      <c r="AI167" s="18">
        <f>'10. ÄLDREOMSORG'!E167</f>
        <v>37.704206226258805</v>
      </c>
      <c r="AJ167" s="18"/>
      <c r="AK167" s="18"/>
      <c r="AL167" s="18"/>
      <c r="AM167" s="18"/>
      <c r="AN167" s="18"/>
      <c r="AO167" s="18"/>
      <c r="AP167" s="18"/>
      <c r="AQ167" s="18"/>
      <c r="AR167" s="18"/>
      <c r="AS167" s="18"/>
      <c r="AT167" s="19">
        <f t="shared" si="272"/>
        <v>1362.4563670563014</v>
      </c>
      <c r="AV167" s="18">
        <f>'9. IFO'!C167</f>
        <v>416.36614844621079</v>
      </c>
      <c r="AW167" s="18">
        <f>'5. FÖRSKOLA FRITIDS'!F167</f>
        <v>-44.116889278760439</v>
      </c>
      <c r="AX167" s="18">
        <f>'7. GYMNASIESKOLA'!E167</f>
        <v>6.4771841155338681</v>
      </c>
      <c r="AY167" s="18">
        <f>'10. ÄLDREOMSORG'!D167</f>
        <v>-48.664470080151311</v>
      </c>
      <c r="AZ167" s="18">
        <f>'11. KOLLEKTIVTRAFIK'!C167</f>
        <v>2.9444393098219903</v>
      </c>
      <c r="BA167" s="19">
        <f t="shared" si="273"/>
        <v>333.00641251265489</v>
      </c>
      <c r="BB167" s="5"/>
      <c r="BC167" s="20">
        <f t="shared" si="274"/>
        <v>-847.93369377600914</v>
      </c>
      <c r="BD167" s="20">
        <f t="shared" si="275"/>
        <v>1362.4563670563014</v>
      </c>
      <c r="BE167" s="20">
        <f t="shared" si="276"/>
        <v>333.00641251265489</v>
      </c>
      <c r="BF167" s="22">
        <f t="shared" si="277"/>
        <v>847.52908579294717</v>
      </c>
      <c r="BH167" s="5"/>
      <c r="BI167" s="5"/>
      <c r="BJ167" s="5"/>
      <c r="BK167" s="5"/>
    </row>
    <row r="168" spans="1:63" x14ac:dyDescent="0.35">
      <c r="A168" s="13" t="str">
        <f>'8. KOMVUX'!B168</f>
        <v>Partille</v>
      </c>
      <c r="B168" s="18">
        <f>'5. FÖRSKOLA FRITIDS'!L168</f>
        <v>7.845453393031069</v>
      </c>
      <c r="C168" s="18">
        <f>'5. FÖRSKOLA FRITIDS'!M168</f>
        <v>13.633801411542194</v>
      </c>
      <c r="D168" s="18">
        <f>'6. FKLASS GRUNDSKOLA'!J168</f>
        <v>-287.55709098044343</v>
      </c>
      <c r="E168" s="18">
        <f>'6. FKLASS GRUNDSKOLA'!K168</f>
        <v>-5.9051720975370205</v>
      </c>
      <c r="F168" s="18">
        <f>'6. FKLASS GRUNDSKOLA'!L168</f>
        <v>4.2273534505914832</v>
      </c>
      <c r="G168" s="18">
        <f>'7. GYMNASIESKOLA'!H168</f>
        <v>-89.273881557434422</v>
      </c>
      <c r="H168" s="18">
        <f>'7. GYMNASIESKOLA'!I168</f>
        <v>-261.03396284687034</v>
      </c>
      <c r="I168" s="18">
        <f>'7. GYMNASIESKOLA'!J168</f>
        <v>68.316145193296819</v>
      </c>
      <c r="J168" s="18">
        <f>'7. GYMNASIESKOLA'!L168</f>
        <v>15.57052056304372</v>
      </c>
      <c r="K168" s="18">
        <f>'7. GYMNASIESKOLA'!M168</f>
        <v>4.2112102694704934</v>
      </c>
      <c r="L168" s="18">
        <f>'7. GYMNASIESKOLA'!K168</f>
        <v>293.82787490724581</v>
      </c>
      <c r="M168" s="18">
        <f>'9. IFO'!J168</f>
        <v>622.69126785342701</v>
      </c>
      <c r="N168" s="18">
        <f>'9. IFO'!K168</f>
        <v>-685.10902955653205</v>
      </c>
      <c r="O168" s="18">
        <f>'9. IFO'!L168</f>
        <v>11.594398212492134</v>
      </c>
      <c r="P168" s="18">
        <f>'9. IFO'!M168</f>
        <v>-732.0942535076</v>
      </c>
      <c r="Q168" s="18">
        <f>'10. ÄLDREOMSORG'!I168</f>
        <v>13.022139272543138</v>
      </c>
      <c r="R168" s="18">
        <f>'10. ÄLDREOMSORG'!J168</f>
        <v>-17.357794825802738</v>
      </c>
      <c r="S168" s="19">
        <f t="shared" si="271"/>
        <v>-1023.3910208455362</v>
      </c>
      <c r="U168" s="18">
        <f>'5. FÖRSKOLA FRITIDS'!D168</f>
        <v>53.575052730736203</v>
      </c>
      <c r="V168" s="18">
        <f>'5. FÖRSKOLA FRITIDS'!E168</f>
        <v>-87.279598106368041</v>
      </c>
      <c r="W168" s="18">
        <f>'5. FÖRSKOLA FRITIDS'!G168</f>
        <v>26.63281610946256</v>
      </c>
      <c r="X168" s="18">
        <f>'5. FÖRSKOLA FRITIDS'!H168</f>
        <v>-46.161610634828669</v>
      </c>
      <c r="Y168" s="18">
        <f>'5. FÖRSKOLA FRITIDS'!J168</f>
        <v>-1.2098403187610951</v>
      </c>
      <c r="Z168" s="18">
        <f>'6. FKLASS GRUNDSKOLA'!F168</f>
        <v>-7.0033794693499853</v>
      </c>
      <c r="AA168" s="18">
        <f>'6. FKLASS GRUNDSKOLA'!G168</f>
        <v>2.0972827315233373</v>
      </c>
      <c r="AB168" s="18">
        <f>'7. GYMNASIESKOLA'!E168</f>
        <v>1.2251327628447093</v>
      </c>
      <c r="AC168" s="18">
        <f>'9. IFO'!D168</f>
        <v>2.5033265691930184</v>
      </c>
      <c r="AD168" s="18">
        <f>'9. IFO'!E168</f>
        <v>56.780945904167652</v>
      </c>
      <c r="AE168" s="18">
        <f>'9. IFO'!F168</f>
        <v>1029.7339461989538</v>
      </c>
      <c r="AF168" s="18">
        <f>'9. IFO'!G168</f>
        <v>60.791702681079961</v>
      </c>
      <c r="AG168" s="18">
        <f>'9. IFO'!H168</f>
        <v>-249.95989238002446</v>
      </c>
      <c r="AH168" s="18">
        <f>'10. ÄLDREOMSORG'!D168</f>
        <v>124.10718917635404</v>
      </c>
      <c r="AI168" s="18">
        <f>'10. ÄLDREOMSORG'!E168</f>
        <v>0.79837164921099901</v>
      </c>
      <c r="AJ168" s="18"/>
      <c r="AK168" s="18"/>
      <c r="AL168" s="18"/>
      <c r="AM168" s="18"/>
      <c r="AN168" s="18"/>
      <c r="AO168" s="18"/>
      <c r="AP168" s="18"/>
      <c r="AQ168" s="18"/>
      <c r="AR168" s="18"/>
      <c r="AS168" s="18"/>
      <c r="AT168" s="19">
        <f t="shared" si="272"/>
        <v>966.63144560419391</v>
      </c>
      <c r="AV168" s="18">
        <f>'9. IFO'!C168</f>
        <v>113.46293516812193</v>
      </c>
      <c r="AW168" s="18">
        <f>'5. FÖRSKOLA FRITIDS'!F168</f>
        <v>-136.40453730944679</v>
      </c>
      <c r="AX168" s="18">
        <f>'7. GYMNASIESKOLA'!E168</f>
        <v>1.2251327628447093</v>
      </c>
      <c r="AY168" s="18">
        <f>'10. ÄLDREOMSORG'!D168</f>
        <v>124.10718917635404</v>
      </c>
      <c r="AZ168" s="18">
        <f>'11. KOLLEKTIVTRAFIK'!C168</f>
        <v>2.9444393098219903</v>
      </c>
      <c r="BA168" s="19">
        <f t="shared" si="273"/>
        <v>105.33515910769587</v>
      </c>
      <c r="BB168" s="5"/>
      <c r="BC168" s="20">
        <f t="shared" si="274"/>
        <v>-1023.3910208455362</v>
      </c>
      <c r="BD168" s="20">
        <f t="shared" si="275"/>
        <v>966.63144560419391</v>
      </c>
      <c r="BE168" s="20">
        <f t="shared" si="276"/>
        <v>105.33515910769587</v>
      </c>
      <c r="BF168" s="22">
        <f t="shared" si="277"/>
        <v>48.575583866353568</v>
      </c>
      <c r="BH168" s="5"/>
      <c r="BI168" s="5"/>
      <c r="BJ168" s="5"/>
      <c r="BK168" s="5"/>
    </row>
    <row r="169" spans="1:63" x14ac:dyDescent="0.35">
      <c r="A169" s="13" t="str">
        <f>'8. KOMVUX'!B169</f>
        <v>Skara</v>
      </c>
      <c r="B169" s="18">
        <f>'5. FÖRSKOLA FRITIDS'!L169</f>
        <v>7.845453393031069</v>
      </c>
      <c r="C169" s="18">
        <f>'5. FÖRSKOLA FRITIDS'!M169</f>
        <v>-10.662734047714698</v>
      </c>
      <c r="D169" s="18">
        <f>'6. FKLASS GRUNDSKOLA'!J169</f>
        <v>131.78464457915723</v>
      </c>
      <c r="E169" s="18">
        <f>'6. FKLASS GRUNDSKOLA'!K169</f>
        <v>22.685868561938666</v>
      </c>
      <c r="F169" s="18">
        <f>'6. FKLASS GRUNDSKOLA'!L169</f>
        <v>4.2273534505914832</v>
      </c>
      <c r="G169" s="18">
        <f>'7. GYMNASIESKOLA'!H169</f>
        <v>101.70210743586826</v>
      </c>
      <c r="H169" s="18">
        <f>'7. GYMNASIESKOLA'!I169</f>
        <v>276.23039102348343</v>
      </c>
      <c r="I169" s="18">
        <f>'7. GYMNASIESKOLA'!J169</f>
        <v>2.6764157624105316</v>
      </c>
      <c r="J169" s="18">
        <f>'7. GYMNASIESKOLA'!L169</f>
        <v>15.57052056304372</v>
      </c>
      <c r="K169" s="18">
        <f>'7. GYMNASIESKOLA'!M169</f>
        <v>4.2112102694704934</v>
      </c>
      <c r="L169" s="18">
        <f>'7. GYMNASIESKOLA'!K169</f>
        <v>-245.30974563004187</v>
      </c>
      <c r="M169" s="18">
        <f>'9. IFO'!J169</f>
        <v>775.95365149109</v>
      </c>
      <c r="N169" s="18">
        <f>'9. IFO'!K169</f>
        <v>-965.59506764718856</v>
      </c>
      <c r="O169" s="18">
        <f>'9. IFO'!L169</f>
        <v>35.600640726095129</v>
      </c>
      <c r="P169" s="18">
        <f>'9. IFO'!M169</f>
        <v>-732.0942535076</v>
      </c>
      <c r="Q169" s="18">
        <f>'10. ÄLDREOMSORG'!I169</f>
        <v>13.022139272543138</v>
      </c>
      <c r="R169" s="18">
        <f>'10. ÄLDREOMSORG'!J169</f>
        <v>22.583157872675869</v>
      </c>
      <c r="S169" s="19">
        <f t="shared" si="271"/>
        <v>-539.56824643114624</v>
      </c>
      <c r="U169" s="18">
        <f>'5. FÖRSKOLA FRITIDS'!D169</f>
        <v>45.305563531069104</v>
      </c>
      <c r="V169" s="18">
        <f>'5. FÖRSKOLA FRITIDS'!E169</f>
        <v>-8.8360564704247277</v>
      </c>
      <c r="W169" s="18">
        <f>'5. FÖRSKOLA FRITIDS'!G169</f>
        <v>-5.3153575911521331</v>
      </c>
      <c r="X169" s="18">
        <f>'5. FÖRSKOLA FRITIDS'!H169</f>
        <v>26.862270838235816</v>
      </c>
      <c r="Y169" s="18">
        <f>'5. FÖRSKOLA FRITIDS'!J169</f>
        <v>-26.365408155438921</v>
      </c>
      <c r="Z169" s="18">
        <f>'6. FKLASS GRUNDSKOLA'!F169</f>
        <v>-4.8632961131920078</v>
      </c>
      <c r="AA169" s="18">
        <f>'6. FKLASS GRUNDSKOLA'!G169</f>
        <v>-39.97249441409361</v>
      </c>
      <c r="AB169" s="18">
        <f>'7. GYMNASIESKOLA'!E169</f>
        <v>-9.5459215371220818</v>
      </c>
      <c r="AC169" s="18">
        <f>'9. IFO'!D169</f>
        <v>-9.1133175860933786</v>
      </c>
      <c r="AD169" s="18">
        <f>'9. IFO'!E169</f>
        <v>131.48638299747151</v>
      </c>
      <c r="AE169" s="18">
        <f>'9. IFO'!F169</f>
        <v>1537.3492717899874</v>
      </c>
      <c r="AF169" s="18">
        <f>'9. IFO'!G169</f>
        <v>45.979883326689944</v>
      </c>
      <c r="AG169" s="18">
        <f>'9. IFO'!H169</f>
        <v>-150.60046296939956</v>
      </c>
      <c r="AH169" s="18">
        <f>'10. ÄLDREOMSORG'!D169</f>
        <v>-78.781803685879765</v>
      </c>
      <c r="AI169" s="18">
        <f>'10. ÄLDREOMSORG'!E169</f>
        <v>-25.402031449828929</v>
      </c>
      <c r="AJ169" s="18"/>
      <c r="AK169" s="18"/>
      <c r="AL169" s="18"/>
      <c r="AM169" s="18"/>
      <c r="AN169" s="18"/>
      <c r="AO169" s="18"/>
      <c r="AP169" s="18"/>
      <c r="AQ169" s="18"/>
      <c r="AR169" s="18"/>
      <c r="AS169" s="18"/>
      <c r="AT169" s="19">
        <f t="shared" si="272"/>
        <v>1428.1872225108286</v>
      </c>
      <c r="AV169" s="18">
        <f>'9. IFO'!C169</f>
        <v>665.49725181401766</v>
      </c>
      <c r="AW169" s="18">
        <f>'5. FÖRSKOLA FRITIDS'!F169</f>
        <v>-70.764445794491849</v>
      </c>
      <c r="AX169" s="18">
        <f>'7. GYMNASIESKOLA'!E169</f>
        <v>-9.5459215371220818</v>
      </c>
      <c r="AY169" s="18">
        <f>'10. ÄLDREOMSORG'!D169</f>
        <v>-78.781803685879765</v>
      </c>
      <c r="AZ169" s="18">
        <f>'11. KOLLEKTIVTRAFIK'!C169</f>
        <v>2.9444393098219903</v>
      </c>
      <c r="BA169" s="19">
        <f t="shared" si="273"/>
        <v>509.34952010634589</v>
      </c>
      <c r="BB169" s="5"/>
      <c r="BC169" s="20">
        <f t="shared" si="274"/>
        <v>-539.56824643114624</v>
      </c>
      <c r="BD169" s="20">
        <f t="shared" si="275"/>
        <v>1428.1872225108286</v>
      </c>
      <c r="BE169" s="20">
        <f t="shared" si="276"/>
        <v>509.34952010634589</v>
      </c>
      <c r="BF169" s="22">
        <f t="shared" si="277"/>
        <v>1397.9684961860282</v>
      </c>
      <c r="BH169" s="5"/>
      <c r="BI169" s="5"/>
      <c r="BJ169" s="5"/>
      <c r="BK169" s="5"/>
    </row>
    <row r="170" spans="1:63" x14ac:dyDescent="0.35">
      <c r="A170" s="13" t="str">
        <f>'8. KOMVUX'!B170</f>
        <v>Skövde</v>
      </c>
      <c r="B170" s="18">
        <f>'5. FÖRSKOLA FRITIDS'!L170</f>
        <v>-11.432261149693389</v>
      </c>
      <c r="C170" s="18">
        <f>'5. FÖRSKOLA FRITIDS'!M170</f>
        <v>13.633801411542194</v>
      </c>
      <c r="D170" s="18">
        <f>'6. FKLASS GRUNDSKOLA'!J170</f>
        <v>-145.2574640314696</v>
      </c>
      <c r="E170" s="18">
        <f>'6. FKLASS GRUNDSKOLA'!K170</f>
        <v>-30.832890866573841</v>
      </c>
      <c r="F170" s="18">
        <f>'6. FKLASS GRUNDSKOLA'!L170</f>
        <v>4.2273534505914832</v>
      </c>
      <c r="G170" s="18">
        <f>'7. GYMNASIESKOLA'!H170</f>
        <v>-46.953902438625839</v>
      </c>
      <c r="H170" s="18">
        <f>'7. GYMNASIESKOLA'!I170</f>
        <v>110.27434172184482</v>
      </c>
      <c r="I170" s="18">
        <f>'7. GYMNASIESKOLA'!J170</f>
        <v>18.566777841658098</v>
      </c>
      <c r="J170" s="18">
        <f>'7. GYMNASIESKOLA'!L170</f>
        <v>15.57052056304372</v>
      </c>
      <c r="K170" s="18">
        <f>'7. GYMNASIESKOLA'!M170</f>
        <v>4.2112102694704934</v>
      </c>
      <c r="L170" s="18">
        <f>'7. GYMNASIESKOLA'!K170</f>
        <v>-16.15206885040482</v>
      </c>
      <c r="M170" s="18">
        <f>'9. IFO'!J170</f>
        <v>603.38153633048375</v>
      </c>
      <c r="N170" s="18">
        <f>'9. IFO'!K170</f>
        <v>-699.78351752097512</v>
      </c>
      <c r="O170" s="18">
        <f>'9. IFO'!L170</f>
        <v>12.755974820665854</v>
      </c>
      <c r="P170" s="18">
        <f>'9. IFO'!M170</f>
        <v>-732.0942535076</v>
      </c>
      <c r="Q170" s="18">
        <f>'10. ÄLDREOMSORG'!I170</f>
        <v>13.022139272543138</v>
      </c>
      <c r="R170" s="18">
        <f>'10. ÄLDREOMSORG'!J170</f>
        <v>13.092081395526654</v>
      </c>
      <c r="S170" s="19">
        <f t="shared" si="271"/>
        <v>-873.77062128797252</v>
      </c>
      <c r="U170" s="18">
        <f>'5. FÖRSKOLA FRITIDS'!D170</f>
        <v>48.426727954449369</v>
      </c>
      <c r="V170" s="18">
        <f>'5. FÖRSKOLA FRITIDS'!E170</f>
        <v>-17.932996182399581</v>
      </c>
      <c r="W170" s="18">
        <f>'5. FÖRSKOLA FRITIDS'!G170</f>
        <v>15.496749812395178</v>
      </c>
      <c r="X170" s="18">
        <f>'5. FÖRSKOLA FRITIDS'!H170</f>
        <v>1.6651434938018264</v>
      </c>
      <c r="Y170" s="18">
        <f>'5. FÖRSKOLA FRITIDS'!J170</f>
        <v>-26.365408155438921</v>
      </c>
      <c r="Z170" s="18">
        <f>'6. FKLASS GRUNDSKOLA'!F170</f>
        <v>-11.431750846572076</v>
      </c>
      <c r="AA170" s="18">
        <f>'6. FKLASS GRUNDSKOLA'!G170</f>
        <v>-39.97249441409361</v>
      </c>
      <c r="AB170" s="18">
        <f>'7. GYMNASIESKOLA'!E170</f>
        <v>-9.5459215371220818</v>
      </c>
      <c r="AC170" s="18">
        <f>'9. IFO'!D170</f>
        <v>-9.1133175860933786</v>
      </c>
      <c r="AD170" s="18">
        <f>'9. IFO'!E170</f>
        <v>62.971706171922477</v>
      </c>
      <c r="AE170" s="18">
        <f>'9. IFO'!F170</f>
        <v>1237.6145081076625</v>
      </c>
      <c r="AF170" s="18">
        <f>'9. IFO'!G170</f>
        <v>41.261058066060386</v>
      </c>
      <c r="AG170" s="18">
        <f>'9. IFO'!H170</f>
        <v>-280.6969073154641</v>
      </c>
      <c r="AH170" s="18">
        <f>'10. ÄLDREOMSORG'!D170</f>
        <v>67.235461584842128</v>
      </c>
      <c r="AI170" s="18">
        <f>'10. ÄLDREOMSORG'!E170</f>
        <v>-25.402031449828929</v>
      </c>
      <c r="AJ170" s="18"/>
      <c r="AK170" s="18"/>
      <c r="AL170" s="18"/>
      <c r="AM170" s="18"/>
      <c r="AN170" s="18"/>
      <c r="AO170" s="18"/>
      <c r="AP170" s="18"/>
      <c r="AQ170" s="18"/>
      <c r="AR170" s="18"/>
      <c r="AS170" s="18"/>
      <c r="AT170" s="19">
        <f t="shared" si="272"/>
        <v>1054.210527704121</v>
      </c>
      <c r="AV170" s="18">
        <f>'9. IFO'!C170</f>
        <v>232.82731075962715</v>
      </c>
      <c r="AW170" s="18">
        <f>'5. FÖRSKOLA FRITIDS'!F170</f>
        <v>117.32095838666076</v>
      </c>
      <c r="AX170" s="18">
        <f>'7. GYMNASIESKOLA'!E170</f>
        <v>-9.5459215371220818</v>
      </c>
      <c r="AY170" s="18">
        <f>'10. ÄLDREOMSORG'!D170</f>
        <v>67.235461584842128</v>
      </c>
      <c r="AZ170" s="18">
        <f>'11. KOLLEKTIVTRAFIK'!C170</f>
        <v>2.9444393098219903</v>
      </c>
      <c r="BA170" s="19">
        <f t="shared" si="273"/>
        <v>410.78224850382998</v>
      </c>
      <c r="BB170" s="5"/>
      <c r="BC170" s="20">
        <f t="shared" si="274"/>
        <v>-873.77062128797252</v>
      </c>
      <c r="BD170" s="20">
        <f t="shared" si="275"/>
        <v>1054.210527704121</v>
      </c>
      <c r="BE170" s="20">
        <f t="shared" si="276"/>
        <v>410.78224850382998</v>
      </c>
      <c r="BF170" s="22">
        <f t="shared" si="277"/>
        <v>591.22215491997849</v>
      </c>
      <c r="BH170" s="5"/>
      <c r="BI170" s="5"/>
      <c r="BJ170" s="5"/>
      <c r="BK170" s="5"/>
    </row>
    <row r="171" spans="1:63" x14ac:dyDescent="0.35">
      <c r="A171" s="13" t="str">
        <f>'8. KOMVUX'!B171</f>
        <v>Sotenäs</v>
      </c>
      <c r="B171" s="18">
        <f>'5. FÖRSKOLA FRITIDS'!L171</f>
        <v>7.845453393031069</v>
      </c>
      <c r="C171" s="18">
        <f>'5. FÖRSKOLA FRITIDS'!M171</f>
        <v>13.633801411542194</v>
      </c>
      <c r="D171" s="18">
        <f>'6. FKLASS GRUNDSKOLA'!J171</f>
        <v>26.343884665753478</v>
      </c>
      <c r="E171" s="18">
        <f>'6. FKLASS GRUNDSKOLA'!K171</f>
        <v>22.685868561938666</v>
      </c>
      <c r="F171" s="18">
        <f>'6. FKLASS GRUNDSKOLA'!L171</f>
        <v>4.2273534505914832</v>
      </c>
      <c r="G171" s="18">
        <f>'7. GYMNASIESKOLA'!H171</f>
        <v>-181.92173968066936</v>
      </c>
      <c r="H171" s="18">
        <f>'7. GYMNASIESKOLA'!I171</f>
        <v>229.23305677243494</v>
      </c>
      <c r="I171" s="18">
        <f>'7. GYMNASIESKOLA'!J171</f>
        <v>9.6691317619436035</v>
      </c>
      <c r="J171" s="18">
        <f>'7. GYMNASIESKOLA'!L171</f>
        <v>15.57052056304372</v>
      </c>
      <c r="K171" s="18">
        <f>'7. GYMNASIESKOLA'!M171</f>
        <v>-127.50309374078185</v>
      </c>
      <c r="L171" s="18">
        <f>'7. GYMNASIESKOLA'!K171</f>
        <v>-187.82321440723527</v>
      </c>
      <c r="M171" s="18">
        <f>'9. IFO'!J171</f>
        <v>449.40924602628473</v>
      </c>
      <c r="N171" s="18">
        <f>'9. IFO'!K171</f>
        <v>-642.79013467429161</v>
      </c>
      <c r="O171" s="18">
        <f>'9. IFO'!L171</f>
        <v>89.205928625759469</v>
      </c>
      <c r="P171" s="18">
        <f>'9. IFO'!M171</f>
        <v>-732.0942535076</v>
      </c>
      <c r="Q171" s="18">
        <f>'10. ÄLDREOMSORG'!I171</f>
        <v>13.022139272543138</v>
      </c>
      <c r="R171" s="18">
        <f>'10. ÄLDREOMSORG'!J171</f>
        <v>33.115846125024852</v>
      </c>
      <c r="S171" s="19">
        <f t="shared" si="271"/>
        <v>-958.17020538068675</v>
      </c>
      <c r="U171" s="18">
        <f>'5. FÖRSKOLA FRITIDS'!D171</f>
        <v>30.860371709782793</v>
      </c>
      <c r="V171" s="18">
        <f>'5. FÖRSKOLA FRITIDS'!E171</f>
        <v>-37.232878748205707</v>
      </c>
      <c r="W171" s="18">
        <f>'5. FÖRSKOLA FRITIDS'!G171</f>
        <v>23.501486215332225</v>
      </c>
      <c r="X171" s="18">
        <f>'5. FÖRSKOLA FRITIDS'!H171</f>
        <v>147.59926912341714</v>
      </c>
      <c r="Y171" s="18">
        <f>'5. FÖRSKOLA FRITIDS'!J171</f>
        <v>-21.479327605280456</v>
      </c>
      <c r="Z171" s="18">
        <f>'6. FKLASS GRUNDSKOLA'!F171</f>
        <v>-20.118692658513503</v>
      </c>
      <c r="AA171" s="18">
        <f>'6. FKLASS GRUNDSKOLA'!G171</f>
        <v>-29.965404027523348</v>
      </c>
      <c r="AB171" s="18">
        <f>'7. GYMNASIESKOLA'!E171</f>
        <v>-6.4251083963373015</v>
      </c>
      <c r="AC171" s="18">
        <f>'9. IFO'!D171</f>
        <v>-5.4103590110527326</v>
      </c>
      <c r="AD171" s="18">
        <f>'9. IFO'!E171</f>
        <v>-11.31686289359631</v>
      </c>
      <c r="AE171" s="18">
        <f>'9. IFO'!F171</f>
        <v>1276.2899614860271</v>
      </c>
      <c r="AF171" s="18">
        <f>'9. IFO'!G171</f>
        <v>9.7579815700538113</v>
      </c>
      <c r="AG171" s="18">
        <f>'9. IFO'!H171</f>
        <v>-109.01885096816322</v>
      </c>
      <c r="AH171" s="18">
        <f>'10. ÄLDREOMSORG'!D171</f>
        <v>-64.718249860696588</v>
      </c>
      <c r="AI171" s="18">
        <f>'10. ÄLDREOMSORG'!E171</f>
        <v>-9.8326538916420887</v>
      </c>
      <c r="AJ171" s="18"/>
      <c r="AK171" s="18"/>
      <c r="AL171" s="18"/>
      <c r="AM171" s="18"/>
      <c r="AN171" s="18"/>
      <c r="AO171" s="18"/>
      <c r="AP171" s="18"/>
      <c r="AQ171" s="18"/>
      <c r="AR171" s="18"/>
      <c r="AS171" s="18"/>
      <c r="AT171" s="19">
        <f t="shared" si="272"/>
        <v>1172.4906820436015</v>
      </c>
      <c r="AV171" s="18">
        <f>'9. IFO'!C171</f>
        <v>350.86547815461938</v>
      </c>
      <c r="AW171" s="18">
        <f>'5. FÖRSKOLA FRITIDS'!F171</f>
        <v>68.845692016377484</v>
      </c>
      <c r="AX171" s="18">
        <f>'7. GYMNASIESKOLA'!E171</f>
        <v>-6.4251083963373015</v>
      </c>
      <c r="AY171" s="18">
        <f>'10. ÄLDREOMSORG'!D171</f>
        <v>-64.718249860696588</v>
      </c>
      <c r="AZ171" s="18">
        <f>'11. KOLLEKTIVTRAFIK'!C171</f>
        <v>2.9444393098219903</v>
      </c>
      <c r="BA171" s="19">
        <f t="shared" si="273"/>
        <v>351.51225122378497</v>
      </c>
      <c r="BB171" s="5"/>
      <c r="BC171" s="20">
        <f t="shared" si="274"/>
        <v>-958.17020538068675</v>
      </c>
      <c r="BD171" s="20">
        <f t="shared" si="275"/>
        <v>1172.4906820436015</v>
      </c>
      <c r="BE171" s="20">
        <f t="shared" si="276"/>
        <v>351.51225122378497</v>
      </c>
      <c r="BF171" s="22">
        <f t="shared" si="277"/>
        <v>565.83272788669979</v>
      </c>
      <c r="BH171" s="5"/>
      <c r="BI171" s="5"/>
      <c r="BJ171" s="5"/>
      <c r="BK171" s="5"/>
    </row>
    <row r="172" spans="1:63" x14ac:dyDescent="0.35">
      <c r="A172" s="13" t="str">
        <f>'8. KOMVUX'!B172</f>
        <v>Stenungsund</v>
      </c>
      <c r="B172" s="18">
        <f>'5. FÖRSKOLA FRITIDS'!L172</f>
        <v>7.845453393031069</v>
      </c>
      <c r="C172" s="18">
        <f>'5. FÖRSKOLA FRITIDS'!M172</f>
        <v>13.633801411542194</v>
      </c>
      <c r="D172" s="18">
        <f>'6. FKLASS GRUNDSKOLA'!J172</f>
        <v>-270.56106695284404</v>
      </c>
      <c r="E172" s="18">
        <f>'6. FKLASS GRUNDSKOLA'!K172</f>
        <v>22.685868561938666</v>
      </c>
      <c r="F172" s="18">
        <f>'6. FKLASS GRUNDSKOLA'!L172</f>
        <v>4.2273534505914832</v>
      </c>
      <c r="G172" s="18">
        <f>'7. GYMNASIESKOLA'!H172</f>
        <v>-6.0068029052328793</v>
      </c>
      <c r="H172" s="18">
        <f>'7. GYMNASIESKOLA'!I172</f>
        <v>48.801327100303162</v>
      </c>
      <c r="I172" s="18">
        <f>'7. GYMNASIESKOLA'!J172</f>
        <v>40.212356740413767</v>
      </c>
      <c r="J172" s="18">
        <f>'7. GYMNASIESKOLA'!L172</f>
        <v>-78.756094523549351</v>
      </c>
      <c r="K172" s="18">
        <f>'7. GYMNASIESKOLA'!M172</f>
        <v>4.2112102694704934</v>
      </c>
      <c r="L172" s="18">
        <f>'7. GYMNASIESKOLA'!K172</f>
        <v>15.450052577130869</v>
      </c>
      <c r="M172" s="18">
        <f>'9. IFO'!J172</f>
        <v>682.36383788972535</v>
      </c>
      <c r="N172" s="18">
        <f>'9. IFO'!K172</f>
        <v>-722.94959771652555</v>
      </c>
      <c r="O172" s="18">
        <f>'9. IFO'!L172</f>
        <v>18.880745052878648</v>
      </c>
      <c r="P172" s="18">
        <f>'9. IFO'!M172</f>
        <v>-732.0942535076</v>
      </c>
      <c r="Q172" s="18">
        <f>'10. ÄLDREOMSORG'!I172</f>
        <v>13.022139272543138</v>
      </c>
      <c r="R172" s="18">
        <f>'10. ÄLDREOMSORG'!J172</f>
        <v>24.978516929134106</v>
      </c>
      <c r="S172" s="19">
        <f t="shared" si="271"/>
        <v>-914.0551529570489</v>
      </c>
      <c r="U172" s="18">
        <f>'5. FÖRSKOLA FRITIDS'!D172</f>
        <v>48.327658654236451</v>
      </c>
      <c r="V172" s="18">
        <f>'5. FÖRSKOLA FRITIDS'!E172</f>
        <v>-41.446448642374769</v>
      </c>
      <c r="W172" s="18">
        <f>'5. FÖRSKOLA FRITIDS'!G172</f>
        <v>-33.820442938173983</v>
      </c>
      <c r="X172" s="18">
        <f>'5. FÖRSKOLA FRITIDS'!H172</f>
        <v>-31.634348047165684</v>
      </c>
      <c r="Y172" s="18">
        <f>'5. FÖRSKOLA FRITIDS'!J172</f>
        <v>10.625943125033785</v>
      </c>
      <c r="Z172" s="18">
        <f>'6. FKLASS GRUNDSKOLA'!F172</f>
        <v>-13.944192231388492</v>
      </c>
      <c r="AA172" s="18">
        <f>'6. FKLASS GRUNDSKOLA'!G172</f>
        <v>14.015508303710636</v>
      </c>
      <c r="AB172" s="18">
        <f>'7. GYMNASIESKOLA'!E172</f>
        <v>11.551551615976702</v>
      </c>
      <c r="AC172" s="18">
        <f>'9. IFO'!D172</f>
        <v>3.6015095220221465</v>
      </c>
      <c r="AD172" s="18">
        <f>'9. IFO'!E172</f>
        <v>40.083837913853529</v>
      </c>
      <c r="AE172" s="18">
        <f>'9. IFO'!F172</f>
        <v>1034.5683778712491</v>
      </c>
      <c r="AF172" s="18">
        <f>'9. IFO'!G172</f>
        <v>27.609329049430073</v>
      </c>
      <c r="AG172" s="18">
        <f>'9. IFO'!H172</f>
        <v>-188.30312361975922</v>
      </c>
      <c r="AH172" s="18">
        <f>'10. ÄLDREOMSORG'!D172</f>
        <v>-63.145556038636215</v>
      </c>
      <c r="AI172" s="18">
        <f>'10. ÄLDREOMSORG'!E172</f>
        <v>18.727064380621314</v>
      </c>
      <c r="AJ172" s="18"/>
      <c r="AK172" s="18"/>
      <c r="AL172" s="18"/>
      <c r="AM172" s="18"/>
      <c r="AN172" s="18"/>
      <c r="AO172" s="18"/>
      <c r="AP172" s="18"/>
      <c r="AQ172" s="18"/>
      <c r="AR172" s="18"/>
      <c r="AS172" s="18"/>
      <c r="AT172" s="19">
        <f t="shared" si="272"/>
        <v>836.8166689186354</v>
      </c>
      <c r="AV172" s="18">
        <f>'9. IFO'!C172</f>
        <v>160.29118564823898</v>
      </c>
      <c r="AW172" s="18">
        <f>'5. FÖRSKOLA FRITIDS'!F172</f>
        <v>-32.929026777633204</v>
      </c>
      <c r="AX172" s="18">
        <f>'7. GYMNASIESKOLA'!E172</f>
        <v>11.551551615976702</v>
      </c>
      <c r="AY172" s="18">
        <f>'10. ÄLDREOMSORG'!D172</f>
        <v>-63.145556038636215</v>
      </c>
      <c r="AZ172" s="18">
        <f>'11. KOLLEKTIVTRAFIK'!C172</f>
        <v>2.9444393098219903</v>
      </c>
      <c r="BA172" s="19">
        <f t="shared" si="273"/>
        <v>78.712593757768261</v>
      </c>
      <c r="BB172" s="5"/>
      <c r="BC172" s="20">
        <f t="shared" si="274"/>
        <v>-914.0551529570489</v>
      </c>
      <c r="BD172" s="20">
        <f t="shared" si="275"/>
        <v>836.8166689186354</v>
      </c>
      <c r="BE172" s="20">
        <f t="shared" si="276"/>
        <v>78.712593757768261</v>
      </c>
      <c r="BF172" s="22">
        <f t="shared" si="277"/>
        <v>1.4741097193547574</v>
      </c>
      <c r="BH172" s="5"/>
      <c r="BI172" s="5"/>
      <c r="BJ172" s="5"/>
      <c r="BK172" s="5"/>
    </row>
    <row r="173" spans="1:63" x14ac:dyDescent="0.35">
      <c r="A173" s="13" t="str">
        <f>'8. KOMVUX'!B173</f>
        <v>Strömstad</v>
      </c>
      <c r="B173" s="18">
        <f>'5. FÖRSKOLA FRITIDS'!L173</f>
        <v>7.845453393031069</v>
      </c>
      <c r="C173" s="18">
        <f>'5. FÖRSKOLA FRITIDS'!M173</f>
        <v>-104.148184118138</v>
      </c>
      <c r="D173" s="18">
        <f>'6. FKLASS GRUNDSKOLA'!J173</f>
        <v>205.01674283779434</v>
      </c>
      <c r="E173" s="18">
        <f>'6. FKLASS GRUNDSKOLA'!K173</f>
        <v>-89.367465720743922</v>
      </c>
      <c r="F173" s="18">
        <f>'6. FKLASS GRUNDSKOLA'!L173</f>
        <v>4.2273534505914832</v>
      </c>
      <c r="G173" s="18">
        <f>'7. GYMNASIESKOLA'!H173</f>
        <v>-20.550533835133468</v>
      </c>
      <c r="H173" s="18">
        <f>'7. GYMNASIESKOLA'!I173</f>
        <v>52.655645610381292</v>
      </c>
      <c r="I173" s="18">
        <f>'7. GYMNASIESKOLA'!J173</f>
        <v>-29.167943807515016</v>
      </c>
      <c r="J173" s="18">
        <f>'7. GYMNASIESKOLA'!L173</f>
        <v>15.57052056304372</v>
      </c>
      <c r="K173" s="18">
        <f>'7. GYMNASIESKOLA'!M173</f>
        <v>-41.570187064593604</v>
      </c>
      <c r="L173" s="18">
        <f>'7. GYMNASIESKOLA'!K173</f>
        <v>-61.116465595426142</v>
      </c>
      <c r="M173" s="18">
        <f>'9. IFO'!J173</f>
        <v>737.29425833098037</v>
      </c>
      <c r="N173" s="18">
        <f>'9. IFO'!K173</f>
        <v>-939.02193415730767</v>
      </c>
      <c r="O173" s="18">
        <f>'9. IFO'!L173</f>
        <v>1304.4354166351211</v>
      </c>
      <c r="P173" s="18">
        <f>'9. IFO'!M173</f>
        <v>-732.0942535076</v>
      </c>
      <c r="Q173" s="18">
        <f>'10. ÄLDREOMSORG'!I173</f>
        <v>13.022139272543138</v>
      </c>
      <c r="R173" s="18">
        <f>'10. ÄLDREOMSORG'!J173</f>
        <v>19.908800698867754</v>
      </c>
      <c r="S173" s="19">
        <f t="shared" si="271"/>
        <v>342.93936298589631</v>
      </c>
      <c r="U173" s="18">
        <f>'5. FÖRSKOLA FRITIDS'!D173</f>
        <v>45.16790278185421</v>
      </c>
      <c r="V173" s="18">
        <f>'5. FÖRSKOLA FRITIDS'!E173</f>
        <v>-75.513814227139733</v>
      </c>
      <c r="W173" s="18">
        <f>'5. FÖRSKOLA FRITIDS'!G173</f>
        <v>-3.5692388219796478</v>
      </c>
      <c r="X173" s="18">
        <f>'5. FÖRSKOLA FRITIDS'!H173</f>
        <v>-113.49211489230557</v>
      </c>
      <c r="Y173" s="18">
        <f>'5. FÖRSKOLA FRITIDS'!J173</f>
        <v>-60.148549381140761</v>
      </c>
      <c r="Z173" s="18">
        <f>'6. FKLASS GRUNDSKOLA'!F173</f>
        <v>106.2670813213376</v>
      </c>
      <c r="AA173" s="18">
        <f>'6. FKLASS GRUNDSKOLA'!G173</f>
        <v>-81.453490184356397</v>
      </c>
      <c r="AB173" s="18">
        <f>'7. GYMNASIESKOLA'!E173</f>
        <v>-22.222904892016278</v>
      </c>
      <c r="AC173" s="18">
        <f>'9. IFO'!D173</f>
        <v>-18.20004322078443</v>
      </c>
      <c r="AD173" s="18">
        <f>'9. IFO'!E173</f>
        <v>-1025.1690729356421</v>
      </c>
      <c r="AE173" s="18">
        <f>'9. IFO'!F173</f>
        <v>1208.6079180738891</v>
      </c>
      <c r="AF173" s="18">
        <f>'9. IFO'!G173</f>
        <v>19.504215382009711</v>
      </c>
      <c r="AG173" s="18">
        <f>'9. IFO'!H173</f>
        <v>-118.56722611564859</v>
      </c>
      <c r="AH173" s="18">
        <f>'10. ÄLDREOMSORG'!D173</f>
        <v>-142.92218121399142</v>
      </c>
      <c r="AI173" s="18">
        <f>'10. ÄLDREOMSORG'!E173</f>
        <v>-75.669746972821756</v>
      </c>
      <c r="AJ173" s="18"/>
      <c r="AK173" s="18"/>
      <c r="AL173" s="18"/>
      <c r="AM173" s="18"/>
      <c r="AN173" s="18"/>
      <c r="AO173" s="18"/>
      <c r="AP173" s="18"/>
      <c r="AQ173" s="18"/>
      <c r="AR173" s="18"/>
      <c r="AS173" s="18"/>
      <c r="AT173" s="19">
        <f t="shared" si="272"/>
        <v>-357.38126529873614</v>
      </c>
      <c r="AV173" s="18">
        <f>'9. IFO'!C173</f>
        <v>448.9923566814108</v>
      </c>
      <c r="AW173" s="18">
        <f>'5. FÖRSKOLA FRITIDS'!F173</f>
        <v>-81.557281084276013</v>
      </c>
      <c r="AX173" s="18">
        <f>'7. GYMNASIESKOLA'!E173</f>
        <v>-22.222904892016278</v>
      </c>
      <c r="AY173" s="18">
        <f>'10. ÄLDREOMSORG'!D173</f>
        <v>-142.92218121399142</v>
      </c>
      <c r="AZ173" s="18">
        <f>'11. KOLLEKTIVTRAFIK'!C173</f>
        <v>2.9444393098219903</v>
      </c>
      <c r="BA173" s="19">
        <f t="shared" si="273"/>
        <v>205.23442880094905</v>
      </c>
      <c r="BB173" s="5"/>
      <c r="BC173" s="20">
        <f t="shared" si="274"/>
        <v>342.93936298589631</v>
      </c>
      <c r="BD173" s="20">
        <f t="shared" si="275"/>
        <v>-357.38126529873614</v>
      </c>
      <c r="BE173" s="20">
        <f t="shared" si="276"/>
        <v>205.23442880094905</v>
      </c>
      <c r="BF173" s="22">
        <f t="shared" si="277"/>
        <v>190.79252648810922</v>
      </c>
      <c r="BH173" s="5"/>
      <c r="BI173" s="5"/>
      <c r="BJ173" s="5"/>
      <c r="BK173" s="5"/>
    </row>
    <row r="174" spans="1:63" x14ac:dyDescent="0.35">
      <c r="A174" s="13" t="str">
        <f>'8. KOMVUX'!B174</f>
        <v>Svenljunga</v>
      </c>
      <c r="B174" s="18">
        <f>'5. FÖRSKOLA FRITIDS'!L174</f>
        <v>-35.99101309141129</v>
      </c>
      <c r="C174" s="18">
        <f>'5. FÖRSKOLA FRITIDS'!M174</f>
        <v>13.633801411542194</v>
      </c>
      <c r="D174" s="18">
        <f>'6. FKLASS GRUNDSKOLA'!J174</f>
        <v>180.35330619301854</v>
      </c>
      <c r="E174" s="18">
        <f>'6. FKLASS GRUNDSKOLA'!K174</f>
        <v>22.685868561938666</v>
      </c>
      <c r="F174" s="18">
        <f>'6. FKLASS GRUNDSKOLA'!L174</f>
        <v>4.2273534505914832</v>
      </c>
      <c r="G174" s="18">
        <f>'7. GYMNASIESKOLA'!H174</f>
        <v>34.454319287849266</v>
      </c>
      <c r="H174" s="18">
        <f>'7. GYMNASIESKOLA'!I174</f>
        <v>368.14352879403771</v>
      </c>
      <c r="I174" s="18">
        <f>'7. GYMNASIESKOLA'!J174</f>
        <v>-127.4691455084231</v>
      </c>
      <c r="J174" s="18">
        <f>'7. GYMNASIESKOLA'!L174</f>
        <v>15.57052056304372</v>
      </c>
      <c r="K174" s="18">
        <f>'7. GYMNASIESKOLA'!M174</f>
        <v>-73.459512827421037</v>
      </c>
      <c r="L174" s="18">
        <f>'7. GYMNASIESKOLA'!K174</f>
        <v>-369.09638083330839</v>
      </c>
      <c r="M174" s="18">
        <f>'9. IFO'!J174</f>
        <v>745.12176589000478</v>
      </c>
      <c r="N174" s="18">
        <f>'9. IFO'!K174</f>
        <v>-1132.8117672719056</v>
      </c>
      <c r="O174" s="18">
        <f>'9. IFO'!L174</f>
        <v>19.806859304691052</v>
      </c>
      <c r="P174" s="18">
        <f>'9. IFO'!M174</f>
        <v>-732.0942535076</v>
      </c>
      <c r="Q174" s="18">
        <f>'10. ÄLDREOMSORG'!I174</f>
        <v>13.022139272543138</v>
      </c>
      <c r="R174" s="18">
        <f>'10. ÄLDREOMSORG'!J174</f>
        <v>12.044897849211065</v>
      </c>
      <c r="S174" s="19">
        <f t="shared" si="271"/>
        <v>-1041.8577124615977</v>
      </c>
      <c r="U174" s="18">
        <f>'5. FÖRSKOLA FRITIDS'!D174</f>
        <v>47.120675246957134</v>
      </c>
      <c r="V174" s="18">
        <f>'5. FÖRSKOLA FRITIDS'!E174</f>
        <v>-60.513377880459316</v>
      </c>
      <c r="W174" s="18">
        <f>'5. FÖRSKOLA FRITIDS'!G174</f>
        <v>-29.947749263757402</v>
      </c>
      <c r="X174" s="18">
        <f>'5. FÖRSKOLA FRITIDS'!H174</f>
        <v>13.392864991389189</v>
      </c>
      <c r="Y174" s="18">
        <f>'5. FÖRSKOLA FRITIDS'!J174</f>
        <v>-26.365408155438921</v>
      </c>
      <c r="Z174" s="18">
        <f>'6. FKLASS GRUNDSKOLA'!F174</f>
        <v>-13.199416109159431</v>
      </c>
      <c r="AA174" s="18">
        <f>'6. FKLASS GRUNDSKOLA'!G174</f>
        <v>-39.97249441409361</v>
      </c>
      <c r="AB174" s="18">
        <f>'7. GYMNASIESKOLA'!E174</f>
        <v>-9.5459215371220818</v>
      </c>
      <c r="AC174" s="18">
        <f>'9. IFO'!D174</f>
        <v>-9.1133175860933786</v>
      </c>
      <c r="AD174" s="18">
        <f>'9. IFO'!E174</f>
        <v>82.454919205340303</v>
      </c>
      <c r="AE174" s="18">
        <f>'9. IFO'!F174</f>
        <v>1469.6672283778489</v>
      </c>
      <c r="AF174" s="18">
        <f>'9. IFO'!G174</f>
        <v>13.905029596778986</v>
      </c>
      <c r="AG174" s="18">
        <f>'9. IFO'!H174</f>
        <v>-103.82428066128045</v>
      </c>
      <c r="AH174" s="18">
        <f>'10. ÄLDREOMSORG'!D174</f>
        <v>-68.313213103889069</v>
      </c>
      <c r="AI174" s="18">
        <f>'10. ÄLDREOMSORG'!E174</f>
        <v>-25.402031449828929</v>
      </c>
      <c r="AJ174" s="18"/>
      <c r="AK174" s="18"/>
      <c r="AL174" s="18"/>
      <c r="AM174" s="18"/>
      <c r="AN174" s="18"/>
      <c r="AO174" s="18"/>
      <c r="AP174" s="18"/>
      <c r="AQ174" s="18"/>
      <c r="AR174" s="18"/>
      <c r="AS174" s="18"/>
      <c r="AT174" s="19">
        <f t="shared" si="272"/>
        <v>1240.3435072571922</v>
      </c>
      <c r="AV174" s="18">
        <f>'9. IFO'!C174</f>
        <v>351.50642543079528</v>
      </c>
      <c r="AW174" s="18">
        <f>'5. FÖRSKOLA FRITIDS'!F174</f>
        <v>-99.469472976591931</v>
      </c>
      <c r="AX174" s="18">
        <f>'7. GYMNASIESKOLA'!E174</f>
        <v>-9.5459215371220818</v>
      </c>
      <c r="AY174" s="18">
        <f>'10. ÄLDREOMSORG'!D174</f>
        <v>-68.313213103889069</v>
      </c>
      <c r="AZ174" s="18">
        <f>'11. KOLLEKTIVTRAFIK'!C174</f>
        <v>2.9444393098219903</v>
      </c>
      <c r="BA174" s="19">
        <f t="shared" si="273"/>
        <v>177.12225712301421</v>
      </c>
      <c r="BB174" s="5"/>
      <c r="BC174" s="20">
        <f t="shared" si="274"/>
        <v>-1041.8577124615977</v>
      </c>
      <c r="BD174" s="20">
        <f t="shared" si="275"/>
        <v>1240.3435072571922</v>
      </c>
      <c r="BE174" s="20">
        <f t="shared" si="276"/>
        <v>177.12225712301421</v>
      </c>
      <c r="BF174" s="22">
        <f t="shared" si="277"/>
        <v>375.60805191860874</v>
      </c>
      <c r="BH174" s="5"/>
      <c r="BI174" s="5"/>
      <c r="BJ174" s="5"/>
      <c r="BK174" s="5"/>
    </row>
    <row r="175" spans="1:63" x14ac:dyDescent="0.35">
      <c r="A175" s="13" t="str">
        <f>'8. KOMVUX'!B175</f>
        <v>Tanum</v>
      </c>
      <c r="B175" s="18">
        <f>'5. FÖRSKOLA FRITIDS'!L175</f>
        <v>7.845453393031069</v>
      </c>
      <c r="C175" s="18">
        <f>'5. FÖRSKOLA FRITIDS'!M175</f>
        <v>-26.630398136155197</v>
      </c>
      <c r="D175" s="18">
        <f>'6. FKLASS GRUNDSKOLA'!J175</f>
        <v>-90.851211900524959</v>
      </c>
      <c r="E175" s="18">
        <f>'6. FKLASS GRUNDSKOLA'!K175</f>
        <v>22.685868561938666</v>
      </c>
      <c r="F175" s="18">
        <f>'6. FKLASS GRUNDSKOLA'!L175</f>
        <v>4.2273534505914832</v>
      </c>
      <c r="G175" s="18">
        <f>'7. GYMNASIESKOLA'!H175</f>
        <v>-67.684876565578264</v>
      </c>
      <c r="H175" s="18">
        <f>'7. GYMNASIESKOLA'!I175</f>
        <v>345.1855275947529</v>
      </c>
      <c r="I175" s="18">
        <f>'7. GYMNASIESKOLA'!J175</f>
        <v>-10.155849679662124</v>
      </c>
      <c r="J175" s="18">
        <f>'7. GYMNASIESKOLA'!L175</f>
        <v>15.57052056304372</v>
      </c>
      <c r="K175" s="18">
        <f>'7. GYMNASIESKOLA'!M175</f>
        <v>4.2112102694704934</v>
      </c>
      <c r="L175" s="18">
        <f>'7. GYMNASIESKOLA'!K175</f>
        <v>-310.45772523574777</v>
      </c>
      <c r="M175" s="18">
        <f>'9. IFO'!J175</f>
        <v>521.29980220352775</v>
      </c>
      <c r="N175" s="18">
        <f>'9. IFO'!K175</f>
        <v>-716.64116081956695</v>
      </c>
      <c r="O175" s="18">
        <f>'9. IFO'!L175</f>
        <v>180.04647244390904</v>
      </c>
      <c r="P175" s="18">
        <f>'9. IFO'!M175</f>
        <v>-732.0942535076</v>
      </c>
      <c r="Q175" s="18">
        <f>'10. ÄLDREOMSORG'!I175</f>
        <v>13.022139272543138</v>
      </c>
      <c r="R175" s="18">
        <f>'10. ÄLDREOMSORG'!J175</f>
        <v>32.250410430244621</v>
      </c>
      <c r="S175" s="19">
        <f t="shared" si="271"/>
        <v>-808.17071766178242</v>
      </c>
      <c r="U175" s="18">
        <f>'5. FÖRSKOLA FRITIDS'!D175</f>
        <v>38.654107869794693</v>
      </c>
      <c r="V175" s="18">
        <f>'5. FÖRSKOLA FRITIDS'!E175</f>
        <v>-4.8549439631101325</v>
      </c>
      <c r="W175" s="18">
        <f>'5. FÖRSKOLA FRITIDS'!G175</f>
        <v>-22.45379859102642</v>
      </c>
      <c r="X175" s="18">
        <f>'5. FÖRSKOLA FRITIDS'!H175</f>
        <v>16.102748055801847</v>
      </c>
      <c r="Y175" s="18">
        <f>'5. FÖRSKOLA FRITIDS'!J175</f>
        <v>-26.365408155438921</v>
      </c>
      <c r="Z175" s="18">
        <f>'6. FKLASS GRUNDSKOLA'!F175</f>
        <v>6.6463616780942063</v>
      </c>
      <c r="AA175" s="18">
        <f>'6. FKLASS GRUNDSKOLA'!G175</f>
        <v>-39.97249441409361</v>
      </c>
      <c r="AB175" s="18">
        <f>'7. GYMNASIESKOLA'!E175</f>
        <v>-9.5459215371220818</v>
      </c>
      <c r="AC175" s="18">
        <f>'9. IFO'!D175</f>
        <v>-9.1133175860933786</v>
      </c>
      <c r="AD175" s="18">
        <f>'9. IFO'!E175</f>
        <v>-238.26383064134328</v>
      </c>
      <c r="AE175" s="18">
        <f>'9. IFO'!F175</f>
        <v>1261.7866664691408</v>
      </c>
      <c r="AF175" s="18">
        <f>'9. IFO'!G175</f>
        <v>14.872348176399845</v>
      </c>
      <c r="AG175" s="18">
        <f>'9. IFO'!H175</f>
        <v>-97.62518996205327</v>
      </c>
      <c r="AH175" s="18">
        <f>'10. ÄLDREOMSORG'!D175</f>
        <v>6.9813435335182916</v>
      </c>
      <c r="AI175" s="18">
        <f>'10. ÄLDREOMSORG'!E175</f>
        <v>-25.402031449828929</v>
      </c>
      <c r="AJ175" s="18"/>
      <c r="AK175" s="18"/>
      <c r="AL175" s="18"/>
      <c r="AM175" s="18"/>
      <c r="AN175" s="18"/>
      <c r="AO175" s="18"/>
      <c r="AP175" s="18"/>
      <c r="AQ175" s="18"/>
      <c r="AR175" s="18"/>
      <c r="AS175" s="18"/>
      <c r="AT175" s="19">
        <f t="shared" si="272"/>
        <v>871.44663948263974</v>
      </c>
      <c r="AV175" s="18">
        <f>'9. IFO'!C175</f>
        <v>193.26797098450106</v>
      </c>
      <c r="AW175" s="18">
        <f>'5. FÖRSKOLA FRITIDS'!F175</f>
        <v>12.927671626715266</v>
      </c>
      <c r="AX175" s="18">
        <f>'7. GYMNASIESKOLA'!E175</f>
        <v>-9.5459215371220818</v>
      </c>
      <c r="AY175" s="18">
        <f>'10. ÄLDREOMSORG'!D175</f>
        <v>6.9813435335182916</v>
      </c>
      <c r="AZ175" s="18">
        <f>'11. KOLLEKTIVTRAFIK'!C175</f>
        <v>2.9444393098219903</v>
      </c>
      <c r="BA175" s="19">
        <f t="shared" si="273"/>
        <v>206.57550391743456</v>
      </c>
      <c r="BB175" s="5"/>
      <c r="BC175" s="20">
        <f t="shared" si="274"/>
        <v>-808.17071766178242</v>
      </c>
      <c r="BD175" s="20">
        <f t="shared" si="275"/>
        <v>871.44663948263974</v>
      </c>
      <c r="BE175" s="20">
        <f t="shared" si="276"/>
        <v>206.57550391743456</v>
      </c>
      <c r="BF175" s="22">
        <f t="shared" si="277"/>
        <v>269.85142573829188</v>
      </c>
      <c r="BH175" s="5"/>
      <c r="BI175" s="5"/>
      <c r="BJ175" s="5"/>
      <c r="BK175" s="5"/>
    </row>
    <row r="176" spans="1:63" x14ac:dyDescent="0.35">
      <c r="A176" s="13" t="str">
        <f>'8. KOMVUX'!B176</f>
        <v>Tibro</v>
      </c>
      <c r="B176" s="18">
        <f>'5. FÖRSKOLA FRITIDS'!L176</f>
        <v>-63.771632924552215</v>
      </c>
      <c r="C176" s="18">
        <f>'5. FÖRSKOLA FRITIDS'!M176</f>
        <v>13.633801411542194</v>
      </c>
      <c r="D176" s="18">
        <f>'6. FKLASS GRUNDSKOLA'!J176</f>
        <v>52.592064018322922</v>
      </c>
      <c r="E176" s="18">
        <f>'6. FKLASS GRUNDSKOLA'!K176</f>
        <v>22.685868561938666</v>
      </c>
      <c r="F176" s="18">
        <f>'6. FKLASS GRUNDSKOLA'!L176</f>
        <v>4.2273534505914832</v>
      </c>
      <c r="G176" s="18">
        <f>'7. GYMNASIESKOLA'!H176</f>
        <v>94.495760577640297</v>
      </c>
      <c r="H176" s="18">
        <f>'7. GYMNASIESKOLA'!I176</f>
        <v>549.01410136207187</v>
      </c>
      <c r="I176" s="18">
        <f>'7. GYMNASIESKOLA'!J176</f>
        <v>53.531924439639496</v>
      </c>
      <c r="J176" s="18">
        <f>'7. GYMNASIESKOLA'!L176</f>
        <v>15.57052056304372</v>
      </c>
      <c r="K176" s="18">
        <f>'7. GYMNASIESKOLA'!M176</f>
        <v>4.2112102694704934</v>
      </c>
      <c r="L176" s="18">
        <f>'7. GYMNASIESKOLA'!K176</f>
        <v>-386.02304406040753</v>
      </c>
      <c r="M176" s="18">
        <f>'9. IFO'!J176</f>
        <v>579.85208866911671</v>
      </c>
      <c r="N176" s="18">
        <f>'9. IFO'!K176</f>
        <v>-830.29964321330306</v>
      </c>
      <c r="O176" s="18">
        <f>'9. IFO'!L176</f>
        <v>24.948853767502989</v>
      </c>
      <c r="P176" s="18">
        <f>'9. IFO'!M176</f>
        <v>-732.0942535076</v>
      </c>
      <c r="Q176" s="18">
        <f>'10. ÄLDREOMSORG'!I176</f>
        <v>13.022139272543138</v>
      </c>
      <c r="R176" s="18">
        <f>'10. ÄLDREOMSORG'!J176</f>
        <v>10.086009518698216</v>
      </c>
      <c r="S176" s="19">
        <f t="shared" si="271"/>
        <v>-574.31687782374058</v>
      </c>
      <c r="U176" s="18">
        <f>'5. FÖRSKOLA FRITIDS'!D176</f>
        <v>47.701134046715403</v>
      </c>
      <c r="V176" s="18">
        <f>'5. FÖRSKOLA FRITIDS'!E176</f>
        <v>-24.623332388288429</v>
      </c>
      <c r="W176" s="18">
        <f>'5. FÖRSKOLA FRITIDS'!G176</f>
        <v>-43.471957071254778</v>
      </c>
      <c r="X176" s="18">
        <f>'5. FÖRSKOLA FRITIDS'!H176</f>
        <v>3.6050991278832423</v>
      </c>
      <c r="Y176" s="18">
        <f>'5. FÖRSKOLA FRITIDS'!J176</f>
        <v>-26.365408155438921</v>
      </c>
      <c r="Z176" s="18">
        <f>'6. FKLASS GRUNDSKOLA'!F176</f>
        <v>-6.1842819717431725</v>
      </c>
      <c r="AA176" s="18">
        <f>'6. FKLASS GRUNDSKOLA'!G176</f>
        <v>-39.97249441409361</v>
      </c>
      <c r="AB176" s="18">
        <f>'7. GYMNASIESKOLA'!E176</f>
        <v>-9.5459215371220818</v>
      </c>
      <c r="AC176" s="18">
        <f>'9. IFO'!D176</f>
        <v>-9.1133175860933786</v>
      </c>
      <c r="AD176" s="18">
        <f>'9. IFO'!E176</f>
        <v>104.08445427386839</v>
      </c>
      <c r="AE176" s="18">
        <f>'9. IFO'!F176</f>
        <v>1445.4950700163713</v>
      </c>
      <c r="AF176" s="18">
        <f>'9. IFO'!G176</f>
        <v>41.558951597769259</v>
      </c>
      <c r="AG176" s="18">
        <f>'9. IFO'!H176</f>
        <v>-123.08976017552533</v>
      </c>
      <c r="AH176" s="18">
        <f>'10. ÄLDREOMSORG'!D176</f>
        <v>59.558332144055797</v>
      </c>
      <c r="AI176" s="18">
        <f>'10. ÄLDREOMSORG'!E176</f>
        <v>-25.402031449828929</v>
      </c>
      <c r="AJ176" s="18"/>
      <c r="AK176" s="18"/>
      <c r="AL176" s="18"/>
      <c r="AM176" s="18"/>
      <c r="AN176" s="18"/>
      <c r="AO176" s="18"/>
      <c r="AP176" s="18"/>
      <c r="AQ176" s="18"/>
      <c r="AR176" s="18"/>
      <c r="AS176" s="18"/>
      <c r="AT176" s="19">
        <f t="shared" si="272"/>
        <v>1394.234536457275</v>
      </c>
      <c r="AV176" s="18">
        <f>'9. IFO'!C176</f>
        <v>506.24901631681053</v>
      </c>
      <c r="AW176" s="18">
        <f>'5. FÖRSKOLA FRITIDS'!F176</f>
        <v>-65.901442635173382</v>
      </c>
      <c r="AX176" s="18">
        <f>'7. GYMNASIESKOLA'!E176</f>
        <v>-9.5459215371220818</v>
      </c>
      <c r="AY176" s="18">
        <f>'10. ÄLDREOMSORG'!D176</f>
        <v>59.558332144055797</v>
      </c>
      <c r="AZ176" s="18">
        <f>'11. KOLLEKTIVTRAFIK'!C176</f>
        <v>2.9444393098219903</v>
      </c>
      <c r="BA176" s="19">
        <f t="shared" si="273"/>
        <v>493.30442359839282</v>
      </c>
      <c r="BB176" s="5"/>
      <c r="BC176" s="20">
        <f t="shared" si="274"/>
        <v>-574.31687782374058</v>
      </c>
      <c r="BD176" s="20">
        <f t="shared" si="275"/>
        <v>1394.234536457275</v>
      </c>
      <c r="BE176" s="20">
        <f t="shared" si="276"/>
        <v>493.30442359839282</v>
      </c>
      <c r="BF176" s="22">
        <f t="shared" si="277"/>
        <v>1313.2220822319273</v>
      </c>
      <c r="BH176" s="5"/>
      <c r="BI176" s="5"/>
      <c r="BJ176" s="5"/>
      <c r="BK176" s="5"/>
    </row>
    <row r="177" spans="1:63" x14ac:dyDescent="0.35">
      <c r="A177" s="13" t="str">
        <f>'8. KOMVUX'!B177</f>
        <v>Tidaholm</v>
      </c>
      <c r="B177" s="18">
        <f>'5. FÖRSKOLA FRITIDS'!L177</f>
        <v>7.845453393031069</v>
      </c>
      <c r="C177" s="18">
        <f>'5. FÖRSKOLA FRITIDS'!M177</f>
        <v>-23.032346780441198</v>
      </c>
      <c r="D177" s="18">
        <f>'6. FKLASS GRUNDSKOLA'!J177</f>
        <v>-102.05120692240632</v>
      </c>
      <c r="E177" s="18">
        <f>'6. FKLASS GRUNDSKOLA'!K177</f>
        <v>-5.6803547283867308</v>
      </c>
      <c r="F177" s="18">
        <f>'6. FKLASS GRUNDSKOLA'!L177</f>
        <v>4.2273534505914832</v>
      </c>
      <c r="G177" s="18">
        <f>'7. GYMNASIESKOLA'!H177</f>
        <v>-1.1995155745909309</v>
      </c>
      <c r="H177" s="18">
        <f>'7. GYMNASIESKOLA'!I177</f>
        <v>331.91109917947625</v>
      </c>
      <c r="I177" s="18">
        <f>'7. GYMNASIESKOLA'!J177</f>
        <v>-61.964213026163108</v>
      </c>
      <c r="J177" s="18">
        <f>'7. GYMNASIESKOLA'!L177</f>
        <v>15.57052056304372</v>
      </c>
      <c r="K177" s="18">
        <f>'7. GYMNASIESKOLA'!M177</f>
        <v>-97.555265255418902</v>
      </c>
      <c r="L177" s="18">
        <f>'7. GYMNASIESKOLA'!K177</f>
        <v>-336.33729947329931</v>
      </c>
      <c r="M177" s="18">
        <f>'9. IFO'!J177</f>
        <v>776.74126182366024</v>
      </c>
      <c r="N177" s="18">
        <f>'9. IFO'!K177</f>
        <v>-926.55230352440776</v>
      </c>
      <c r="O177" s="18">
        <f>'9. IFO'!L177</f>
        <v>12.72008809947649</v>
      </c>
      <c r="P177" s="18">
        <f>'9. IFO'!M177</f>
        <v>-732.0942535076</v>
      </c>
      <c r="Q177" s="18">
        <f>'10. ÄLDREOMSORG'!I177</f>
        <v>13.022139272543138</v>
      </c>
      <c r="R177" s="18">
        <f>'10. ÄLDREOMSORG'!J177</f>
        <v>21.438784642689466</v>
      </c>
      <c r="S177" s="19">
        <f t="shared" si="271"/>
        <v>-1102.9900583682024</v>
      </c>
      <c r="U177" s="18">
        <f>'5. FÖRSKOLA FRITIDS'!D177</f>
        <v>45.265121069138431</v>
      </c>
      <c r="V177" s="18">
        <f>'5. FÖRSKOLA FRITIDS'!E177</f>
        <v>-58.652125640866458</v>
      </c>
      <c r="W177" s="18">
        <f>'5. FÖRSKOLA FRITIDS'!G177</f>
        <v>-49.814873844420312</v>
      </c>
      <c r="X177" s="18">
        <f>'5. FÖRSKOLA FRITIDS'!H177</f>
        <v>-26.199047444948075</v>
      </c>
      <c r="Y177" s="18">
        <f>'5. FÖRSKOLA FRITIDS'!J177</f>
        <v>-26.365408155438921</v>
      </c>
      <c r="Z177" s="18">
        <f>'6. FKLASS GRUNDSKOLA'!F177</f>
        <v>-16.953572544037591</v>
      </c>
      <c r="AA177" s="18">
        <f>'6. FKLASS GRUNDSKOLA'!G177</f>
        <v>-39.97249441409361</v>
      </c>
      <c r="AB177" s="18">
        <f>'7. GYMNASIESKOLA'!E177</f>
        <v>-9.5459215371220818</v>
      </c>
      <c r="AC177" s="18">
        <f>'9. IFO'!D177</f>
        <v>-9.1133175860933786</v>
      </c>
      <c r="AD177" s="18">
        <f>'9. IFO'!E177</f>
        <v>82.271286804584207</v>
      </c>
      <c r="AE177" s="18">
        <f>'9. IFO'!F177</f>
        <v>1658.2100635973761</v>
      </c>
      <c r="AF177" s="18">
        <f>'9. IFO'!G177</f>
        <v>28.271139173002354</v>
      </c>
      <c r="AG177" s="18">
        <f>'9. IFO'!H177</f>
        <v>-119.8284376006356</v>
      </c>
      <c r="AH177" s="18">
        <f>'10. ÄLDREOMSORG'!D177</f>
        <v>147.91144772528352</v>
      </c>
      <c r="AI177" s="18">
        <f>'10. ÄLDREOMSORG'!E177</f>
        <v>-25.402031449828929</v>
      </c>
      <c r="AJ177" s="18"/>
      <c r="AK177" s="18"/>
      <c r="AL177" s="18"/>
      <c r="AM177" s="18"/>
      <c r="AN177" s="18"/>
      <c r="AO177" s="18"/>
      <c r="AP177" s="18"/>
      <c r="AQ177" s="18"/>
      <c r="AR177" s="18"/>
      <c r="AS177" s="18"/>
      <c r="AT177" s="19">
        <f t="shared" si="272"/>
        <v>1580.0818281518998</v>
      </c>
      <c r="AV177" s="18">
        <f>'9. IFO'!C177</f>
        <v>767.63551018603414</v>
      </c>
      <c r="AW177" s="18">
        <f>'5. FÖRSKOLA FRITIDS'!F177</f>
        <v>-32.55737337402536</v>
      </c>
      <c r="AX177" s="18">
        <f>'7. GYMNASIESKOLA'!E177</f>
        <v>-9.5459215371220818</v>
      </c>
      <c r="AY177" s="18">
        <f>'10. ÄLDREOMSORG'!D177</f>
        <v>147.91144772528352</v>
      </c>
      <c r="AZ177" s="18">
        <f>'11. KOLLEKTIVTRAFIK'!C177</f>
        <v>2.9444393098219903</v>
      </c>
      <c r="BA177" s="19">
        <f t="shared" si="273"/>
        <v>876.38810230999218</v>
      </c>
      <c r="BB177" s="5"/>
      <c r="BC177" s="20">
        <f t="shared" si="274"/>
        <v>-1102.9900583682024</v>
      </c>
      <c r="BD177" s="20">
        <f t="shared" si="275"/>
        <v>1580.0818281518998</v>
      </c>
      <c r="BE177" s="20">
        <f t="shared" si="276"/>
        <v>876.38810230999218</v>
      </c>
      <c r="BF177" s="22">
        <f t="shared" si="277"/>
        <v>1353.4798720936897</v>
      </c>
      <c r="BH177" s="5"/>
      <c r="BI177" s="5"/>
      <c r="BJ177" s="5"/>
      <c r="BK177" s="5"/>
    </row>
    <row r="178" spans="1:63" x14ac:dyDescent="0.35">
      <c r="A178" s="13" t="str">
        <f>'8. KOMVUX'!B178</f>
        <v>Tjörn</v>
      </c>
      <c r="B178" s="18">
        <f>'5. FÖRSKOLA FRITIDS'!L178</f>
        <v>7.845453393031069</v>
      </c>
      <c r="C178" s="18">
        <f>'5. FÖRSKOLA FRITIDS'!M178</f>
        <v>13.633801411542194</v>
      </c>
      <c r="D178" s="18">
        <f>'6. FKLASS GRUNDSKOLA'!J178</f>
        <v>-236.39834169456265</v>
      </c>
      <c r="E178" s="18">
        <f>'6. FKLASS GRUNDSKOLA'!K178</f>
        <v>22.685868561938666</v>
      </c>
      <c r="F178" s="18">
        <f>'6. FKLASS GRUNDSKOLA'!L178</f>
        <v>4.2273534505914832</v>
      </c>
      <c r="G178" s="18">
        <f>'7. GYMNASIESKOLA'!H178</f>
        <v>-78.766982689995771</v>
      </c>
      <c r="H178" s="18">
        <f>'7. GYMNASIESKOLA'!I178</f>
        <v>153.99472818970997</v>
      </c>
      <c r="I178" s="18">
        <f>'7. GYMNASIESKOLA'!J178</f>
        <v>48.474121479841962</v>
      </c>
      <c r="J178" s="18">
        <f>'7. GYMNASIESKOLA'!L178</f>
        <v>15.57052056304372</v>
      </c>
      <c r="K178" s="18">
        <f>'7. GYMNASIESKOLA'!M178</f>
        <v>4.2112102694704934</v>
      </c>
      <c r="L178" s="18">
        <f>'7. GYMNASIESKOLA'!K178</f>
        <v>-88.975474473224892</v>
      </c>
      <c r="M178" s="18">
        <f>'9. IFO'!J178</f>
        <v>473.81605438991124</v>
      </c>
      <c r="N178" s="18">
        <f>'9. IFO'!K178</f>
        <v>-619.01163755936955</v>
      </c>
      <c r="O178" s="18">
        <f>'9. IFO'!L178</f>
        <v>24.747607853304505</v>
      </c>
      <c r="P178" s="18">
        <f>'9. IFO'!M178</f>
        <v>-732.0942535076</v>
      </c>
      <c r="Q178" s="18">
        <f>'10. ÄLDREOMSORG'!I178</f>
        <v>13.022139272543138</v>
      </c>
      <c r="R178" s="18">
        <f>'10. ÄLDREOMSORG'!J178</f>
        <v>33.079342642820002</v>
      </c>
      <c r="S178" s="19">
        <f t="shared" si="271"/>
        <v>-939.93848844700437</v>
      </c>
      <c r="U178" s="18">
        <f>'5. FÖRSKOLA FRITIDS'!D178</f>
        <v>43.013898272969676</v>
      </c>
      <c r="V178" s="18">
        <f>'5. FÖRSKOLA FRITIDS'!E178</f>
        <v>6.7018116516884083</v>
      </c>
      <c r="W178" s="18">
        <f>'5. FÖRSKOLA FRITIDS'!G178</f>
        <v>-9.3143638920000562</v>
      </c>
      <c r="X178" s="18">
        <f>'5. FÖRSKOLA FRITIDS'!H178</f>
        <v>-10.434550484880885</v>
      </c>
      <c r="Y178" s="18">
        <f>'5. FÖRSKOLA FRITIDS'!J178</f>
        <v>4.1421546843599852</v>
      </c>
      <c r="Z178" s="18">
        <f>'6. FKLASS GRUNDSKOLA'!F178</f>
        <v>-18.031704998789607</v>
      </c>
      <c r="AA178" s="18">
        <f>'6. FKLASS GRUNDSKOLA'!G178</f>
        <v>6.7557211394020209</v>
      </c>
      <c r="AB178" s="18">
        <f>'7. GYMNASIESKOLA'!E178</f>
        <v>7.2654822902362133</v>
      </c>
      <c r="AC178" s="18">
        <f>'9. IFO'!D178</f>
        <v>-0.59720513963225497</v>
      </c>
      <c r="AD178" s="18">
        <f>'9. IFO'!E178</f>
        <v>-36.726325632993763</v>
      </c>
      <c r="AE178" s="18">
        <f>'9. IFO'!F178</f>
        <v>991.05849282058921</v>
      </c>
      <c r="AF178" s="18">
        <f>'9. IFO'!G178</f>
        <v>1.4804656096346649</v>
      </c>
      <c r="AG178" s="18">
        <f>'9. IFO'!H178</f>
        <v>-136.38770042690157</v>
      </c>
      <c r="AH178" s="18">
        <f>'10. ÄLDREOMSORG'!D178</f>
        <v>9.3644503640388255</v>
      </c>
      <c r="AI178" s="18">
        <f>'10. ÄLDREOMSORG'!E178</f>
        <v>29.246251056028115</v>
      </c>
      <c r="AJ178" s="18"/>
      <c r="AK178" s="18"/>
      <c r="AL178" s="18"/>
      <c r="AM178" s="18"/>
      <c r="AN178" s="18"/>
      <c r="AO178" s="18"/>
      <c r="AP178" s="18"/>
      <c r="AQ178" s="18"/>
      <c r="AR178" s="18"/>
      <c r="AS178" s="18"/>
      <c r="AT178" s="19">
        <f t="shared" si="272"/>
        <v>887.53687731374885</v>
      </c>
      <c r="AV178" s="18">
        <f>'9. IFO'!C178</f>
        <v>-36.078062441273573</v>
      </c>
      <c r="AW178" s="18">
        <f>'5. FÖRSKOLA FRITIDS'!F178</f>
        <v>-79.949900793622291</v>
      </c>
      <c r="AX178" s="18">
        <f>'7. GYMNASIESKOLA'!E178</f>
        <v>7.2654822902362133</v>
      </c>
      <c r="AY178" s="18">
        <f>'10. ÄLDREOMSORG'!D178</f>
        <v>9.3644503640388255</v>
      </c>
      <c r="AZ178" s="18">
        <f>'11. KOLLEKTIVTRAFIK'!C178</f>
        <v>2.9444393098219903</v>
      </c>
      <c r="BA178" s="19">
        <f t="shared" si="273"/>
        <v>-96.453591270798839</v>
      </c>
      <c r="BB178" s="5"/>
      <c r="BC178" s="20">
        <f t="shared" si="274"/>
        <v>-939.93848844700437</v>
      </c>
      <c r="BD178" s="20">
        <f t="shared" si="275"/>
        <v>887.53687731374885</v>
      </c>
      <c r="BE178" s="20">
        <f t="shared" si="276"/>
        <v>-96.453591270798839</v>
      </c>
      <c r="BF178" s="22">
        <f t="shared" si="277"/>
        <v>-148.85520240405435</v>
      </c>
      <c r="BH178" s="5"/>
      <c r="BI178" s="5"/>
      <c r="BJ178" s="5"/>
      <c r="BK178" s="5"/>
    </row>
    <row r="179" spans="1:63" x14ac:dyDescent="0.35">
      <c r="A179" s="13" t="str">
        <f>'8. KOMVUX'!B179</f>
        <v>Tranemo</v>
      </c>
      <c r="B179" s="18">
        <f>'5. FÖRSKOLA FRITIDS'!L179</f>
        <v>7.845453393031069</v>
      </c>
      <c r="C179" s="18">
        <f>'5. FÖRSKOLA FRITIDS'!M179</f>
        <v>11.085843612875589</v>
      </c>
      <c r="D179" s="18">
        <f>'6. FKLASS GRUNDSKOLA'!J179</f>
        <v>52.251746156089155</v>
      </c>
      <c r="E179" s="18">
        <f>'6. FKLASS GRUNDSKOLA'!K179</f>
        <v>22.685868561938666</v>
      </c>
      <c r="F179" s="18">
        <f>'6. FKLASS GRUNDSKOLA'!L179</f>
        <v>4.2273534505914832</v>
      </c>
      <c r="G179" s="18">
        <f>'7. GYMNASIESKOLA'!H179</f>
        <v>60.069472521384029</v>
      </c>
      <c r="H179" s="18">
        <f>'7. GYMNASIESKOLA'!I179</f>
        <v>309.02750585886031</v>
      </c>
      <c r="I179" s="18">
        <f>'7. GYMNASIESKOLA'!J179</f>
        <v>-44.744059722666414</v>
      </c>
      <c r="J179" s="18">
        <f>'7. GYMNASIESKOLA'!L179</f>
        <v>15.57052056304372</v>
      </c>
      <c r="K179" s="18">
        <f>'7. GYMNASIESKOLA'!M179</f>
        <v>-19.364232915338267</v>
      </c>
      <c r="L179" s="18">
        <f>'7. GYMNASIESKOLA'!K179</f>
        <v>-204.79349978041299</v>
      </c>
      <c r="M179" s="18">
        <f>'9. IFO'!J179</f>
        <v>602.13862505779514</v>
      </c>
      <c r="N179" s="18">
        <f>'9. IFO'!K179</f>
        <v>-896.97197708576186</v>
      </c>
      <c r="O179" s="18">
        <f>'9. IFO'!L179</f>
        <v>17.50846907591578</v>
      </c>
      <c r="P179" s="18">
        <f>'9. IFO'!M179</f>
        <v>-732.0942535076</v>
      </c>
      <c r="Q179" s="18">
        <f>'10. ÄLDREOMSORG'!I179</f>
        <v>13.022139272543138</v>
      </c>
      <c r="R179" s="18">
        <f>'10. ÄLDREOMSORG'!J179</f>
        <v>13.884409292185548</v>
      </c>
      <c r="S179" s="19">
        <f t="shared" si="271"/>
        <v>-768.65061619552603</v>
      </c>
      <c r="U179" s="18">
        <f>'5. FÖRSKOLA FRITIDS'!D179</f>
        <v>45.261270361623907</v>
      </c>
      <c r="V179" s="18">
        <f>'5. FÖRSKOLA FRITIDS'!E179</f>
        <v>-60.010051221209764</v>
      </c>
      <c r="W179" s="18">
        <f>'5. FÖRSKOLA FRITIDS'!G179</f>
        <v>31.015897480019714</v>
      </c>
      <c r="X179" s="18">
        <f>'5. FÖRSKOLA FRITIDS'!H179</f>
        <v>21.725153965693703</v>
      </c>
      <c r="Y179" s="18">
        <f>'5. FÖRSKOLA FRITIDS'!J179</f>
        <v>-26.365408155438921</v>
      </c>
      <c r="Z179" s="18">
        <f>'6. FKLASS GRUNDSKOLA'!F179</f>
        <v>-4.1447238127832131</v>
      </c>
      <c r="AA179" s="18">
        <f>'6. FKLASS GRUNDSKOLA'!G179</f>
        <v>-39.97249441409361</v>
      </c>
      <c r="AB179" s="18">
        <f>'7. GYMNASIESKOLA'!E179</f>
        <v>-9.5459215371220818</v>
      </c>
      <c r="AC179" s="18">
        <f>'9. IFO'!D179</f>
        <v>-9.1133175860933786</v>
      </c>
      <c r="AD179" s="18">
        <f>'9. IFO'!E179</f>
        <v>67.333035030307499</v>
      </c>
      <c r="AE179" s="18">
        <f>'9. IFO'!F179</f>
        <v>1232.7800764353672</v>
      </c>
      <c r="AF179" s="18">
        <f>'9. IFO'!G179</f>
        <v>11.033746519042253</v>
      </c>
      <c r="AG179" s="18">
        <f>'9. IFO'!H179</f>
        <v>-117.45509669887052</v>
      </c>
      <c r="AH179" s="18">
        <f>'10. ÄLDREOMSORG'!D179</f>
        <v>74.114814086516347</v>
      </c>
      <c r="AI179" s="18">
        <f>'10. ÄLDREOMSORG'!E179</f>
        <v>-25.402031449828929</v>
      </c>
      <c r="AJ179" s="18"/>
      <c r="AK179" s="18"/>
      <c r="AL179" s="18"/>
      <c r="AM179" s="18"/>
      <c r="AN179" s="18"/>
      <c r="AO179" s="18"/>
      <c r="AP179" s="18"/>
      <c r="AQ179" s="18"/>
      <c r="AR179" s="18"/>
      <c r="AS179" s="18"/>
      <c r="AT179" s="19">
        <f t="shared" si="272"/>
        <v>1191.2549490031304</v>
      </c>
      <c r="AV179" s="18">
        <f>'9. IFO'!C179</f>
        <v>183.31981712091419</v>
      </c>
      <c r="AW179" s="18">
        <f>'5. FÖRSKOLA FRITIDS'!F179</f>
        <v>-1.6915865669590373</v>
      </c>
      <c r="AX179" s="18">
        <f>'7. GYMNASIESKOLA'!E179</f>
        <v>-9.5459215371220818</v>
      </c>
      <c r="AY179" s="18">
        <f>'10. ÄLDREOMSORG'!D179</f>
        <v>74.114814086516347</v>
      </c>
      <c r="AZ179" s="18">
        <f>'11. KOLLEKTIVTRAFIK'!C179</f>
        <v>2.9444393098219903</v>
      </c>
      <c r="BA179" s="19">
        <f t="shared" si="273"/>
        <v>249.14156241317144</v>
      </c>
      <c r="BB179" s="5"/>
      <c r="BC179" s="20">
        <f t="shared" si="274"/>
        <v>-768.65061619552603</v>
      </c>
      <c r="BD179" s="20">
        <f t="shared" si="275"/>
        <v>1191.2549490031304</v>
      </c>
      <c r="BE179" s="20">
        <f t="shared" si="276"/>
        <v>249.14156241317144</v>
      </c>
      <c r="BF179" s="22">
        <f t="shared" si="277"/>
        <v>671.74589522077576</v>
      </c>
      <c r="BH179" s="5"/>
      <c r="BI179" s="5"/>
      <c r="BJ179" s="5"/>
      <c r="BK179" s="5"/>
    </row>
    <row r="180" spans="1:63" x14ac:dyDescent="0.35">
      <c r="A180" s="13" t="str">
        <f>'8. KOMVUX'!B180</f>
        <v>Trollhättan</v>
      </c>
      <c r="B180" s="18">
        <f>'5. FÖRSKOLA FRITIDS'!L180</f>
        <v>7.845453393031069</v>
      </c>
      <c r="C180" s="18">
        <f>'5. FÖRSKOLA FRITIDS'!M180</f>
        <v>-2.2868553328182259</v>
      </c>
      <c r="D180" s="18">
        <f>'6. FKLASS GRUNDSKOLA'!J180</f>
        <v>157.06875438362377</v>
      </c>
      <c r="E180" s="18">
        <f>'6. FKLASS GRUNDSKOLA'!K180</f>
        <v>22.685868561938666</v>
      </c>
      <c r="F180" s="18">
        <f>'6. FKLASS GRUNDSKOLA'!L180</f>
        <v>4.2273534505914832</v>
      </c>
      <c r="G180" s="18">
        <f>'7. GYMNASIESKOLA'!H180</f>
        <v>113.74996861686604</v>
      </c>
      <c r="H180" s="18">
        <f>'7. GYMNASIESKOLA'!I180</f>
        <v>30.346180557074607</v>
      </c>
      <c r="I180" s="18">
        <f>'7. GYMNASIESKOLA'!J180</f>
        <v>-8.1420651178794383</v>
      </c>
      <c r="J180" s="18">
        <f>'7. GYMNASIESKOLA'!L180</f>
        <v>15.57052056304372</v>
      </c>
      <c r="K180" s="18">
        <f>'7. GYMNASIESKOLA'!M180</f>
        <v>4.2112102694704934</v>
      </c>
      <c r="L180" s="18">
        <f>'7. GYMNASIESKOLA'!K180</f>
        <v>-44.275539623620631</v>
      </c>
      <c r="M180" s="18">
        <f>'9. IFO'!J180</f>
        <v>774.7116269613042</v>
      </c>
      <c r="N180" s="18">
        <f>'9. IFO'!K180</f>
        <v>-752.99644664933021</v>
      </c>
      <c r="O180" s="18">
        <f>'9. IFO'!L180</f>
        <v>85.061249119790105</v>
      </c>
      <c r="P180" s="18">
        <f>'9. IFO'!M180</f>
        <v>-732.0942535076</v>
      </c>
      <c r="Q180" s="18">
        <f>'10. ÄLDREOMSORG'!I180</f>
        <v>13.022139272543138</v>
      </c>
      <c r="R180" s="18">
        <f>'10. ÄLDREOMSORG'!J180</f>
        <v>-2.6995562221017368</v>
      </c>
      <c r="S180" s="19">
        <f t="shared" si="271"/>
        <v>-313.99439130407302</v>
      </c>
      <c r="U180" s="18">
        <f>'5. FÖRSKOLA FRITIDS'!D180</f>
        <v>46.540372533677839</v>
      </c>
      <c r="V180" s="18">
        <f>'5. FÖRSKOLA FRITIDS'!E180</f>
        <v>-55.497823539300974</v>
      </c>
      <c r="W180" s="18">
        <f>'5. FÖRSKOLA FRITIDS'!G180</f>
        <v>21.84785183750245</v>
      </c>
      <c r="X180" s="18">
        <f>'5. FÖRSKOLA FRITIDS'!H180</f>
        <v>-9.4621282734943915</v>
      </c>
      <c r="Y180" s="18">
        <f>'5. FÖRSKOLA FRITIDS'!J180</f>
        <v>-26.365408155438921</v>
      </c>
      <c r="Z180" s="18">
        <f>'6. FKLASS GRUNDSKOLA'!F180</f>
        <v>7.562600648257785</v>
      </c>
      <c r="AA180" s="18">
        <f>'6. FKLASS GRUNDSKOLA'!G180</f>
        <v>-39.97249441409361</v>
      </c>
      <c r="AB180" s="18">
        <f>'7. GYMNASIESKOLA'!E180</f>
        <v>-9.5459215371220818</v>
      </c>
      <c r="AC180" s="18">
        <f>'9. IFO'!D180</f>
        <v>-9.1133175860933786</v>
      </c>
      <c r="AD180" s="18">
        <f>'9. IFO'!E180</f>
        <v>160.33936069816482</v>
      </c>
      <c r="AE180" s="18">
        <f>'9. IFO'!F180</f>
        <v>1203.7734864015938</v>
      </c>
      <c r="AF180" s="18">
        <f>'9. IFO'!G180</f>
        <v>62.429746649830847</v>
      </c>
      <c r="AG180" s="18">
        <f>'9. IFO'!H180</f>
        <v>-294.189825139231</v>
      </c>
      <c r="AH180" s="18">
        <f>'10. ÄLDREOMSORG'!D180</f>
        <v>-27.524511991886989</v>
      </c>
      <c r="AI180" s="18">
        <f>'10. ÄLDREOMSORG'!E180</f>
        <v>-25.402031449828929</v>
      </c>
      <c r="AJ180" s="18"/>
      <c r="AK180" s="18"/>
      <c r="AL180" s="18"/>
      <c r="AM180" s="18"/>
      <c r="AN180" s="18"/>
      <c r="AO180" s="18"/>
      <c r="AP180" s="18"/>
      <c r="AQ180" s="18"/>
      <c r="AR180" s="18"/>
      <c r="AS180" s="18"/>
      <c r="AT180" s="19">
        <f t="shared" si="272"/>
        <v>1005.4199566825371</v>
      </c>
      <c r="AV180" s="18">
        <f>'9. IFO'!C180</f>
        <v>494.4521501413941</v>
      </c>
      <c r="AW180" s="18">
        <f>'5. FÖRSKOLA FRITIDS'!F180</f>
        <v>17.962026994025887</v>
      </c>
      <c r="AX180" s="18">
        <f>'7. GYMNASIESKOLA'!E180</f>
        <v>-9.5459215371220818</v>
      </c>
      <c r="AY180" s="18">
        <f>'10. ÄLDREOMSORG'!D180</f>
        <v>-27.524511991886989</v>
      </c>
      <c r="AZ180" s="18">
        <f>'11. KOLLEKTIVTRAFIK'!C180</f>
        <v>2.9444393098219903</v>
      </c>
      <c r="BA180" s="19">
        <f t="shared" si="273"/>
        <v>478.28818291623293</v>
      </c>
      <c r="BB180" s="5"/>
      <c r="BC180" s="20">
        <f t="shared" si="274"/>
        <v>-313.99439130407302</v>
      </c>
      <c r="BD180" s="20">
        <f t="shared" si="275"/>
        <v>1005.4199566825371</v>
      </c>
      <c r="BE180" s="20">
        <f t="shared" si="276"/>
        <v>478.28818291623293</v>
      </c>
      <c r="BF180" s="22">
        <f t="shared" si="277"/>
        <v>1169.7137482946969</v>
      </c>
      <c r="BH180" s="5"/>
      <c r="BI180" s="5"/>
      <c r="BJ180" s="5"/>
      <c r="BK180" s="5"/>
    </row>
    <row r="181" spans="1:63" x14ac:dyDescent="0.35">
      <c r="A181" s="13" t="str">
        <f>'8. KOMVUX'!B181</f>
        <v>Töreboda</v>
      </c>
      <c r="B181" s="18">
        <f>'5. FÖRSKOLA FRITIDS'!L181</f>
        <v>7.845453393031069</v>
      </c>
      <c r="C181" s="18">
        <f>'5. FÖRSKOLA FRITIDS'!M181</f>
        <v>-33.334424084569626</v>
      </c>
      <c r="D181" s="18">
        <f>'6. FKLASS GRUNDSKOLA'!J181</f>
        <v>57.485959895270994</v>
      </c>
      <c r="E181" s="18">
        <f>'6. FKLASS GRUNDSKOLA'!K181</f>
        <v>22.685868561938666</v>
      </c>
      <c r="F181" s="18">
        <f>'6. FKLASS GRUNDSKOLA'!L181</f>
        <v>-21.858648490963301</v>
      </c>
      <c r="G181" s="18">
        <f>'7. GYMNASIESKOLA'!H181</f>
        <v>145.74102964758166</v>
      </c>
      <c r="H181" s="18">
        <f>'7. GYMNASIESKOLA'!I181</f>
        <v>629.34687649960665</v>
      </c>
      <c r="I181" s="18">
        <f>'7. GYMNASIESKOLA'!J181</f>
        <v>-140.73424520378612</v>
      </c>
      <c r="J181" s="18">
        <f>'7. GYMNASIESKOLA'!L181</f>
        <v>15.57052056304372</v>
      </c>
      <c r="K181" s="18">
        <f>'7. GYMNASIESKOLA'!M181</f>
        <v>4.2112102694704934</v>
      </c>
      <c r="L181" s="18">
        <f>'7. GYMNASIESKOLA'!K181</f>
        <v>-566.53434137264367</v>
      </c>
      <c r="M181" s="18">
        <f>'9. IFO'!J181</f>
        <v>694.29713356835805</v>
      </c>
      <c r="N181" s="18">
        <f>'9. IFO'!K181</f>
        <v>-960.06062148706542</v>
      </c>
      <c r="O181" s="18">
        <f>'9. IFO'!L181</f>
        <v>27.65029055815863</v>
      </c>
      <c r="P181" s="18">
        <f>'9. IFO'!M181</f>
        <v>-732.0942535076</v>
      </c>
      <c r="Q181" s="18">
        <f>'10. ÄLDREOMSORG'!I181</f>
        <v>13.022139272543138</v>
      </c>
      <c r="R181" s="18">
        <f>'10. ÄLDREOMSORG'!J181</f>
        <v>21.307842835326127</v>
      </c>
      <c r="S181" s="19">
        <f t="shared" si="271"/>
        <v>-815.45220908229908</v>
      </c>
      <c r="U181" s="18">
        <f>'5. FÖRSKOLA FRITIDS'!D181</f>
        <v>40.729003274716788</v>
      </c>
      <c r="V181" s="18">
        <f>'5. FÖRSKOLA FRITIDS'!E181</f>
        <v>-17.901887417950242</v>
      </c>
      <c r="W181" s="18">
        <f>'5. FÖRSKOLA FRITIDS'!G181</f>
        <v>14.013920515939127</v>
      </c>
      <c r="X181" s="18">
        <f>'5. FÖRSKOLA FRITIDS'!H181</f>
        <v>-44.991980082796189</v>
      </c>
      <c r="Y181" s="18">
        <f>'5. FÖRSKOLA FRITIDS'!J181</f>
        <v>-26.365408155438921</v>
      </c>
      <c r="Z181" s="18">
        <f>'6. FKLASS GRUNDSKOLA'!F181</f>
        <v>-7.5833661438935058</v>
      </c>
      <c r="AA181" s="18">
        <f>'6. FKLASS GRUNDSKOLA'!G181</f>
        <v>-39.97249441409361</v>
      </c>
      <c r="AB181" s="18">
        <f>'7. GYMNASIESKOLA'!E181</f>
        <v>-9.5459215371220818</v>
      </c>
      <c r="AC181" s="18">
        <f>'9. IFO'!D181</f>
        <v>-9.1133175860933786</v>
      </c>
      <c r="AD181" s="18">
        <f>'9. IFO'!E181</f>
        <v>140.15789906191293</v>
      </c>
      <c r="AE181" s="18">
        <f>'9. IFO'!F181</f>
        <v>1725.8921070095139</v>
      </c>
      <c r="AF181" s="18">
        <f>'9. IFO'!G181</f>
        <v>20.814514857861607</v>
      </c>
      <c r="AG181" s="18">
        <f>'9. IFO'!H181</f>
        <v>-95.166221001988731</v>
      </c>
      <c r="AH181" s="18">
        <f>'10. ÄLDREOMSORG'!D181</f>
        <v>-40.584554364568483</v>
      </c>
      <c r="AI181" s="18">
        <f>'10. ÄLDREOMSORG'!E181</f>
        <v>-25.402031449828929</v>
      </c>
      <c r="AJ181" s="18"/>
      <c r="AK181" s="18"/>
      <c r="AL181" s="18"/>
      <c r="AM181" s="18"/>
      <c r="AN181" s="18"/>
      <c r="AO181" s="18"/>
      <c r="AP181" s="18"/>
      <c r="AQ181" s="18"/>
      <c r="AR181" s="18"/>
      <c r="AS181" s="18"/>
      <c r="AT181" s="19">
        <f t="shared" si="272"/>
        <v>1624.9802625661703</v>
      </c>
      <c r="AV181" s="18">
        <f>'9. IFO'!C181</f>
        <v>843.56835629154455</v>
      </c>
      <c r="AW181" s="18">
        <f>'5. FÖRSKOLA FRITIDS'!F181</f>
        <v>-125.60897225064461</v>
      </c>
      <c r="AX181" s="18">
        <f>'7. GYMNASIESKOLA'!E181</f>
        <v>-9.5459215371220818</v>
      </c>
      <c r="AY181" s="18">
        <f>'10. ÄLDREOMSORG'!D181</f>
        <v>-40.584554364568483</v>
      </c>
      <c r="AZ181" s="18">
        <f>'11. KOLLEKTIVTRAFIK'!C181</f>
        <v>2.9444393098219903</v>
      </c>
      <c r="BA181" s="19">
        <f t="shared" si="273"/>
        <v>670.77334744903135</v>
      </c>
      <c r="BB181" s="5"/>
      <c r="BC181" s="20">
        <f t="shared" si="274"/>
        <v>-815.45220908229908</v>
      </c>
      <c r="BD181" s="20">
        <f t="shared" si="275"/>
        <v>1624.9802625661703</v>
      </c>
      <c r="BE181" s="20">
        <f t="shared" si="276"/>
        <v>670.77334744903135</v>
      </c>
      <c r="BF181" s="22">
        <f t="shared" si="277"/>
        <v>1480.3014009329027</v>
      </c>
      <c r="BH181" s="5"/>
      <c r="BI181" s="5"/>
      <c r="BJ181" s="5"/>
      <c r="BK181" s="5"/>
    </row>
    <row r="182" spans="1:63" x14ac:dyDescent="0.35">
      <c r="A182" s="13" t="str">
        <f>'8. KOMVUX'!B182</f>
        <v>Uddevalla</v>
      </c>
      <c r="B182" s="18">
        <f>'5. FÖRSKOLA FRITIDS'!L182</f>
        <v>7.845453393031069</v>
      </c>
      <c r="C182" s="18">
        <f>'5. FÖRSKOLA FRITIDS'!M182</f>
        <v>13.633801411542194</v>
      </c>
      <c r="D182" s="18">
        <f>'6. FKLASS GRUNDSKOLA'!J182</f>
        <v>-15.547901789774125</v>
      </c>
      <c r="E182" s="18">
        <f>'6. FKLASS GRUNDSKOLA'!K182</f>
        <v>21.613541676186259</v>
      </c>
      <c r="F182" s="18">
        <f>'6. FKLASS GRUNDSKOLA'!L182</f>
        <v>4.2273534505914832</v>
      </c>
      <c r="G182" s="18">
        <f>'7. GYMNASIESKOLA'!H182</f>
        <v>25.660412073918938</v>
      </c>
      <c r="H182" s="18">
        <f>'7. GYMNASIESKOLA'!I182</f>
        <v>29.87631773934099</v>
      </c>
      <c r="I182" s="18">
        <f>'7. GYMNASIESKOLA'!J182</f>
        <v>45.957666550171751</v>
      </c>
      <c r="J182" s="18">
        <f>'7. GYMNASIESKOLA'!L182</f>
        <v>15.57052056304372</v>
      </c>
      <c r="K182" s="18">
        <f>'7. GYMNASIESKOLA'!M182</f>
        <v>4.2112102694704934</v>
      </c>
      <c r="L182" s="18">
        <f>'7. GYMNASIESKOLA'!K182</f>
        <v>-124.68190868909136</v>
      </c>
      <c r="M182" s="18">
        <f>'9. IFO'!J182</f>
        <v>768.25028692812145</v>
      </c>
      <c r="N182" s="18">
        <f>'9. IFO'!K182</f>
        <v>-799.48804228927247</v>
      </c>
      <c r="O182" s="18">
        <f>'9. IFO'!L182</f>
        <v>107.46535630844947</v>
      </c>
      <c r="P182" s="18">
        <f>'9. IFO'!M182</f>
        <v>-732.0942535076</v>
      </c>
      <c r="Q182" s="18">
        <f>'10. ÄLDREOMSORG'!I182</f>
        <v>13.022139272543138</v>
      </c>
      <c r="R182" s="18">
        <f>'10. ÄLDREOMSORG'!J182</f>
        <v>17.791348221355399</v>
      </c>
      <c r="S182" s="19">
        <f t="shared" si="271"/>
        <v>-596.68669841797168</v>
      </c>
      <c r="U182" s="18">
        <f>'5. FÖRSKOLA FRITIDS'!D182</f>
        <v>48.637804673846034</v>
      </c>
      <c r="V182" s="18">
        <f>'5. FÖRSKOLA FRITIDS'!E182</f>
        <v>-75.303062212926775</v>
      </c>
      <c r="W182" s="18">
        <f>'5. FÖRSKOLA FRITIDS'!G182</f>
        <v>-19.416562748476725</v>
      </c>
      <c r="X182" s="18">
        <f>'5. FÖRSKOLA FRITIDS'!H182</f>
        <v>-50.558732714910995</v>
      </c>
      <c r="Y182" s="18">
        <f>'5. FÖRSKOLA FRITIDS'!J182</f>
        <v>-26.365408155438921</v>
      </c>
      <c r="Z182" s="18">
        <f>'6. FKLASS GRUNDSKOLA'!F182</f>
        <v>1.9395513849376163</v>
      </c>
      <c r="AA182" s="18">
        <f>'6. FKLASS GRUNDSKOLA'!G182</f>
        <v>-39.97249441409361</v>
      </c>
      <c r="AB182" s="18">
        <f>'7. GYMNASIESKOLA'!E182</f>
        <v>-9.5459215371220818</v>
      </c>
      <c r="AC182" s="18">
        <f>'9. IFO'!D182</f>
        <v>-9.1133175860933786</v>
      </c>
      <c r="AD182" s="18">
        <f>'9. IFO'!E182</f>
        <v>115.78751061670062</v>
      </c>
      <c r="AE182" s="18">
        <f>'9. IFO'!F182</f>
        <v>1392.3163216211203</v>
      </c>
      <c r="AF182" s="18">
        <f>'9. IFO'!G182</f>
        <v>35.828252455852919</v>
      </c>
      <c r="AG182" s="18">
        <f>'9. IFO'!H182</f>
        <v>-271.45123350751891</v>
      </c>
      <c r="AH182" s="18">
        <f>'10. ÄLDREOMSORG'!D182</f>
        <v>85.517117510718151</v>
      </c>
      <c r="AI182" s="18">
        <f>'10. ÄLDREOMSORG'!E182</f>
        <v>-25.402031449828929</v>
      </c>
      <c r="AJ182" s="18"/>
      <c r="AK182" s="18"/>
      <c r="AL182" s="18"/>
      <c r="AM182" s="18"/>
      <c r="AN182" s="18"/>
      <c r="AO182" s="18"/>
      <c r="AP182" s="18"/>
      <c r="AQ182" s="18"/>
      <c r="AR182" s="18"/>
      <c r="AS182" s="18"/>
      <c r="AT182" s="19">
        <f t="shared" si="272"/>
        <v>1152.8977939367653</v>
      </c>
      <c r="AV182" s="18">
        <f>'9. IFO'!C182</f>
        <v>604.03140423272464</v>
      </c>
      <c r="AW182" s="18">
        <f>'5. FÖRSKOLA FRITIDS'!F182</f>
        <v>0.59517238358771796</v>
      </c>
      <c r="AX182" s="18">
        <f>'7. GYMNASIESKOLA'!E182</f>
        <v>-9.5459215371220818</v>
      </c>
      <c r="AY182" s="18">
        <f>'10. ÄLDREOMSORG'!D182</f>
        <v>85.517117510718151</v>
      </c>
      <c r="AZ182" s="18">
        <f>'11. KOLLEKTIVTRAFIK'!C182</f>
        <v>2.9444393098219903</v>
      </c>
      <c r="BA182" s="19">
        <f t="shared" si="273"/>
        <v>683.54221189973032</v>
      </c>
      <c r="BB182" s="5"/>
      <c r="BC182" s="20">
        <f t="shared" si="274"/>
        <v>-596.68669841797168</v>
      </c>
      <c r="BD182" s="20">
        <f t="shared" si="275"/>
        <v>1152.8977939367653</v>
      </c>
      <c r="BE182" s="20">
        <f t="shared" si="276"/>
        <v>683.54221189973032</v>
      </c>
      <c r="BF182" s="22">
        <f t="shared" si="277"/>
        <v>1239.7533074185239</v>
      </c>
      <c r="BH182" s="5"/>
      <c r="BI182" s="5"/>
      <c r="BJ182" s="5"/>
      <c r="BK182" s="5"/>
    </row>
    <row r="183" spans="1:63" x14ac:dyDescent="0.35">
      <c r="A183" s="13" t="str">
        <f>'8. KOMVUX'!B183</f>
        <v>Ulricehamn</v>
      </c>
      <c r="B183" s="18">
        <f>'5. FÖRSKOLA FRITIDS'!L183</f>
        <v>7.6998877743746199</v>
      </c>
      <c r="C183" s="18">
        <f>'5. FÖRSKOLA FRITIDS'!M183</f>
        <v>13.633801411542194</v>
      </c>
      <c r="D183" s="18">
        <f>'6. FKLASS GRUNDSKOLA'!J183</f>
        <v>-133.25204936560405</v>
      </c>
      <c r="E183" s="18">
        <f>'6. FKLASS GRUNDSKOLA'!K183</f>
        <v>22.685868561938666</v>
      </c>
      <c r="F183" s="18">
        <f>'6. FKLASS GRUNDSKOLA'!L183</f>
        <v>4.2273534505914832</v>
      </c>
      <c r="G183" s="18">
        <f>'7. GYMNASIESKOLA'!H183</f>
        <v>-34.765075594147561</v>
      </c>
      <c r="H183" s="18">
        <f>'7. GYMNASIESKOLA'!I183</f>
        <v>282.14592151867964</v>
      </c>
      <c r="I183" s="18">
        <f>'7. GYMNASIESKOLA'!J183</f>
        <v>-19.854646180952482</v>
      </c>
      <c r="J183" s="18">
        <f>'7. GYMNASIESKOLA'!L183</f>
        <v>15.57052056304372</v>
      </c>
      <c r="K183" s="18">
        <f>'7. GYMNASIESKOLA'!M183</f>
        <v>4.2112102694704934</v>
      </c>
      <c r="L183" s="18">
        <f>'7. GYMNASIESKOLA'!K183</f>
        <v>-174.33203619982285</v>
      </c>
      <c r="M183" s="18">
        <f>'9. IFO'!J183</f>
        <v>565.76111195813701</v>
      </c>
      <c r="N183" s="18">
        <f>'9. IFO'!K183</f>
        <v>-829.74524138164713</v>
      </c>
      <c r="O183" s="18">
        <f>'9. IFO'!L183</f>
        <v>12.421617029769438</v>
      </c>
      <c r="P183" s="18">
        <f>'9. IFO'!M183</f>
        <v>-732.0942535076</v>
      </c>
      <c r="Q183" s="18">
        <f>'10. ÄLDREOMSORG'!I183</f>
        <v>13.022139272543138</v>
      </c>
      <c r="R183" s="18">
        <f>'10. ÄLDREOMSORG'!J183</f>
        <v>17.970230971118685</v>
      </c>
      <c r="S183" s="19">
        <f t="shared" si="271"/>
        <v>-964.69363944856502</v>
      </c>
      <c r="U183" s="18">
        <f>'5. FÖRSKOLA FRITIDS'!D183</f>
        <v>45.233093347440182</v>
      </c>
      <c r="V183" s="18">
        <f>'5. FÖRSKOLA FRITIDS'!E183</f>
        <v>-23.979579198879897</v>
      </c>
      <c r="W183" s="18">
        <f>'5. FÖRSKOLA FRITIDS'!G183</f>
        <v>-6.7735991247517102</v>
      </c>
      <c r="X183" s="18">
        <f>'5. FÖRSKOLA FRITIDS'!H183</f>
        <v>-10.39903074616883</v>
      </c>
      <c r="Y183" s="18">
        <f>'5. FÖRSKOLA FRITIDS'!J183</f>
        <v>-26.365408155438921</v>
      </c>
      <c r="Z183" s="18">
        <f>'6. FKLASS GRUNDSKOLA'!F183</f>
        <v>-16.522880360425106</v>
      </c>
      <c r="AA183" s="18">
        <f>'6. FKLASS GRUNDSKOLA'!G183</f>
        <v>-39.97249441409361</v>
      </c>
      <c r="AB183" s="18">
        <f>'7. GYMNASIESKOLA'!E183</f>
        <v>-9.5459215371220818</v>
      </c>
      <c r="AC183" s="18">
        <f>'9. IFO'!D183</f>
        <v>-9.1133175860933786</v>
      </c>
      <c r="AD183" s="18">
        <f>'9. IFO'!E183</f>
        <v>72.886316279111057</v>
      </c>
      <c r="AE183" s="18">
        <f>'9. IFO'!F183</f>
        <v>1232.7800764353672</v>
      </c>
      <c r="AF183" s="18">
        <f>'9. IFO'!G183</f>
        <v>14.440996241024736</v>
      </c>
      <c r="AG183" s="18">
        <f>'9. IFO'!H183</f>
        <v>-164.51876715027194</v>
      </c>
      <c r="AH183" s="18">
        <f>'10. ÄLDREOMSORG'!D183</f>
        <v>151.55464900170062</v>
      </c>
      <c r="AI183" s="18">
        <f>'10. ÄLDREOMSORG'!E183</f>
        <v>-25.402031449828929</v>
      </c>
      <c r="AJ183" s="18"/>
      <c r="AK183" s="18"/>
      <c r="AL183" s="18"/>
      <c r="AM183" s="18"/>
      <c r="AN183" s="18"/>
      <c r="AO183" s="18"/>
      <c r="AP183" s="18"/>
      <c r="AQ183" s="18"/>
      <c r="AR183" s="18"/>
      <c r="AS183" s="18"/>
      <c r="AT183" s="19">
        <f t="shared" si="272"/>
        <v>1184.3021015815696</v>
      </c>
      <c r="AV183" s="18">
        <f>'9. IFO'!C183</f>
        <v>159.34906151076177</v>
      </c>
      <c r="AW183" s="18">
        <f>'5. FÖRSKOLA FRITIDS'!F183</f>
        <v>-2.9741685783925056</v>
      </c>
      <c r="AX183" s="18">
        <f>'7. GYMNASIESKOLA'!E183</f>
        <v>-9.5459215371220818</v>
      </c>
      <c r="AY183" s="18">
        <f>'10. ÄLDREOMSORG'!D183</f>
        <v>151.55464900170062</v>
      </c>
      <c r="AZ183" s="18">
        <f>'11. KOLLEKTIVTRAFIK'!C183</f>
        <v>2.9444393098219903</v>
      </c>
      <c r="BA183" s="19">
        <f t="shared" si="273"/>
        <v>301.32805970676981</v>
      </c>
      <c r="BB183" s="5"/>
      <c r="BC183" s="20">
        <f t="shared" si="274"/>
        <v>-964.69363944856502</v>
      </c>
      <c r="BD183" s="20">
        <f t="shared" si="275"/>
        <v>1184.3021015815696</v>
      </c>
      <c r="BE183" s="20">
        <f t="shared" si="276"/>
        <v>301.32805970676981</v>
      </c>
      <c r="BF183" s="22">
        <f t="shared" si="277"/>
        <v>520.93652183977429</v>
      </c>
      <c r="BH183" s="5"/>
      <c r="BI183" s="5"/>
      <c r="BJ183" s="5"/>
      <c r="BK183" s="5"/>
    </row>
    <row r="184" spans="1:63" x14ac:dyDescent="0.35">
      <c r="A184" s="13" t="str">
        <f>'8. KOMVUX'!B184</f>
        <v>Vara</v>
      </c>
      <c r="B184" s="18">
        <f>'5. FÖRSKOLA FRITIDS'!L184</f>
        <v>7.845453393031069</v>
      </c>
      <c r="C184" s="18">
        <f>'5. FÖRSKOLA FRITIDS'!M184</f>
        <v>13.633801411542194</v>
      </c>
      <c r="D184" s="18">
        <f>'6. FKLASS GRUNDSKOLA'!J184</f>
        <v>127.91394794351676</v>
      </c>
      <c r="E184" s="18">
        <f>'6. FKLASS GRUNDSKOLA'!K184</f>
        <v>22.685868561938666</v>
      </c>
      <c r="F184" s="18">
        <f>'6. FKLASS GRUNDSKOLA'!L184</f>
        <v>4.2273534505914832</v>
      </c>
      <c r="G184" s="18">
        <f>'7. GYMNASIESKOLA'!H184</f>
        <v>72.270684178614005</v>
      </c>
      <c r="H184" s="18">
        <f>'7. GYMNASIESKOLA'!I184</f>
        <v>512.44199133098721</v>
      </c>
      <c r="I184" s="18">
        <f>'7. GYMNASIESKOLA'!J184</f>
        <v>9.9117205318363784</v>
      </c>
      <c r="J184" s="18">
        <f>'7. GYMNASIESKOLA'!L184</f>
        <v>15.57052056304372</v>
      </c>
      <c r="K184" s="18">
        <f>'7. GYMNASIESKOLA'!M184</f>
        <v>4.2112102694704934</v>
      </c>
      <c r="L184" s="18">
        <f>'7. GYMNASIESKOLA'!K184</f>
        <v>-470.23263095778714</v>
      </c>
      <c r="M184" s="18">
        <f>'9. IFO'!J184</f>
        <v>688.74488086714098</v>
      </c>
      <c r="N184" s="18">
        <f>'9. IFO'!K184</f>
        <v>-1118.9832777623517</v>
      </c>
      <c r="O184" s="18">
        <f>'9. IFO'!L184</f>
        <v>19.621950897263442</v>
      </c>
      <c r="P184" s="18">
        <f>'9. IFO'!M184</f>
        <v>-732.0942535076</v>
      </c>
      <c r="Q184" s="18">
        <f>'10. ÄLDREOMSORG'!I184</f>
        <v>13.022139272543138</v>
      </c>
      <c r="R184" s="18">
        <f>'10. ÄLDREOMSORG'!J184</f>
        <v>30.967985736586098</v>
      </c>
      <c r="S184" s="19">
        <f t="shared" si="271"/>
        <v>-778.24065381963317</v>
      </c>
      <c r="U184" s="18">
        <f>'5. FÖRSKOLA FRITIDS'!D184</f>
        <v>43.157640922603491</v>
      </c>
      <c r="V184" s="18">
        <f>'5. FÖRSKOLA FRITIDS'!E184</f>
        <v>-69.630671989450292</v>
      </c>
      <c r="W184" s="18">
        <f>'5. FÖRSKOLA FRITIDS'!G184</f>
        <v>-41.981660523516808</v>
      </c>
      <c r="X184" s="18">
        <f>'5. FÖRSKOLA FRITIDS'!H184</f>
        <v>20.686603168561625</v>
      </c>
      <c r="Y184" s="18">
        <f>'5. FÖRSKOLA FRITIDS'!J184</f>
        <v>-26.365408155438921</v>
      </c>
      <c r="Z184" s="18">
        <f>'6. FKLASS GRUNDSKOLA'!F184</f>
        <v>-9.0200467304223668</v>
      </c>
      <c r="AA184" s="18">
        <f>'6. FKLASS GRUNDSKOLA'!G184</f>
        <v>-39.97249441409361</v>
      </c>
      <c r="AB184" s="18">
        <f>'7. GYMNASIESKOLA'!E184</f>
        <v>-9.5459215371220818</v>
      </c>
      <c r="AC184" s="18">
        <f>'9. IFO'!D184</f>
        <v>-9.1133175860933786</v>
      </c>
      <c r="AD184" s="18">
        <f>'9. IFO'!E184</f>
        <v>84.919721916168612</v>
      </c>
      <c r="AE184" s="18">
        <f>'9. IFO'!F184</f>
        <v>1672.7133586142629</v>
      </c>
      <c r="AF184" s="18">
        <f>'9. IFO'!G184</f>
        <v>9.7618401501462699</v>
      </c>
      <c r="AG184" s="18">
        <f>'9. IFO'!H184</f>
        <v>-122.52626914075702</v>
      </c>
      <c r="AH184" s="18">
        <f>'10. ÄLDREOMSORG'!D184</f>
        <v>-34.814310748318022</v>
      </c>
      <c r="AI184" s="18">
        <f>'10. ÄLDREOMSORG'!E184</f>
        <v>-25.402031449828929</v>
      </c>
      <c r="AJ184" s="18"/>
      <c r="AK184" s="18"/>
      <c r="AL184" s="18"/>
      <c r="AM184" s="18"/>
      <c r="AN184" s="18"/>
      <c r="AO184" s="18"/>
      <c r="AP184" s="18"/>
      <c r="AQ184" s="18"/>
      <c r="AR184" s="18"/>
      <c r="AS184" s="18"/>
      <c r="AT184" s="19">
        <f t="shared" si="272"/>
        <v>1442.8670324967015</v>
      </c>
      <c r="AV184" s="18">
        <f>'9. IFO'!C184</f>
        <v>489.57515764114498</v>
      </c>
      <c r="AW184" s="18">
        <f>'5. FÖRSKOLA FRITIDS'!F184</f>
        <v>-78.026776794662567</v>
      </c>
      <c r="AX184" s="18">
        <f>'7. GYMNASIESKOLA'!E184</f>
        <v>-9.5459215371220818</v>
      </c>
      <c r="AY184" s="18">
        <f>'10. ÄLDREOMSORG'!D184</f>
        <v>-34.814310748318022</v>
      </c>
      <c r="AZ184" s="18">
        <f>'11. KOLLEKTIVTRAFIK'!C184</f>
        <v>2.9444393098219903</v>
      </c>
      <c r="BA184" s="19">
        <f t="shared" si="273"/>
        <v>370.13258787086431</v>
      </c>
      <c r="BB184" s="5"/>
      <c r="BC184" s="20">
        <f t="shared" si="274"/>
        <v>-778.24065381963317</v>
      </c>
      <c r="BD184" s="20">
        <f t="shared" si="275"/>
        <v>1442.8670324967015</v>
      </c>
      <c r="BE184" s="20">
        <f t="shared" si="276"/>
        <v>370.13258787086431</v>
      </c>
      <c r="BF184" s="22">
        <f t="shared" si="277"/>
        <v>1034.7589665479327</v>
      </c>
      <c r="BH184" s="5"/>
      <c r="BI184" s="5"/>
      <c r="BJ184" s="5"/>
      <c r="BK184" s="5"/>
    </row>
    <row r="185" spans="1:63" x14ac:dyDescent="0.35">
      <c r="A185" s="13" t="str">
        <f>'8. KOMVUX'!B185</f>
        <v>Vårgårda</v>
      </c>
      <c r="B185" s="18">
        <f>'5. FÖRSKOLA FRITIDS'!L185</f>
        <v>-26.360982728467665</v>
      </c>
      <c r="C185" s="18">
        <f>'5. FÖRSKOLA FRITIDS'!M185</f>
        <v>13.633801411542194</v>
      </c>
      <c r="D185" s="18">
        <f>'6. FKLASS GRUNDSKOLA'!J185</f>
        <v>6.9640890625340086</v>
      </c>
      <c r="E185" s="18">
        <f>'6. FKLASS GRUNDSKOLA'!K185</f>
        <v>-70.655202379701564</v>
      </c>
      <c r="F185" s="18">
        <f>'6. FKLASS GRUNDSKOLA'!L185</f>
        <v>4.2273534505914832</v>
      </c>
      <c r="G185" s="18">
        <f>'7. GYMNASIESKOLA'!H185</f>
        <v>24.349438711536607</v>
      </c>
      <c r="H185" s="18">
        <f>'7. GYMNASIESKOLA'!I185</f>
        <v>440.92094383052267</v>
      </c>
      <c r="I185" s="18">
        <f>'7. GYMNASIESKOLA'!J185</f>
        <v>33.621662902127341</v>
      </c>
      <c r="J185" s="18">
        <f>'7. GYMNASIESKOLA'!L185</f>
        <v>-38.638237391314291</v>
      </c>
      <c r="K185" s="18">
        <f>'7. GYMNASIESKOLA'!M185</f>
        <v>4.2112102694704934</v>
      </c>
      <c r="L185" s="18">
        <f>'7. GYMNASIESKOLA'!K185</f>
        <v>-347.5252910751891</v>
      </c>
      <c r="M185" s="18">
        <f>'9. IFO'!J185</f>
        <v>723.09738621596262</v>
      </c>
      <c r="N185" s="18">
        <f>'9. IFO'!K185</f>
        <v>-955.94977074412554</v>
      </c>
      <c r="O185" s="18">
        <f>'9. IFO'!L185</f>
        <v>16.408007497416985</v>
      </c>
      <c r="P185" s="18">
        <f>'9. IFO'!M185</f>
        <v>-732.0942535076</v>
      </c>
      <c r="Q185" s="18">
        <f>'10. ÄLDREOMSORG'!I185</f>
        <v>13.022139272543138</v>
      </c>
      <c r="R185" s="18">
        <f>'10. ÄLDREOMSORG'!J185</f>
        <v>31.876909209256027</v>
      </c>
      <c r="S185" s="19">
        <f t="shared" si="271"/>
        <v>-858.8907959928946</v>
      </c>
      <c r="U185" s="18">
        <f>'5. FÖRSKOLA FRITIDS'!D185</f>
        <v>52.658072838343692</v>
      </c>
      <c r="V185" s="18">
        <f>'5. FÖRSKOLA FRITIDS'!E185</f>
        <v>24.882567090439782</v>
      </c>
      <c r="W185" s="18">
        <f>'5. FÖRSKOLA FRITIDS'!G185</f>
        <v>-61.455274225232763</v>
      </c>
      <c r="X185" s="18">
        <f>'5. FÖRSKOLA FRITIDS'!H185</f>
        <v>-42.285311565847053</v>
      </c>
      <c r="Y185" s="18">
        <f>'5. FÖRSKOLA FRITIDS'!J185</f>
        <v>-26.365408155438921</v>
      </c>
      <c r="Z185" s="18">
        <f>'6. FKLASS GRUNDSKOLA'!F185</f>
        <v>-10.884382411473311</v>
      </c>
      <c r="AA185" s="18">
        <f>'6. FKLASS GRUNDSKOLA'!G185</f>
        <v>-39.97249441409361</v>
      </c>
      <c r="AB185" s="18">
        <f>'7. GYMNASIESKOLA'!E185</f>
        <v>-9.5459215371220818</v>
      </c>
      <c r="AC185" s="18">
        <f>'9. IFO'!D185</f>
        <v>-9.1133175860933786</v>
      </c>
      <c r="AD185" s="18">
        <f>'9. IFO'!E185</f>
        <v>64.521683672764368</v>
      </c>
      <c r="AE185" s="18">
        <f>'9. IFO'!F185</f>
        <v>1285.9588248306184</v>
      </c>
      <c r="AF185" s="18">
        <f>'9. IFO'!G185</f>
        <v>16.599123296808575</v>
      </c>
      <c r="AG185" s="18">
        <f>'9. IFO'!H185</f>
        <v>-102.11712522722742</v>
      </c>
      <c r="AH185" s="18">
        <f>'10. ÄLDREOMSORG'!D185</f>
        <v>-9.5731649962673586</v>
      </c>
      <c r="AI185" s="18">
        <f>'10. ÄLDREOMSORG'!E185</f>
        <v>-25.402031449828929</v>
      </c>
      <c r="AJ185" s="18"/>
      <c r="AK185" s="18"/>
      <c r="AL185" s="18"/>
      <c r="AM185" s="18"/>
      <c r="AN185" s="18"/>
      <c r="AO185" s="18"/>
      <c r="AP185" s="18"/>
      <c r="AQ185" s="18"/>
      <c r="AR185" s="18"/>
      <c r="AS185" s="18"/>
      <c r="AT185" s="19">
        <f t="shared" si="272"/>
        <v>1107.90584016035</v>
      </c>
      <c r="AV185" s="18">
        <f>'9. IFO'!C185</f>
        <v>309.61868440192177</v>
      </c>
      <c r="AW185" s="18">
        <f>'5. FÖRSKOLA FRITIDS'!F185</f>
        <v>-91.544708854812555</v>
      </c>
      <c r="AX185" s="18">
        <f>'7. GYMNASIESKOLA'!E185</f>
        <v>-9.5459215371220818</v>
      </c>
      <c r="AY185" s="18">
        <f>'10. ÄLDREOMSORG'!D185</f>
        <v>-9.5731649962673586</v>
      </c>
      <c r="AZ185" s="18">
        <f>'11. KOLLEKTIVTRAFIK'!C185</f>
        <v>2.9444393098219903</v>
      </c>
      <c r="BA185" s="19">
        <f t="shared" si="273"/>
        <v>201.89932832354179</v>
      </c>
      <c r="BB185" s="5"/>
      <c r="BC185" s="20">
        <f t="shared" si="274"/>
        <v>-858.8907959928946</v>
      </c>
      <c r="BD185" s="20">
        <f t="shared" si="275"/>
        <v>1107.90584016035</v>
      </c>
      <c r="BE185" s="20">
        <f t="shared" si="276"/>
        <v>201.89932832354179</v>
      </c>
      <c r="BF185" s="22">
        <f t="shared" si="277"/>
        <v>450.91437249099715</v>
      </c>
      <c r="BH185" s="5"/>
      <c r="BI185" s="5"/>
      <c r="BJ185" s="5"/>
      <c r="BK185" s="5"/>
    </row>
    <row r="186" spans="1:63" x14ac:dyDescent="0.35">
      <c r="A186" s="13" t="str">
        <f>'8. KOMVUX'!B186</f>
        <v>Vänersborg</v>
      </c>
      <c r="B186" s="18">
        <f>'5. FÖRSKOLA FRITIDS'!L186</f>
        <v>7.845453393031069</v>
      </c>
      <c r="C186" s="18">
        <f>'5. FÖRSKOLA FRITIDS'!M186</f>
        <v>13.633801411542194</v>
      </c>
      <c r="D186" s="18">
        <f>'6. FKLASS GRUNDSKOLA'!J186</f>
        <v>36.519670306033753</v>
      </c>
      <c r="E186" s="18">
        <f>'6. FKLASS GRUNDSKOLA'!K186</f>
        <v>22.685868561938666</v>
      </c>
      <c r="F186" s="18">
        <f>'6. FKLASS GRUNDSKOLA'!L186</f>
        <v>4.2273534505914832</v>
      </c>
      <c r="G186" s="18">
        <f>'7. GYMNASIESKOLA'!H186</f>
        <v>48.043396119117197</v>
      </c>
      <c r="H186" s="18">
        <f>'7. GYMNASIESKOLA'!I186</f>
        <v>106.4573696406118</v>
      </c>
      <c r="I186" s="18">
        <f>'7. GYMNASIESKOLA'!J186</f>
        <v>1.0225385399554352</v>
      </c>
      <c r="J186" s="18">
        <f>'7. GYMNASIESKOLA'!L186</f>
        <v>15.57052056304372</v>
      </c>
      <c r="K186" s="18">
        <f>'7. GYMNASIESKOLA'!M186</f>
        <v>4.2112102694704934</v>
      </c>
      <c r="L186" s="18">
        <f>'7. GYMNASIESKOLA'!K186</f>
        <v>-168.1803784729571</v>
      </c>
      <c r="M186" s="18">
        <f>'9. IFO'!J186</f>
        <v>778.80276740586271</v>
      </c>
      <c r="N186" s="18">
        <f>'9. IFO'!K186</f>
        <v>-812.8227779387845</v>
      </c>
      <c r="O186" s="18">
        <f>'9. IFO'!L186</f>
        <v>74.876552523292077</v>
      </c>
      <c r="P186" s="18">
        <f>'9. IFO'!M186</f>
        <v>-732.0942535076</v>
      </c>
      <c r="Q186" s="18">
        <f>'10. ÄLDREOMSORG'!I186</f>
        <v>13.022139272543138</v>
      </c>
      <c r="R186" s="18">
        <f>'10. ÄLDREOMSORG'!J186</f>
        <v>24.162586492868236</v>
      </c>
      <c r="S186" s="19">
        <f t="shared" si="271"/>
        <v>-562.01618196943969</v>
      </c>
      <c r="U186" s="18">
        <f>'5. FÖRSKOLA FRITIDS'!D186</f>
        <v>48.213052889418201</v>
      </c>
      <c r="V186" s="18">
        <f>'5. FÖRSKOLA FRITIDS'!E186</f>
        <v>-59.361896094864072</v>
      </c>
      <c r="W186" s="18">
        <f>'5. FÖRSKOLA FRITIDS'!G186</f>
        <v>-12.920616343174856</v>
      </c>
      <c r="X186" s="18">
        <f>'5. FÖRSKOLA FRITIDS'!H186</f>
        <v>-53.291134981069185</v>
      </c>
      <c r="Y186" s="18">
        <f>'5. FÖRSKOLA FRITIDS'!J186</f>
        <v>-26.365408155438921</v>
      </c>
      <c r="Z186" s="18">
        <f>'6. FKLASS GRUNDSKOLA'!F186</f>
        <v>-2.5985841977750774</v>
      </c>
      <c r="AA186" s="18">
        <f>'6. FKLASS GRUNDSKOLA'!G186</f>
        <v>-39.97249441409361</v>
      </c>
      <c r="AB186" s="18">
        <f>'7. GYMNASIESKOLA'!E186</f>
        <v>-9.5459215371220818</v>
      </c>
      <c r="AC186" s="18">
        <f>'9. IFO'!D186</f>
        <v>-9.1133175860933786</v>
      </c>
      <c r="AD186" s="18">
        <f>'9. IFO'!E186</f>
        <v>116.79834814011693</v>
      </c>
      <c r="AE186" s="18">
        <f>'9. IFO'!F186</f>
        <v>1459.9983650332581</v>
      </c>
      <c r="AF186" s="18">
        <f>'9. IFO'!G186</f>
        <v>31.057444558071705</v>
      </c>
      <c r="AG186" s="18">
        <f>'9. IFO'!H186</f>
        <v>-226.28328880628419</v>
      </c>
      <c r="AH186" s="18">
        <f>'10. ÄLDREOMSORG'!D186</f>
        <v>63.925294456842082</v>
      </c>
      <c r="AI186" s="18">
        <f>'10. ÄLDREOMSORG'!E186</f>
        <v>-25.402031449828929</v>
      </c>
      <c r="AJ186" s="18"/>
      <c r="AK186" s="18"/>
      <c r="AL186" s="18"/>
      <c r="AM186" s="18"/>
      <c r="AN186" s="18"/>
      <c r="AO186" s="18"/>
      <c r="AP186" s="18"/>
      <c r="AQ186" s="18"/>
      <c r="AR186" s="18"/>
      <c r="AS186" s="18"/>
      <c r="AT186" s="19">
        <f t="shared" si="272"/>
        <v>1255.1378115119626</v>
      </c>
      <c r="AV186" s="18">
        <f>'9. IFO'!C186</f>
        <v>677.75036301480452</v>
      </c>
      <c r="AW186" s="18">
        <f>'5. FÖRSKOLA FRITIDS'!F186</f>
        <v>-100.0024904835163</v>
      </c>
      <c r="AX186" s="18">
        <f>'7. GYMNASIESKOLA'!E186</f>
        <v>-9.5459215371220818</v>
      </c>
      <c r="AY186" s="18">
        <f>'10. ÄLDREOMSORG'!D186</f>
        <v>63.925294456842082</v>
      </c>
      <c r="AZ186" s="18">
        <f>'11. KOLLEKTIVTRAFIK'!C186</f>
        <v>2.9444393098219903</v>
      </c>
      <c r="BA186" s="19">
        <f t="shared" si="273"/>
        <v>635.07168476083007</v>
      </c>
      <c r="BB186" s="5"/>
      <c r="BC186" s="20">
        <f t="shared" si="274"/>
        <v>-562.01618196943969</v>
      </c>
      <c r="BD186" s="20">
        <f t="shared" si="275"/>
        <v>1255.1378115119626</v>
      </c>
      <c r="BE186" s="20">
        <f t="shared" si="276"/>
        <v>635.07168476083007</v>
      </c>
      <c r="BF186" s="22">
        <f t="shared" si="277"/>
        <v>1328.193314303353</v>
      </c>
      <c r="BH186" s="5"/>
      <c r="BI186" s="5"/>
      <c r="BJ186" s="5"/>
      <c r="BK186" s="5"/>
    </row>
    <row r="187" spans="1:63" x14ac:dyDescent="0.35">
      <c r="A187" s="13" t="str">
        <f>'8. KOMVUX'!B187</f>
        <v>Åmål</v>
      </c>
      <c r="B187" s="18">
        <f>'5. FÖRSKOLA FRITIDS'!L187</f>
        <v>7.845453393031069</v>
      </c>
      <c r="C187" s="18">
        <f>'5. FÖRSKOLA FRITIDS'!M187</f>
        <v>-79.996151590663501</v>
      </c>
      <c r="D187" s="18">
        <f>'6. FKLASS GRUNDSKOLA'!J187</f>
        <v>64.580115227124821</v>
      </c>
      <c r="E187" s="18">
        <f>'6. FKLASS GRUNDSKOLA'!K187</f>
        <v>22.685868561938666</v>
      </c>
      <c r="F187" s="18">
        <f>'6. FKLASS GRUNDSKOLA'!L187</f>
        <v>-68.491270773258918</v>
      </c>
      <c r="G187" s="18">
        <f>'7. GYMNASIESKOLA'!H187</f>
        <v>121.57384733163447</v>
      </c>
      <c r="H187" s="18">
        <f>'7. GYMNASIESKOLA'!I187</f>
        <v>112.63609181654857</v>
      </c>
      <c r="I187" s="18">
        <f>'7. GYMNASIESKOLA'!J187</f>
        <v>111.63125935617323</v>
      </c>
      <c r="J187" s="18">
        <f>'7. GYMNASIESKOLA'!L187</f>
        <v>15.57052056304372</v>
      </c>
      <c r="K187" s="18">
        <f>'7. GYMNASIESKOLA'!M187</f>
        <v>-28.100925269852677</v>
      </c>
      <c r="L187" s="18">
        <f>'7. GYMNASIESKOLA'!K187</f>
        <v>-129.67138587202319</v>
      </c>
      <c r="M187" s="18">
        <f>'9. IFO'!J187</f>
        <v>797.369070953966</v>
      </c>
      <c r="N187" s="18">
        <f>'9. IFO'!K187</f>
        <v>-812.18325359434141</v>
      </c>
      <c r="O187" s="18">
        <f>'9. IFO'!L187</f>
        <v>232.57411867998024</v>
      </c>
      <c r="P187" s="18">
        <f>'9. IFO'!M187</f>
        <v>-732.0942535076</v>
      </c>
      <c r="Q187" s="18">
        <f>'10. ÄLDREOMSORG'!I187</f>
        <v>13.022139272543138</v>
      </c>
      <c r="R187" s="18">
        <f>'10. ÄLDREOMSORG'!J187</f>
        <v>24.35676322715187</v>
      </c>
      <c r="S187" s="19">
        <f t="shared" si="271"/>
        <v>-326.69199222460384</v>
      </c>
      <c r="U187" s="18">
        <f>'5. FÖRSKOLA FRITIDS'!D187</f>
        <v>38.181373446435934</v>
      </c>
      <c r="V187" s="18">
        <f>'5. FÖRSKOLA FRITIDS'!E187</f>
        <v>-65.105742527223043</v>
      </c>
      <c r="W187" s="18">
        <f>'5. FÖRSKOLA FRITIDS'!G187</f>
        <v>-43.264104149140557</v>
      </c>
      <c r="X187" s="18">
        <f>'5. FÖRSKOLA FRITIDS'!H187</f>
        <v>31.854325136578467</v>
      </c>
      <c r="Y187" s="18">
        <f>'5. FÖRSKOLA FRITIDS'!J187</f>
        <v>-26.365408155438921</v>
      </c>
      <c r="Z187" s="18">
        <f>'6. FKLASS GRUNDSKOLA'!F187</f>
        <v>15.64639635650574</v>
      </c>
      <c r="AA187" s="18">
        <f>'6. FKLASS GRUNDSKOLA'!G187</f>
        <v>-39.97249441409361</v>
      </c>
      <c r="AB187" s="18">
        <f>'7. GYMNASIESKOLA'!E187</f>
        <v>-9.5459215371220818</v>
      </c>
      <c r="AC187" s="18">
        <f>'9. IFO'!D187</f>
        <v>-9.1133175860933786</v>
      </c>
      <c r="AD187" s="18">
        <f>'9. IFO'!E187</f>
        <v>14.760275932985058</v>
      </c>
      <c r="AE187" s="18">
        <f>'9. IFO'!F187</f>
        <v>1474.5016600501451</v>
      </c>
      <c r="AF187" s="18">
        <f>'9. IFO'!G187</f>
        <v>32.035247060150851</v>
      </c>
      <c r="AG187" s="18">
        <f>'9. IFO'!H187</f>
        <v>-125.67965721072055</v>
      </c>
      <c r="AH187" s="18">
        <f>'10. ÄLDREOMSORG'!D187</f>
        <v>134.12483781058239</v>
      </c>
      <c r="AI187" s="18">
        <f>'10. ÄLDREOMSORG'!E187</f>
        <v>-25.402031449828929</v>
      </c>
      <c r="AJ187" s="18"/>
      <c r="AK187" s="18"/>
      <c r="AL187" s="18"/>
      <c r="AM187" s="18"/>
      <c r="AN187" s="18"/>
      <c r="AO187" s="18"/>
      <c r="AP187" s="18"/>
      <c r="AQ187" s="18"/>
      <c r="AR187" s="18"/>
      <c r="AS187" s="18"/>
      <c r="AT187" s="19">
        <f t="shared" si="272"/>
        <v>1396.6554387637227</v>
      </c>
      <c r="AV187" s="18">
        <f>'9. IFO'!C187</f>
        <v>892.71264989132112</v>
      </c>
      <c r="AW187" s="18">
        <f>'5. FÖRSKOLA FRITIDS'!F187</f>
        <v>-12.308234218151988</v>
      </c>
      <c r="AX187" s="18">
        <f>'7. GYMNASIESKOLA'!E187</f>
        <v>-9.5459215371220818</v>
      </c>
      <c r="AY187" s="18">
        <f>'10. ÄLDREOMSORG'!D187</f>
        <v>134.12483781058239</v>
      </c>
      <c r="AZ187" s="18">
        <f>'11. KOLLEKTIVTRAFIK'!C187</f>
        <v>2.9444393098219903</v>
      </c>
      <c r="BA187" s="19">
        <f t="shared" si="273"/>
        <v>1007.9277712564515</v>
      </c>
      <c r="BB187" s="5"/>
      <c r="BC187" s="20">
        <f t="shared" si="274"/>
        <v>-326.69199222460384</v>
      </c>
      <c r="BD187" s="20">
        <f t="shared" si="275"/>
        <v>1396.6554387637227</v>
      </c>
      <c r="BE187" s="20">
        <f t="shared" si="276"/>
        <v>1007.9277712564515</v>
      </c>
      <c r="BF187" s="22">
        <f t="shared" si="277"/>
        <v>2077.8912177955704</v>
      </c>
      <c r="BH187" s="5"/>
      <c r="BI187" s="5"/>
      <c r="BJ187" s="5"/>
      <c r="BK187" s="5"/>
    </row>
    <row r="188" spans="1:63" x14ac:dyDescent="0.35">
      <c r="A188" s="13" t="str">
        <f>'8. KOMVUX'!B188</f>
        <v>Öckerö</v>
      </c>
      <c r="B188" s="18">
        <f>'5. FÖRSKOLA FRITIDS'!L188</f>
        <v>7.845453393031069</v>
      </c>
      <c r="C188" s="18">
        <f>'5. FÖRSKOLA FRITIDS'!M188</f>
        <v>-59.13876531096021</v>
      </c>
      <c r="D188" s="18">
        <f>'6. FKLASS GRUNDSKOLA'!J188</f>
        <v>-404.89240136176767</v>
      </c>
      <c r="E188" s="18">
        <f>'6. FKLASS GRUNDSKOLA'!K188</f>
        <v>22.685868561938666</v>
      </c>
      <c r="F188" s="18">
        <f>'6. FKLASS GRUNDSKOLA'!L188</f>
        <v>-176.25220199875093</v>
      </c>
      <c r="G188" s="18">
        <f>'7. GYMNASIESKOLA'!H188</f>
        <v>-108.56752344568774</v>
      </c>
      <c r="H188" s="18">
        <f>'7. GYMNASIESKOLA'!I188</f>
        <v>177.45476514899192</v>
      </c>
      <c r="I188" s="18">
        <f>'7. GYMNASIESKOLA'!J188</f>
        <v>45.686443325447186</v>
      </c>
      <c r="J188" s="18">
        <f>'7. GYMNASIESKOLA'!L188</f>
        <v>15.57052056304372</v>
      </c>
      <c r="K188" s="18">
        <f>'7. GYMNASIESKOLA'!M188</f>
        <v>4.2112102694704934</v>
      </c>
      <c r="L188" s="18">
        <f>'7. GYMNASIESKOLA'!K188</f>
        <v>67.867534085178491</v>
      </c>
      <c r="M188" s="18">
        <f>'9. IFO'!J188</f>
        <v>439.38061540413128</v>
      </c>
      <c r="N188" s="18">
        <f>'9. IFO'!K188</f>
        <v>-622.22787282094464</v>
      </c>
      <c r="O188" s="18">
        <f>'9. IFO'!L188</f>
        <v>11.16153347808477</v>
      </c>
      <c r="P188" s="18">
        <f>'9. IFO'!M188</f>
        <v>-732.0942535076</v>
      </c>
      <c r="Q188" s="18">
        <f>'10. ÄLDREOMSORG'!I188</f>
        <v>13.022139272543138</v>
      </c>
      <c r="R188" s="18">
        <f>'10. ÄLDREOMSORG'!J188</f>
        <v>38.134367280994105</v>
      </c>
      <c r="S188" s="19">
        <f t="shared" si="271"/>
        <v>-1260.1525676628562</v>
      </c>
      <c r="U188" s="18">
        <f>'5. FÖRSKOLA FRITIDS'!D188</f>
        <v>36.958982483055522</v>
      </c>
      <c r="V188" s="18">
        <f>'5. FÖRSKOLA FRITIDS'!E188</f>
        <v>-83.96807275648581</v>
      </c>
      <c r="W188" s="18">
        <f>'5. FÖRSKOLA FRITIDS'!G188</f>
        <v>-33.27122369212573</v>
      </c>
      <c r="X188" s="18">
        <f>'5. FÖRSKOLA FRITIDS'!H188</f>
        <v>67.16262864752008</v>
      </c>
      <c r="Y188" s="18">
        <f>'5. FÖRSKOLA FRITIDS'!J188</f>
        <v>-53.424083964587794</v>
      </c>
      <c r="Z188" s="18">
        <f>'6. FKLASS GRUNDSKOLA'!F188</f>
        <v>-25.108451248500057</v>
      </c>
      <c r="AA188" s="18">
        <f>'6. FKLASS GRUNDSKOLA'!G188</f>
        <v>-72.248462663164275</v>
      </c>
      <c r="AB188" s="18">
        <f>'7. GYMNASIESKOLA'!E188</f>
        <v>-25.587845995312641</v>
      </c>
      <c r="AC188" s="18">
        <f>'9. IFO'!D188</f>
        <v>-15.29945577721371</v>
      </c>
      <c r="AD188" s="18">
        <f>'9. IFO'!E188</f>
        <v>-4.0628081544448618</v>
      </c>
      <c r="AE188" s="18">
        <f>'9. IFO'!F188</f>
        <v>1126.422579644865</v>
      </c>
      <c r="AF188" s="18">
        <f>'9. IFO'!G188</f>
        <v>2.2163611128612666</v>
      </c>
      <c r="AG188" s="18">
        <f>'9. IFO'!H188</f>
        <v>-141.63473536536947</v>
      </c>
      <c r="AH188" s="18">
        <f>'10. ÄLDREOMSORG'!D188</f>
        <v>88.213439484275582</v>
      </c>
      <c r="AI188" s="18">
        <f>'10. ÄLDREOMSORG'!E188</f>
        <v>-78.986528070733996</v>
      </c>
      <c r="AJ188" s="18"/>
      <c r="AK188" s="18"/>
      <c r="AL188" s="18"/>
      <c r="AM188" s="18"/>
      <c r="AN188" s="18"/>
      <c r="AO188" s="18"/>
      <c r="AP188" s="18"/>
      <c r="AQ188" s="18"/>
      <c r="AR188" s="18"/>
      <c r="AS188" s="18"/>
      <c r="AT188" s="19">
        <f t="shared" si="272"/>
        <v>787.382323684639</v>
      </c>
      <c r="AV188" s="18">
        <f>'9. IFO'!C188</f>
        <v>60.392487207334511</v>
      </c>
      <c r="AW188" s="18">
        <f>'5. FÖRSKOLA FRITIDS'!F188</f>
        <v>38.118007213842965</v>
      </c>
      <c r="AX188" s="18">
        <f>'7. GYMNASIESKOLA'!E188</f>
        <v>-25.587845995312641</v>
      </c>
      <c r="AY188" s="18">
        <f>'10. ÄLDREOMSORG'!D188</f>
        <v>88.213439484275582</v>
      </c>
      <c r="AZ188" s="18">
        <f>'11. KOLLEKTIVTRAFIK'!C188</f>
        <v>2.9444393098219903</v>
      </c>
      <c r="BA188" s="19">
        <f t="shared" si="273"/>
        <v>164.08052721996242</v>
      </c>
      <c r="BB188" s="5"/>
      <c r="BC188" s="20">
        <f t="shared" si="274"/>
        <v>-1260.1525676628562</v>
      </c>
      <c r="BD188" s="20">
        <f t="shared" si="275"/>
        <v>787.382323684639</v>
      </c>
      <c r="BE188" s="20">
        <f t="shared" si="276"/>
        <v>164.08052721996242</v>
      </c>
      <c r="BF188" s="22">
        <f t="shared" si="277"/>
        <v>-308.6897167582548</v>
      </c>
      <c r="BH188" s="5"/>
      <c r="BI188" s="5"/>
      <c r="BJ188" s="5"/>
      <c r="BK188" s="5"/>
    </row>
    <row r="189" spans="1:63" x14ac:dyDescent="0.35">
      <c r="A189" s="13" t="str">
        <f>'8. KOMVUX'!B189</f>
        <v>Arvika</v>
      </c>
      <c r="B189" s="18">
        <f>'5. FÖRSKOLA FRITIDS'!L189</f>
        <v>7.845453393031069</v>
      </c>
      <c r="C189" s="18">
        <f>'5. FÖRSKOLA FRITIDS'!M189</f>
        <v>-41.753810857293622</v>
      </c>
      <c r="D189" s="18">
        <f>'6. FKLASS GRUNDSKOLA'!J189</f>
        <v>-111.92451138410675</v>
      </c>
      <c r="E189" s="18">
        <f>'6. FKLASS GRUNDSKOLA'!K189</f>
        <v>22.685868561938666</v>
      </c>
      <c r="F189" s="18">
        <f>'6. FKLASS GRUNDSKOLA'!L189</f>
        <v>4.2273534505914832</v>
      </c>
      <c r="G189" s="18">
        <f>'7. GYMNASIESKOLA'!H189</f>
        <v>-40.276373267178066</v>
      </c>
      <c r="H189" s="18">
        <f>'7. GYMNASIESKOLA'!I189</f>
        <v>343.54690703190562</v>
      </c>
      <c r="I189" s="18">
        <f>'7. GYMNASIESKOLA'!J189</f>
        <v>22.399952139973728</v>
      </c>
      <c r="J189" s="18">
        <f>'7. GYMNASIESKOLA'!L189</f>
        <v>15.57052056304372</v>
      </c>
      <c r="K189" s="18">
        <f>'7. GYMNASIESKOLA'!M189</f>
        <v>-9.1862101035687758</v>
      </c>
      <c r="L189" s="18">
        <f>'7. GYMNASIESKOLA'!K189</f>
        <v>-387.00392264936664</v>
      </c>
      <c r="M189" s="18">
        <f>'9. IFO'!J189</f>
        <v>711.50893523888021</v>
      </c>
      <c r="N189" s="18">
        <f>'9. IFO'!K189</f>
        <v>-819.21807085400246</v>
      </c>
      <c r="O189" s="18">
        <f>'9. IFO'!L189</f>
        <v>200.88154179776549</v>
      </c>
      <c r="P189" s="18">
        <f>'9. IFO'!M189</f>
        <v>-732.0942535076</v>
      </c>
      <c r="Q189" s="18">
        <f>'10. ÄLDREOMSORG'!I189</f>
        <v>13.022139272543138</v>
      </c>
      <c r="R189" s="18">
        <f>'10. ÄLDREOMSORG'!J189</f>
        <v>30.598333971830751</v>
      </c>
      <c r="S189" s="19">
        <f t="shared" si="271"/>
        <v>-769.17014720161251</v>
      </c>
      <c r="U189" s="18">
        <f>'5. FÖRSKOLA FRITIDS'!D189</f>
        <v>41.647981105391906</v>
      </c>
      <c r="V189" s="18">
        <f>'5. FÖRSKOLA FRITIDS'!E189</f>
        <v>-20.390071890043224</v>
      </c>
      <c r="W189" s="18">
        <f>'5. FÖRSKOLA FRITIDS'!G189</f>
        <v>-7.5102209635976882</v>
      </c>
      <c r="X189" s="18">
        <f>'5. FÖRSKOLA FRITIDS'!H189</f>
        <v>-29.656107843908206</v>
      </c>
      <c r="Y189" s="18">
        <f>'5. FÖRSKOLA FRITIDS'!J189</f>
        <v>-26.365408155438921</v>
      </c>
      <c r="Z189" s="18">
        <f>'6. FKLASS GRUNDSKOLA'!F189</f>
        <v>10.276666947806302</v>
      </c>
      <c r="AA189" s="18">
        <f>'6. FKLASS GRUNDSKOLA'!G189</f>
        <v>-39.97249441409361</v>
      </c>
      <c r="AB189" s="18">
        <f>'7. GYMNASIESKOLA'!E189</f>
        <v>-9.5459215371220818</v>
      </c>
      <c r="AC189" s="18">
        <f>'9. IFO'!D189</f>
        <v>-9.1133175860933786</v>
      </c>
      <c r="AD189" s="18">
        <f>'9. IFO'!E189</f>
        <v>-132.32417713986337</v>
      </c>
      <c r="AE189" s="18">
        <f>'9. IFO'!F189</f>
        <v>1576.0247251683518</v>
      </c>
      <c r="AF189" s="18">
        <f>'9. IFO'!G189</f>
        <v>29.922948304830353</v>
      </c>
      <c r="AG189" s="18">
        <f>'9. IFO'!H189</f>
        <v>-163.14965513255694</v>
      </c>
      <c r="AH189" s="18">
        <f>'10. ÄLDREOMSORG'!D189</f>
        <v>390.69048800019129</v>
      </c>
      <c r="AI189" s="18">
        <f>'10. ÄLDREOMSORG'!E189</f>
        <v>-25.402031449828929</v>
      </c>
      <c r="AJ189" s="18"/>
      <c r="AK189" s="18"/>
      <c r="AL189" s="18"/>
      <c r="AM189" s="18"/>
      <c r="AN189" s="18"/>
      <c r="AO189" s="18"/>
      <c r="AP189" s="18"/>
      <c r="AQ189" s="18"/>
      <c r="AR189" s="18"/>
      <c r="AS189" s="18"/>
      <c r="AT189" s="19">
        <f t="shared" si="272"/>
        <v>1585.133403414025</v>
      </c>
      <c r="AV189" s="18">
        <f>'9. IFO'!C189</f>
        <v>658.96919948267657</v>
      </c>
      <c r="AW189" s="18">
        <f>'5. FÖRSKOLA FRITIDS'!F189</f>
        <v>-32.649200583724756</v>
      </c>
      <c r="AX189" s="18">
        <f>'7. GYMNASIESKOLA'!E189</f>
        <v>-9.5459215371220818</v>
      </c>
      <c r="AY189" s="18">
        <f>'10. ÄLDREOMSORG'!D189</f>
        <v>390.69048800019129</v>
      </c>
      <c r="AZ189" s="18">
        <f>'11. KOLLEKTIVTRAFIK'!C189</f>
        <v>43.109376405181649</v>
      </c>
      <c r="BA189" s="19">
        <f t="shared" si="273"/>
        <v>1050.5739417672025</v>
      </c>
      <c r="BB189" s="5"/>
      <c r="BC189" s="20">
        <f t="shared" si="274"/>
        <v>-769.17014720161251</v>
      </c>
      <c r="BD189" s="20">
        <f t="shared" si="275"/>
        <v>1585.133403414025</v>
      </c>
      <c r="BE189" s="20">
        <f t="shared" si="276"/>
        <v>1050.5739417672025</v>
      </c>
      <c r="BF189" s="22">
        <f t="shared" si="277"/>
        <v>1866.537197979615</v>
      </c>
      <c r="BH189" s="5"/>
      <c r="BI189" s="5"/>
      <c r="BJ189" s="5"/>
      <c r="BK189" s="5"/>
    </row>
    <row r="190" spans="1:63" x14ac:dyDescent="0.35">
      <c r="A190" s="13" t="str">
        <f>'8. KOMVUX'!B190</f>
        <v>Eda</v>
      </c>
      <c r="B190" s="18">
        <f>'5. FÖRSKOLA FRITIDS'!L190</f>
        <v>7.845453393031069</v>
      </c>
      <c r="C190" s="18">
        <f>'5. FÖRSKOLA FRITIDS'!M190</f>
        <v>-97.964147824202513</v>
      </c>
      <c r="D190" s="18">
        <f>'6. FKLASS GRUNDSKOLA'!J190</f>
        <v>253.96644982209551</v>
      </c>
      <c r="E190" s="18">
        <f>'6. FKLASS GRUNDSKOLA'!K190</f>
        <v>7.6725154549380035</v>
      </c>
      <c r="F190" s="18">
        <f>'6. FKLASS GRUNDSKOLA'!L190</f>
        <v>4.2273534505914832</v>
      </c>
      <c r="G190" s="18">
        <f>'7. GYMNASIESKOLA'!H190</f>
        <v>79.62655931624073</v>
      </c>
      <c r="H190" s="18">
        <f>'7. GYMNASIESKOLA'!I190</f>
        <v>431.08030179565935</v>
      </c>
      <c r="I190" s="18">
        <f>'7. GYMNASIESKOLA'!J190</f>
        <v>-88.954992998416628</v>
      </c>
      <c r="J190" s="18">
        <f>'7. GYMNASIESKOLA'!L190</f>
        <v>15.57052056304372</v>
      </c>
      <c r="K190" s="18">
        <f>'7. GYMNASIESKOLA'!M190</f>
        <v>4.2112102694704934</v>
      </c>
      <c r="L190" s="18">
        <f>'7. GYMNASIESKOLA'!K190</f>
        <v>-416.37172525138641</v>
      </c>
      <c r="M190" s="18">
        <f>'9. IFO'!J190</f>
        <v>760.84050543047442</v>
      </c>
      <c r="N190" s="18">
        <f>'9. IFO'!K190</f>
        <v>-1142.2728844988064</v>
      </c>
      <c r="O190" s="18">
        <f>'9. IFO'!L190</f>
        <v>1658.2826291112949</v>
      </c>
      <c r="P190" s="18">
        <f>'9. IFO'!M190</f>
        <v>-732.0942535076</v>
      </c>
      <c r="Q190" s="18">
        <f>'10. ÄLDREOMSORG'!I190</f>
        <v>13.022139272543138</v>
      </c>
      <c r="R190" s="18">
        <f>'10. ÄLDREOMSORG'!J190</f>
        <v>34.119261283500485</v>
      </c>
      <c r="S190" s="19">
        <f t="shared" si="271"/>
        <v>792.80689508247133</v>
      </c>
      <c r="U190" s="18">
        <f>'5. FÖRSKOLA FRITIDS'!D190</f>
        <v>44.225223545666609</v>
      </c>
      <c r="V190" s="18">
        <f>'5. FÖRSKOLA FRITIDS'!E190</f>
        <v>-32.916220935388097</v>
      </c>
      <c r="W190" s="18">
        <f>'5. FÖRSKOLA FRITIDS'!G190</f>
        <v>-122.03938752036504</v>
      </c>
      <c r="X190" s="18">
        <f>'5. FÖRSKOLA FRITIDS'!H190</f>
        <v>-102.97447130253394</v>
      </c>
      <c r="Y190" s="18">
        <f>'5. FÖRSKOLA FRITIDS'!J190</f>
        <v>-26.365408155438921</v>
      </c>
      <c r="Z190" s="18">
        <f>'6. FKLASS GRUNDSKOLA'!F190</f>
        <v>104.291837080818</v>
      </c>
      <c r="AA190" s="18">
        <f>'6. FKLASS GRUNDSKOLA'!G190</f>
        <v>-39.97249441409361</v>
      </c>
      <c r="AB190" s="18">
        <f>'7. GYMNASIESKOLA'!E190</f>
        <v>-9.5459215371220818</v>
      </c>
      <c r="AC190" s="18">
        <f>'9. IFO'!D190</f>
        <v>-9.1133175860933786</v>
      </c>
      <c r="AD190" s="18">
        <f>'9. IFO'!E190</f>
        <v>-759.5281292688818</v>
      </c>
      <c r="AE190" s="18">
        <f>'9. IFO'!F190</f>
        <v>1595.3624518575339</v>
      </c>
      <c r="AF190" s="18">
        <f>'9. IFO'!G190</f>
        <v>14.206225357829965</v>
      </c>
      <c r="AG190" s="18">
        <f>'9. IFO'!H190</f>
        <v>-87.23842528265061</v>
      </c>
      <c r="AH190" s="18">
        <f>'10. ÄLDREOMSORG'!D190</f>
        <v>303.40940581572346</v>
      </c>
      <c r="AI190" s="18">
        <f>'10. ÄLDREOMSORG'!E190</f>
        <v>-25.402031449828929</v>
      </c>
      <c r="AJ190" s="18"/>
      <c r="AK190" s="18"/>
      <c r="AL190" s="18"/>
      <c r="AM190" s="18"/>
      <c r="AN190" s="18"/>
      <c r="AO190" s="18"/>
      <c r="AP190" s="18"/>
      <c r="AQ190" s="18"/>
      <c r="AR190" s="18"/>
      <c r="AS190" s="18"/>
      <c r="AT190" s="19">
        <f t="shared" si="272"/>
        <v>846.39933620517559</v>
      </c>
      <c r="AV190" s="18">
        <f>'9. IFO'!C190</f>
        <v>1348.2217452651144</v>
      </c>
      <c r="AW190" s="18">
        <f>'5. FÖRSKOLA FRITIDS'!F190</f>
        <v>-94.24856990062753</v>
      </c>
      <c r="AX190" s="18">
        <f>'7. GYMNASIESKOLA'!E190</f>
        <v>-9.5459215371220818</v>
      </c>
      <c r="AY190" s="18">
        <f>'10. ÄLDREOMSORG'!D190</f>
        <v>303.40940581572346</v>
      </c>
      <c r="AZ190" s="18">
        <f>'11. KOLLEKTIVTRAFIK'!C190</f>
        <v>43.109376405181649</v>
      </c>
      <c r="BA190" s="19">
        <f t="shared" si="273"/>
        <v>1590.9460360482699</v>
      </c>
      <c r="BB190" s="5"/>
      <c r="BC190" s="20">
        <f t="shared" si="274"/>
        <v>792.80689508247133</v>
      </c>
      <c r="BD190" s="20">
        <f t="shared" si="275"/>
        <v>846.39933620517559</v>
      </c>
      <c r="BE190" s="20">
        <f t="shared" si="276"/>
        <v>1590.9460360482699</v>
      </c>
      <c r="BF190" s="22">
        <f t="shared" si="277"/>
        <v>3230.1522673359168</v>
      </c>
      <c r="BH190" s="5"/>
      <c r="BI190" s="5"/>
      <c r="BJ190" s="5"/>
      <c r="BK190" s="5"/>
    </row>
    <row r="191" spans="1:63" x14ac:dyDescent="0.35">
      <c r="A191" s="13" t="str">
        <f>'8. KOMVUX'!B191</f>
        <v>Filipstad</v>
      </c>
      <c r="B191" s="18">
        <f>'5. FÖRSKOLA FRITIDS'!L191</f>
        <v>7.845453393031069</v>
      </c>
      <c r="C191" s="18">
        <f>'5. FÖRSKOLA FRITIDS'!M191</f>
        <v>-19.942201948880243</v>
      </c>
      <c r="D191" s="18">
        <f>'6. FKLASS GRUNDSKOLA'!J191</f>
        <v>504.71765131575239</v>
      </c>
      <c r="E191" s="18">
        <f>'6. FKLASS GRUNDSKOLA'!K191</f>
        <v>22.685868561938666</v>
      </c>
      <c r="F191" s="18">
        <f>'6. FKLASS GRUNDSKOLA'!L191</f>
        <v>4.2273534505914832</v>
      </c>
      <c r="G191" s="18">
        <f>'7. GYMNASIESKOLA'!H191</f>
        <v>173.23838100374584</v>
      </c>
      <c r="H191" s="18">
        <f>'7. GYMNASIESKOLA'!I191</f>
        <v>488.79004949755529</v>
      </c>
      <c r="I191" s="18">
        <f>'7. GYMNASIESKOLA'!J191</f>
        <v>-161.49268372711376</v>
      </c>
      <c r="J191" s="18">
        <f>'7. GYMNASIESKOLA'!L191</f>
        <v>15.57052056304372</v>
      </c>
      <c r="K191" s="18">
        <f>'7. GYMNASIESKOLA'!M191</f>
        <v>-103.16856740499364</v>
      </c>
      <c r="L191" s="18">
        <f>'7. GYMNASIESKOLA'!K191</f>
        <v>-794.27130695482606</v>
      </c>
      <c r="M191" s="18">
        <f>'9. IFO'!J191</f>
        <v>904.9733120366534</v>
      </c>
      <c r="N191" s="18">
        <f>'9. IFO'!K191</f>
        <v>-1192.3941926401658</v>
      </c>
      <c r="O191" s="18">
        <f>'9. IFO'!L191</f>
        <v>145.0179380199265</v>
      </c>
      <c r="P191" s="18">
        <f>'9. IFO'!M191</f>
        <v>-732.0942535076</v>
      </c>
      <c r="Q191" s="18">
        <f>'10. ÄLDREOMSORG'!I191</f>
        <v>13.022139272543138</v>
      </c>
      <c r="R191" s="18">
        <f>'10. ÄLDREOMSORG'!J191</f>
        <v>12.771548977824921</v>
      </c>
      <c r="S191" s="19">
        <f t="shared" si="271"/>
        <v>-710.50299009097284</v>
      </c>
      <c r="U191" s="18">
        <f>'5. FÖRSKOLA FRITIDS'!D191</f>
        <v>40.381849230323219</v>
      </c>
      <c r="V191" s="18">
        <f>'5. FÖRSKOLA FRITIDS'!E191</f>
        <v>-31.311534222353828</v>
      </c>
      <c r="W191" s="18">
        <f>'5. FÖRSKOLA FRITIDS'!G191</f>
        <v>-92.036844670936105</v>
      </c>
      <c r="X191" s="18">
        <f>'5. FÖRSKOLA FRITIDS'!H191</f>
        <v>125.53573999339788</v>
      </c>
      <c r="Y191" s="18">
        <f>'5. FÖRSKOLA FRITIDS'!J191</f>
        <v>-26.365408155438921</v>
      </c>
      <c r="Z191" s="18">
        <f>'6. FKLASS GRUNDSKOLA'!F191</f>
        <v>-0.23287935474676849</v>
      </c>
      <c r="AA191" s="18">
        <f>'6. FKLASS GRUNDSKOLA'!G191</f>
        <v>-39.97249441409361</v>
      </c>
      <c r="AB191" s="18">
        <f>'7. GYMNASIESKOLA'!E191</f>
        <v>-9.5459215371220818</v>
      </c>
      <c r="AC191" s="18">
        <f>'9. IFO'!D191</f>
        <v>-9.1133175860933786</v>
      </c>
      <c r="AD191" s="18">
        <f>'9. IFO'!E191</f>
        <v>210.83127473192735</v>
      </c>
      <c r="AE191" s="18">
        <f>'9. IFO'!F191</f>
        <v>1745.2298336986962</v>
      </c>
      <c r="AF191" s="18">
        <f>'9. IFO'!G191</f>
        <v>29.311496764676598</v>
      </c>
      <c r="AG191" s="18">
        <f>'9. IFO'!H191</f>
        <v>-112.16904437766301</v>
      </c>
      <c r="AH191" s="18">
        <f>'10. ÄLDREOMSORG'!D191</f>
        <v>243.70989883854384</v>
      </c>
      <c r="AI191" s="18">
        <f>'10. ÄLDREOMSORG'!E191</f>
        <v>-25.402031449828929</v>
      </c>
      <c r="AJ191" s="18"/>
      <c r="AK191" s="18"/>
      <c r="AL191" s="18"/>
      <c r="AM191" s="18"/>
      <c r="AN191" s="18"/>
      <c r="AO191" s="18"/>
      <c r="AP191" s="18"/>
      <c r="AQ191" s="18"/>
      <c r="AR191" s="18"/>
      <c r="AS191" s="18"/>
      <c r="AT191" s="19">
        <f t="shared" si="272"/>
        <v>2048.8506174892882</v>
      </c>
      <c r="AV191" s="18">
        <f>'9. IFO'!C191</f>
        <v>1036.0639452939245</v>
      </c>
      <c r="AW191" s="18">
        <f>'5. FÖRSKOLA FRITIDS'!F191</f>
        <v>-134.4597957655657</v>
      </c>
      <c r="AX191" s="18">
        <f>'7. GYMNASIESKOLA'!E191</f>
        <v>-9.5459215371220818</v>
      </c>
      <c r="AY191" s="18">
        <f>'10. ÄLDREOMSORG'!D191</f>
        <v>243.70989883854384</v>
      </c>
      <c r="AZ191" s="18">
        <f>'11. KOLLEKTIVTRAFIK'!C191</f>
        <v>43.109376405181649</v>
      </c>
      <c r="BA191" s="19">
        <f t="shared" si="273"/>
        <v>1178.8775032349622</v>
      </c>
      <c r="BB191" s="5"/>
      <c r="BC191" s="20">
        <f t="shared" si="274"/>
        <v>-710.50299009097284</v>
      </c>
      <c r="BD191" s="20">
        <f t="shared" si="275"/>
        <v>2048.8506174892882</v>
      </c>
      <c r="BE191" s="20">
        <f t="shared" si="276"/>
        <v>1178.8775032349622</v>
      </c>
      <c r="BF191" s="22">
        <f t="shared" si="277"/>
        <v>2517.2251306332773</v>
      </c>
      <c r="BH191" s="5"/>
      <c r="BI191" s="5"/>
      <c r="BJ191" s="5"/>
      <c r="BK191" s="5"/>
    </row>
    <row r="192" spans="1:63" x14ac:dyDescent="0.35">
      <c r="A192" s="13" t="str">
        <f>'8. KOMVUX'!B192</f>
        <v>Forshaga</v>
      </c>
      <c r="B192" s="18">
        <f>'5. FÖRSKOLA FRITIDS'!L192</f>
        <v>7.845453393031069</v>
      </c>
      <c r="C192" s="18">
        <f>'5. FÖRSKOLA FRITIDS'!M192</f>
        <v>13.633801411542194</v>
      </c>
      <c r="D192" s="18">
        <f>'6. FKLASS GRUNDSKOLA'!J192</f>
        <v>-203.2606577239396</v>
      </c>
      <c r="E192" s="18">
        <f>'6. FKLASS GRUNDSKOLA'!K192</f>
        <v>22.685868561938666</v>
      </c>
      <c r="F192" s="18">
        <f>'6. FKLASS GRUNDSKOLA'!L192</f>
        <v>4.2273534505914832</v>
      </c>
      <c r="G192" s="18">
        <f>'7. GYMNASIESKOLA'!H192</f>
        <v>1.1459538273132921</v>
      </c>
      <c r="H192" s="18">
        <f>'7. GYMNASIESKOLA'!I192</f>
        <v>539.70540326950379</v>
      </c>
      <c r="I192" s="18">
        <f>'7. GYMNASIESKOLA'!J192</f>
        <v>51.039133615005447</v>
      </c>
      <c r="J192" s="18">
        <f>'7. GYMNASIESKOLA'!L192</f>
        <v>15.57052056304372</v>
      </c>
      <c r="K192" s="18">
        <f>'7. GYMNASIESKOLA'!M192</f>
        <v>4.2112102694704934</v>
      </c>
      <c r="L192" s="18">
        <f>'7. GYMNASIESKOLA'!K192</f>
        <v>-547.93043501119087</v>
      </c>
      <c r="M192" s="18">
        <f>'9. IFO'!J192</f>
        <v>771.19872659721113</v>
      </c>
      <c r="N192" s="18">
        <f>'9. IFO'!K192</f>
        <v>-794.37965408966375</v>
      </c>
      <c r="O192" s="18">
        <f>'9. IFO'!L192</f>
        <v>117.99520800210159</v>
      </c>
      <c r="P192" s="18">
        <f>'9. IFO'!M192</f>
        <v>-732.0942535076</v>
      </c>
      <c r="Q192" s="18">
        <f>'10. ÄLDREOMSORG'!I192</f>
        <v>13.022139272543138</v>
      </c>
      <c r="R192" s="18">
        <f>'10. ÄLDREOMSORG'!J192</f>
        <v>40.745534020479518</v>
      </c>
      <c r="S192" s="19">
        <f t="shared" si="271"/>
        <v>-674.63869407861876</v>
      </c>
      <c r="U192" s="18">
        <f>'5. FÖRSKOLA FRITIDS'!D192</f>
        <v>51.200440100984551</v>
      </c>
      <c r="V192" s="18">
        <f>'5. FÖRSKOLA FRITIDS'!E192</f>
        <v>-7.557715796096522</v>
      </c>
      <c r="W192" s="18">
        <f>'5. FÖRSKOLA FRITIDS'!G192</f>
        <v>-40.623199432422361</v>
      </c>
      <c r="X192" s="18">
        <f>'5. FÖRSKOLA FRITIDS'!H192</f>
        <v>-77.309378298929943</v>
      </c>
      <c r="Y192" s="18">
        <f>'5. FÖRSKOLA FRITIDS'!J192</f>
        <v>-26.365408155438921</v>
      </c>
      <c r="Z192" s="18">
        <f>'6. FKLASS GRUNDSKOLA'!F192</f>
        <v>-10.864367746117118</v>
      </c>
      <c r="AA192" s="18">
        <f>'6. FKLASS GRUNDSKOLA'!G192</f>
        <v>-39.97249441409361</v>
      </c>
      <c r="AB192" s="18">
        <f>'7. GYMNASIESKOLA'!E192</f>
        <v>-9.5459215371220818</v>
      </c>
      <c r="AC192" s="18">
        <f>'9. IFO'!D192</f>
        <v>-9.1133175860933786</v>
      </c>
      <c r="AD192" s="18">
        <f>'9. IFO'!E192</f>
        <v>-49.408876580731672</v>
      </c>
      <c r="AE192" s="18">
        <f>'9. IFO'!F192</f>
        <v>1445.4950700163713</v>
      </c>
      <c r="AF192" s="18">
        <f>'9. IFO'!G192</f>
        <v>17.420533208896369</v>
      </c>
      <c r="AG192" s="18">
        <f>'9. IFO'!H192</f>
        <v>-122.31185206638627</v>
      </c>
      <c r="AH192" s="18">
        <f>'10. ÄLDREOMSORG'!D192</f>
        <v>301.33041038002659</v>
      </c>
      <c r="AI192" s="18">
        <f>'10. ÄLDREOMSORG'!E192</f>
        <v>-25.402031449828929</v>
      </c>
      <c r="AJ192" s="18"/>
      <c r="AK192" s="18"/>
      <c r="AL192" s="18"/>
      <c r="AM192" s="18"/>
      <c r="AN192" s="18"/>
      <c r="AO192" s="18"/>
      <c r="AP192" s="18"/>
      <c r="AQ192" s="18"/>
      <c r="AR192" s="18"/>
      <c r="AS192" s="18"/>
      <c r="AT192" s="19">
        <f t="shared" si="272"/>
        <v>1396.971890643018</v>
      </c>
      <c r="AV192" s="18">
        <f>'9. IFO'!C192</f>
        <v>641.57492182662429</v>
      </c>
      <c r="AW192" s="18">
        <f>'5. FÖRSKOLA FRITIDS'!F192</f>
        <v>-131.66538883819925</v>
      </c>
      <c r="AX192" s="18">
        <f>'7. GYMNASIESKOLA'!E192</f>
        <v>-9.5459215371220818</v>
      </c>
      <c r="AY192" s="18">
        <f>'10. ÄLDREOMSORG'!D192</f>
        <v>301.33041038002659</v>
      </c>
      <c r="AZ192" s="18">
        <f>'11. KOLLEKTIVTRAFIK'!C192</f>
        <v>43.109376405181649</v>
      </c>
      <c r="BA192" s="19">
        <f t="shared" si="273"/>
        <v>844.80339823651116</v>
      </c>
      <c r="BB192" s="5"/>
      <c r="BC192" s="20">
        <f t="shared" si="274"/>
        <v>-674.63869407861876</v>
      </c>
      <c r="BD192" s="20">
        <f t="shared" si="275"/>
        <v>1396.971890643018</v>
      </c>
      <c r="BE192" s="20">
        <f t="shared" si="276"/>
        <v>844.80339823651116</v>
      </c>
      <c r="BF192" s="22">
        <f t="shared" si="277"/>
        <v>1567.1365948009104</v>
      </c>
      <c r="BH192" s="5"/>
      <c r="BI192" s="5"/>
      <c r="BJ192" s="5"/>
      <c r="BK192" s="5"/>
    </row>
    <row r="193" spans="1:63" x14ac:dyDescent="0.35">
      <c r="A193" s="13" t="str">
        <f>'8. KOMVUX'!B193</f>
        <v>Grums</v>
      </c>
      <c r="B193" s="18">
        <f>'5. FÖRSKOLA FRITIDS'!L193</f>
        <v>7.845453393031069</v>
      </c>
      <c r="C193" s="18">
        <f>'5. FÖRSKOLA FRITIDS'!M193</f>
        <v>13.633801411542194</v>
      </c>
      <c r="D193" s="18">
        <f>'6. FKLASS GRUNDSKOLA'!J193</f>
        <v>203.29030104208169</v>
      </c>
      <c r="E193" s="18">
        <f>'6. FKLASS GRUNDSKOLA'!K193</f>
        <v>22.685868561938666</v>
      </c>
      <c r="F193" s="18">
        <f>'6. FKLASS GRUNDSKOLA'!L193</f>
        <v>4.2273534505914832</v>
      </c>
      <c r="G193" s="18">
        <f>'7. GYMNASIESKOLA'!H193</f>
        <v>35.703028510303113</v>
      </c>
      <c r="H193" s="18">
        <f>'7. GYMNASIESKOLA'!I193</f>
        <v>334.56873780886411</v>
      </c>
      <c r="I193" s="18">
        <f>'7. GYMNASIESKOLA'!J193</f>
        <v>-80.65914738277155</v>
      </c>
      <c r="J193" s="18">
        <f>'7. GYMNASIESKOLA'!L193</f>
        <v>15.57052056304372</v>
      </c>
      <c r="K193" s="18">
        <f>'7. GYMNASIESKOLA'!M193</f>
        <v>4.2112102694704934</v>
      </c>
      <c r="L193" s="18">
        <f>'7. GYMNASIESKOLA'!K193</f>
        <v>-272.94079870709845</v>
      </c>
      <c r="M193" s="18">
        <f>'9. IFO'!J193</f>
        <v>834.20055357557862</v>
      </c>
      <c r="N193" s="18">
        <f>'9. IFO'!K193</f>
        <v>-1217.7516534409424</v>
      </c>
      <c r="O193" s="18">
        <f>'9. IFO'!L193</f>
        <v>146.04399520247125</v>
      </c>
      <c r="P193" s="18">
        <f>'9. IFO'!M193</f>
        <v>-732.0942535076</v>
      </c>
      <c r="Q193" s="18">
        <f>'10. ÄLDREOMSORG'!I193</f>
        <v>13.022139272543138</v>
      </c>
      <c r="R193" s="18">
        <f>'10. ÄLDREOMSORG'!J193</f>
        <v>33.30000224073023</v>
      </c>
      <c r="S193" s="19">
        <f t="shared" si="271"/>
        <v>-635.14288773622275</v>
      </c>
      <c r="U193" s="18">
        <f>'5. FÖRSKOLA FRITIDS'!D193</f>
        <v>44.013387713052992</v>
      </c>
      <c r="V193" s="18">
        <f>'5. FÖRSKOLA FRITIDS'!E193</f>
        <v>24.822406182554566</v>
      </c>
      <c r="W193" s="18">
        <f>'5. FÖRSKOLA FRITIDS'!G193</f>
        <v>-103.91431380251375</v>
      </c>
      <c r="X193" s="18">
        <f>'5. FÖRSKOLA FRITIDS'!H193</f>
        <v>11.823572904924212</v>
      </c>
      <c r="Y193" s="18">
        <f>'5. FÖRSKOLA FRITIDS'!J193</f>
        <v>-26.365408155438921</v>
      </c>
      <c r="Z193" s="18">
        <f>'6. FKLASS GRUNDSKOLA'!F193</f>
        <v>-14.368013392330546</v>
      </c>
      <c r="AA193" s="18">
        <f>'6. FKLASS GRUNDSKOLA'!G193</f>
        <v>-39.97249441409361</v>
      </c>
      <c r="AB193" s="18">
        <f>'7. GYMNASIESKOLA'!E193</f>
        <v>-9.5459215371220818</v>
      </c>
      <c r="AC193" s="18">
        <f>'9. IFO'!D193</f>
        <v>-9.1133175860933786</v>
      </c>
      <c r="AD193" s="18">
        <f>'9. IFO'!E193</f>
        <v>-49.391318567021678</v>
      </c>
      <c r="AE193" s="18">
        <f>'9. IFO'!F193</f>
        <v>1629.203473563603</v>
      </c>
      <c r="AF193" s="18">
        <f>'9. IFO'!G193</f>
        <v>27.658121932878199</v>
      </c>
      <c r="AG193" s="18">
        <f>'9. IFO'!H193</f>
        <v>-101.98462193676109</v>
      </c>
      <c r="AH193" s="18">
        <f>'10. ÄLDREOMSORG'!D193</f>
        <v>209.08351884535219</v>
      </c>
      <c r="AI193" s="18">
        <f>'10. ÄLDREOMSORG'!E193</f>
        <v>-25.402031449828929</v>
      </c>
      <c r="AJ193" s="18"/>
      <c r="AK193" s="18"/>
      <c r="AL193" s="18"/>
      <c r="AM193" s="18"/>
      <c r="AN193" s="18"/>
      <c r="AO193" s="18"/>
      <c r="AP193" s="18"/>
      <c r="AQ193" s="18"/>
      <c r="AR193" s="18"/>
      <c r="AS193" s="18"/>
      <c r="AT193" s="19">
        <f t="shared" si="272"/>
        <v>1566.5470403011611</v>
      </c>
      <c r="AV193" s="18">
        <f>'9. IFO'!C193</f>
        <v>533.88324480144377</v>
      </c>
      <c r="AW193" s="18">
        <f>'5. FÖRSKOLA FRITIDS'!F193</f>
        <v>-105.96298298745695</v>
      </c>
      <c r="AX193" s="18">
        <f>'7. GYMNASIESKOLA'!E193</f>
        <v>-9.5459215371220818</v>
      </c>
      <c r="AY193" s="18">
        <f>'10. ÄLDREOMSORG'!D193</f>
        <v>209.08351884535219</v>
      </c>
      <c r="AZ193" s="18">
        <f>'11. KOLLEKTIVTRAFIK'!C193</f>
        <v>43.109376405181649</v>
      </c>
      <c r="BA193" s="19">
        <f t="shared" si="273"/>
        <v>670.56723552739868</v>
      </c>
      <c r="BB193" s="5"/>
      <c r="BC193" s="20">
        <f t="shared" si="274"/>
        <v>-635.14288773622275</v>
      </c>
      <c r="BD193" s="20">
        <f t="shared" si="275"/>
        <v>1566.5470403011611</v>
      </c>
      <c r="BE193" s="20">
        <f t="shared" si="276"/>
        <v>670.56723552739868</v>
      </c>
      <c r="BF193" s="22">
        <f t="shared" si="277"/>
        <v>1601.9713880923371</v>
      </c>
      <c r="BH193" s="5"/>
      <c r="BI193" s="5"/>
      <c r="BJ193" s="5"/>
      <c r="BK193" s="5"/>
    </row>
    <row r="194" spans="1:63" x14ac:dyDescent="0.35">
      <c r="A194" s="13" t="str">
        <f>'8. KOMVUX'!B194</f>
        <v>Hagfors</v>
      </c>
      <c r="B194" s="18">
        <f>'5. FÖRSKOLA FRITIDS'!L194</f>
        <v>7.845453393031069</v>
      </c>
      <c r="C194" s="18">
        <f>'5. FÖRSKOLA FRITIDS'!M194</f>
        <v>13.633801411542194</v>
      </c>
      <c r="D194" s="18">
        <f>'6. FKLASS GRUNDSKOLA'!J194</f>
        <v>559.48763090224213</v>
      </c>
      <c r="E194" s="18">
        <f>'6. FKLASS GRUNDSKOLA'!K194</f>
        <v>22.685868561938666</v>
      </c>
      <c r="F194" s="18">
        <f>'6. FKLASS GRUNDSKOLA'!L194</f>
        <v>4.2273534505914832</v>
      </c>
      <c r="G194" s="18">
        <f>'7. GYMNASIESKOLA'!H194</f>
        <v>26.336422100459096</v>
      </c>
      <c r="H194" s="18">
        <f>'7. GYMNASIESKOLA'!I194</f>
        <v>243.37539789205979</v>
      </c>
      <c r="I194" s="18">
        <f>'7. GYMNASIESKOLA'!J194</f>
        <v>-54.780751903728294</v>
      </c>
      <c r="J194" s="18">
        <f>'7. GYMNASIESKOLA'!L194</f>
        <v>15.57052056304372</v>
      </c>
      <c r="K194" s="18">
        <f>'7. GYMNASIESKOLA'!M194</f>
        <v>-26.511886400856572</v>
      </c>
      <c r="L194" s="18">
        <f>'7. GYMNASIESKOLA'!K194</f>
        <v>-214.58107993771168</v>
      </c>
      <c r="M194" s="18">
        <f>'9. IFO'!J194</f>
        <v>660.4000485590409</v>
      </c>
      <c r="N194" s="18">
        <f>'9. IFO'!K194</f>
        <v>-873.02667871750191</v>
      </c>
      <c r="O194" s="18">
        <f>'9. IFO'!L194</f>
        <v>118.01485508147168</v>
      </c>
      <c r="P194" s="18">
        <f>'9. IFO'!M194</f>
        <v>-732.0942535076</v>
      </c>
      <c r="Q194" s="18">
        <f>'10. ÄLDREOMSORG'!I194</f>
        <v>13.022139272543138</v>
      </c>
      <c r="R194" s="18">
        <f>'10. ÄLDREOMSORG'!J194</f>
        <v>2.0131607470654735</v>
      </c>
      <c r="S194" s="19">
        <f t="shared" si="271"/>
        <v>-214.38199853236895</v>
      </c>
      <c r="U194" s="18">
        <f>'5. FÖRSKOLA FRITIDS'!D194</f>
        <v>33.288155161280343</v>
      </c>
      <c r="V194" s="18">
        <f>'5. FÖRSKOLA FRITIDS'!E194</f>
        <v>-89.126075706074488</v>
      </c>
      <c r="W194" s="18">
        <f>'5. FÖRSKOLA FRITIDS'!G194</f>
        <v>-58.244878832582216</v>
      </c>
      <c r="X194" s="18">
        <f>'5. FÖRSKOLA FRITIDS'!H194</f>
        <v>275.77086220811998</v>
      </c>
      <c r="Y194" s="18">
        <f>'5. FÖRSKOLA FRITIDS'!J194</f>
        <v>-26.365408155438921</v>
      </c>
      <c r="Z194" s="18">
        <f>'6. FKLASS GRUNDSKOLA'!F194</f>
        <v>0.93736962210544095</v>
      </c>
      <c r="AA194" s="18">
        <f>'6. FKLASS GRUNDSKOLA'!G194</f>
        <v>-39.97249441409361</v>
      </c>
      <c r="AB194" s="18">
        <f>'7. GYMNASIESKOLA'!E194</f>
        <v>-9.5459215371220818</v>
      </c>
      <c r="AC194" s="18">
        <f>'9. IFO'!D194</f>
        <v>-9.1133175860933786</v>
      </c>
      <c r="AD194" s="18">
        <f>'9. IFO'!E194</f>
        <v>54.395298627200553</v>
      </c>
      <c r="AE194" s="18">
        <f>'9. IFO'!F194</f>
        <v>1827.4151721277201</v>
      </c>
      <c r="AF194" s="18">
        <f>'9. IFO'!G194</f>
        <v>18.644745510930932</v>
      </c>
      <c r="AG194" s="18">
        <f>'9. IFO'!H194</f>
        <v>-108.61682225609658</v>
      </c>
      <c r="AH194" s="18">
        <f>'10. ÄLDREOMSORG'!D194</f>
        <v>27.120230975421844</v>
      </c>
      <c r="AI194" s="18">
        <f>'10. ÄLDREOMSORG'!E194</f>
        <v>-25.402031449828929</v>
      </c>
      <c r="AJ194" s="18"/>
      <c r="AK194" s="18"/>
      <c r="AL194" s="18"/>
      <c r="AM194" s="18"/>
      <c r="AN194" s="18"/>
      <c r="AO194" s="18"/>
      <c r="AP194" s="18"/>
      <c r="AQ194" s="18"/>
      <c r="AR194" s="18"/>
      <c r="AS194" s="18"/>
      <c r="AT194" s="19">
        <f t="shared" si="272"/>
        <v>1871.1848842954491</v>
      </c>
      <c r="AV194" s="18">
        <f>'9. IFO'!C194</f>
        <v>981.35872168632648</v>
      </c>
      <c r="AW194" s="18">
        <f>'5. FÖRSKOLA FRITIDS'!F194</f>
        <v>1.4116212911794579</v>
      </c>
      <c r="AX194" s="18">
        <f>'7. GYMNASIESKOLA'!E194</f>
        <v>-9.5459215371220818</v>
      </c>
      <c r="AY194" s="18">
        <f>'10. ÄLDREOMSORG'!D194</f>
        <v>27.120230975421844</v>
      </c>
      <c r="AZ194" s="18">
        <f>'11. KOLLEKTIVTRAFIK'!C194</f>
        <v>43.109376405181649</v>
      </c>
      <c r="BA194" s="19">
        <f t="shared" si="273"/>
        <v>1043.4540288209873</v>
      </c>
      <c r="BB194" s="5"/>
      <c r="BC194" s="20">
        <f t="shared" si="274"/>
        <v>-214.38199853236895</v>
      </c>
      <c r="BD194" s="20">
        <f t="shared" si="275"/>
        <v>1871.1848842954491</v>
      </c>
      <c r="BE194" s="20">
        <f t="shared" si="276"/>
        <v>1043.4540288209873</v>
      </c>
      <c r="BF194" s="22">
        <f t="shared" si="277"/>
        <v>2700.2569145840675</v>
      </c>
      <c r="BH194" s="5"/>
      <c r="BI194" s="5"/>
      <c r="BJ194" s="5"/>
      <c r="BK194" s="5"/>
    </row>
    <row r="195" spans="1:63" x14ac:dyDescent="0.35">
      <c r="A195" s="13" t="str">
        <f>'8. KOMVUX'!B195</f>
        <v>Hammarö</v>
      </c>
      <c r="B195" s="18">
        <f>'5. FÖRSKOLA FRITIDS'!L195</f>
        <v>7.845453393031069</v>
      </c>
      <c r="C195" s="18">
        <f>'5. FÖRSKOLA FRITIDS'!M195</f>
        <v>13.633801411542194</v>
      </c>
      <c r="D195" s="18">
        <f>'6. FKLASS GRUNDSKOLA'!J195</f>
        <v>-580.29222214254628</v>
      </c>
      <c r="E195" s="18">
        <f>'6. FKLASS GRUNDSKOLA'!K195</f>
        <v>-146.21037916474307</v>
      </c>
      <c r="F195" s="18">
        <f>'6. FKLASS GRUNDSKOLA'!L195</f>
        <v>4.2273534505914832</v>
      </c>
      <c r="G195" s="18">
        <f>'7. GYMNASIESKOLA'!H195</f>
        <v>-141.27924935876553</v>
      </c>
      <c r="H195" s="18">
        <f>'7. GYMNASIESKOLA'!I195</f>
        <v>-218.38426822313085</v>
      </c>
      <c r="I195" s="18">
        <f>'7. GYMNASIESKOLA'!J195</f>
        <v>96.610416401224199</v>
      </c>
      <c r="J195" s="18">
        <f>'7. GYMNASIESKOLA'!L195</f>
        <v>15.57052056304372</v>
      </c>
      <c r="K195" s="18">
        <f>'7. GYMNASIESKOLA'!M195</f>
        <v>4.2112102694704934</v>
      </c>
      <c r="L195" s="18">
        <f>'7. GYMNASIESKOLA'!K195</f>
        <v>384.63125830342869</v>
      </c>
      <c r="M195" s="18">
        <f>'9. IFO'!J195</f>
        <v>637.71240501427053</v>
      </c>
      <c r="N195" s="18">
        <f>'9. IFO'!K195</f>
        <v>-407.41619126367971</v>
      </c>
      <c r="O195" s="18">
        <f>'9. IFO'!L195</f>
        <v>41.387132687528847</v>
      </c>
      <c r="P195" s="18">
        <f>'9. IFO'!M195</f>
        <v>-732.0942535076</v>
      </c>
      <c r="Q195" s="18">
        <f>'10. ÄLDREOMSORG'!I195</f>
        <v>13.022139272543138</v>
      </c>
      <c r="R195" s="18">
        <f>'10. ÄLDREOMSORG'!J195</f>
        <v>38.008926928439642</v>
      </c>
      <c r="S195" s="19">
        <f t="shared" si="271"/>
        <v>-968.81594596535137</v>
      </c>
      <c r="U195" s="18">
        <f>'5. FÖRSKOLA FRITIDS'!D195</f>
        <v>56.597494328626823</v>
      </c>
      <c r="V195" s="18">
        <f>'5. FÖRSKOLA FRITIDS'!E195</f>
        <v>-75.710159226329935</v>
      </c>
      <c r="W195" s="18">
        <f>'5. FÖRSKOLA FRITIDS'!G195</f>
        <v>5.5356561229118855</v>
      </c>
      <c r="X195" s="18">
        <f>'5. FÖRSKOLA FRITIDS'!H195</f>
        <v>-97.283189785840236</v>
      </c>
      <c r="Y195" s="18">
        <f>'5. FÖRSKOLA FRITIDS'!J195</f>
        <v>-26.365408155438921</v>
      </c>
      <c r="Z195" s="18">
        <f>'6. FKLASS GRUNDSKOLA'!F195</f>
        <v>-5.2047095676640591</v>
      </c>
      <c r="AA195" s="18">
        <f>'6. FKLASS GRUNDSKOLA'!G195</f>
        <v>-39.97249441409361</v>
      </c>
      <c r="AB195" s="18">
        <f>'7. GYMNASIESKOLA'!E195</f>
        <v>-9.5459215371220818</v>
      </c>
      <c r="AC195" s="18">
        <f>'9. IFO'!D195</f>
        <v>-9.1133175860933786</v>
      </c>
      <c r="AD195" s="18">
        <f>'9. IFO'!E195</f>
        <v>-11.389115144307507</v>
      </c>
      <c r="AE195" s="18">
        <f>'9. IFO'!F195</f>
        <v>884.70099603008691</v>
      </c>
      <c r="AF195" s="18">
        <f>'9. IFO'!G195</f>
        <v>16.519910172907597</v>
      </c>
      <c r="AG195" s="18">
        <f>'9. IFO'!H195</f>
        <v>-158.5657851184981</v>
      </c>
      <c r="AH195" s="18">
        <f>'10. ÄLDREOMSORG'!D195</f>
        <v>-97.059414120205787</v>
      </c>
      <c r="AI195" s="18">
        <f>'10. ÄLDREOMSORG'!E195</f>
        <v>-25.402031449828929</v>
      </c>
      <c r="AJ195" s="18"/>
      <c r="AK195" s="18"/>
      <c r="AL195" s="18"/>
      <c r="AM195" s="18"/>
      <c r="AN195" s="18"/>
      <c r="AO195" s="18"/>
      <c r="AP195" s="18"/>
      <c r="AQ195" s="18"/>
      <c r="AR195" s="18"/>
      <c r="AS195" s="18"/>
      <c r="AT195" s="19">
        <f t="shared" si="272"/>
        <v>407.74251054911059</v>
      </c>
      <c r="AV195" s="18">
        <f>'9. IFO'!C195</f>
        <v>258.27230447757995</v>
      </c>
      <c r="AW195" s="18">
        <f>'5. FÖRSKOLA FRITIDS'!F195</f>
        <v>-186.50143724547513</v>
      </c>
      <c r="AX195" s="18">
        <f>'7. GYMNASIESKOLA'!E195</f>
        <v>-9.5459215371220818</v>
      </c>
      <c r="AY195" s="18">
        <f>'10. ÄLDREOMSORG'!D195</f>
        <v>-97.059414120205787</v>
      </c>
      <c r="AZ195" s="18">
        <f>'11. KOLLEKTIVTRAFIK'!C195</f>
        <v>43.109376405181649</v>
      </c>
      <c r="BA195" s="19">
        <f t="shared" si="273"/>
        <v>8.2749079799585985</v>
      </c>
      <c r="BB195" s="5"/>
      <c r="BC195" s="20">
        <f t="shared" si="274"/>
        <v>-968.81594596535137</v>
      </c>
      <c r="BD195" s="20">
        <f t="shared" si="275"/>
        <v>407.74251054911059</v>
      </c>
      <c r="BE195" s="20">
        <f t="shared" si="276"/>
        <v>8.2749079799585985</v>
      </c>
      <c r="BF195" s="22">
        <f t="shared" si="277"/>
        <v>-552.79852743628214</v>
      </c>
      <c r="BH195" s="5"/>
      <c r="BI195" s="5"/>
      <c r="BJ195" s="5"/>
      <c r="BK195" s="5"/>
    </row>
    <row r="196" spans="1:63" x14ac:dyDescent="0.35">
      <c r="A196" s="13" t="str">
        <f>'8. KOMVUX'!B196</f>
        <v>Karlstad</v>
      </c>
      <c r="B196" s="18">
        <f>'5. FÖRSKOLA FRITIDS'!L196</f>
        <v>7.845453393031069</v>
      </c>
      <c r="C196" s="18">
        <f>'5. FÖRSKOLA FRITIDS'!M196</f>
        <v>13.633801411542194</v>
      </c>
      <c r="D196" s="18">
        <f>'6. FKLASS GRUNDSKOLA'!J196</f>
        <v>-86.436178218252465</v>
      </c>
      <c r="E196" s="18">
        <f>'6. FKLASS GRUNDSKOLA'!K196</f>
        <v>-12.983902136872365</v>
      </c>
      <c r="F196" s="18">
        <f>'6. FKLASS GRUNDSKOLA'!L196</f>
        <v>4.2273534505914832</v>
      </c>
      <c r="G196" s="18">
        <f>'7. GYMNASIESKOLA'!H196</f>
        <v>-71.588516325834874</v>
      </c>
      <c r="H196" s="18">
        <f>'7. GYMNASIESKOLA'!I196</f>
        <v>-14.992570917948903</v>
      </c>
      <c r="I196" s="18">
        <f>'7. GYMNASIESKOLA'!J196</f>
        <v>26.678608774914885</v>
      </c>
      <c r="J196" s="18">
        <f>'7. GYMNASIESKOLA'!L196</f>
        <v>13.691681552160231</v>
      </c>
      <c r="K196" s="18">
        <f>'7. GYMNASIESKOLA'!M196</f>
        <v>4.2112102694704934</v>
      </c>
      <c r="L196" s="18">
        <f>'7. GYMNASIESKOLA'!K196</f>
        <v>65.709863920290417</v>
      </c>
      <c r="M196" s="18">
        <f>'9. IFO'!J196</f>
        <v>667.15667607281512</v>
      </c>
      <c r="N196" s="18">
        <f>'9. IFO'!K196</f>
        <v>-644.06329802467246</v>
      </c>
      <c r="O196" s="18">
        <f>'9. IFO'!L196</f>
        <v>107.62078265988248</v>
      </c>
      <c r="P196" s="18">
        <f>'9. IFO'!M196</f>
        <v>-732.0942535076</v>
      </c>
      <c r="Q196" s="18">
        <f>'10. ÄLDREOMSORG'!I196</f>
        <v>13.022139272543138</v>
      </c>
      <c r="R196" s="18">
        <f>'10. ÄLDREOMSORG'!J196</f>
        <v>27.58463107500129</v>
      </c>
      <c r="S196" s="19">
        <f t="shared" si="271"/>
        <v>-610.77651727893829</v>
      </c>
      <c r="U196" s="18">
        <f>'5. FÖRSKOLA FRITIDS'!D196</f>
        <v>43.395321834764047</v>
      </c>
      <c r="V196" s="18">
        <f>'5. FÖRSKOLA FRITIDS'!E196</f>
        <v>-49.206321392975148</v>
      </c>
      <c r="W196" s="18">
        <f>'5. FÖRSKOLA FRITIDS'!G196</f>
        <v>10.354496493666835</v>
      </c>
      <c r="X196" s="18">
        <f>'5. FÖRSKOLA FRITIDS'!H196</f>
        <v>14.117906766574908</v>
      </c>
      <c r="Y196" s="18">
        <f>'5. FÖRSKOLA FRITIDS'!J196</f>
        <v>-26.365408155438921</v>
      </c>
      <c r="Z196" s="18">
        <f>'6. FKLASS GRUNDSKOLA'!F196</f>
        <v>-0.73895343110680689</v>
      </c>
      <c r="AA196" s="18">
        <f>'6. FKLASS GRUNDSKOLA'!G196</f>
        <v>-39.97249441409361</v>
      </c>
      <c r="AB196" s="18">
        <f>'7. GYMNASIESKOLA'!E196</f>
        <v>-9.5459215371220818</v>
      </c>
      <c r="AC196" s="18">
        <f>'9. IFO'!D196</f>
        <v>-9.1133175860933786</v>
      </c>
      <c r="AD196" s="18">
        <f>'9. IFO'!E196</f>
        <v>58.69633707898295</v>
      </c>
      <c r="AE196" s="18">
        <f>'9. IFO'!F196</f>
        <v>1039.4028095435449</v>
      </c>
      <c r="AF196" s="18">
        <f>'9. IFO'!G196</f>
        <v>52.75442128852179</v>
      </c>
      <c r="AG196" s="18">
        <f>'9. IFO'!H196</f>
        <v>-369.03226141057507</v>
      </c>
      <c r="AH196" s="18">
        <f>'10. ÄLDREOMSORG'!D196</f>
        <v>81.182049320100532</v>
      </c>
      <c r="AI196" s="18">
        <f>'10. ÄLDREOMSORG'!E196</f>
        <v>-25.402031449828929</v>
      </c>
      <c r="AJ196" s="18"/>
      <c r="AK196" s="18"/>
      <c r="AL196" s="18"/>
      <c r="AM196" s="18"/>
      <c r="AN196" s="18"/>
      <c r="AO196" s="18"/>
      <c r="AP196" s="18"/>
      <c r="AQ196" s="18"/>
      <c r="AR196" s="18"/>
      <c r="AS196" s="18"/>
      <c r="AT196" s="19">
        <f t="shared" si="272"/>
        <v>770.52663294892204</v>
      </c>
      <c r="AV196" s="18">
        <f>'9. IFO'!C196</f>
        <v>167.85841930777133</v>
      </c>
      <c r="AW196" s="18">
        <f>'5. FÖRSKOLA FRITIDS'!F196</f>
        <v>98.582922368151259</v>
      </c>
      <c r="AX196" s="18">
        <f>'7. GYMNASIESKOLA'!E196</f>
        <v>-9.5459215371220818</v>
      </c>
      <c r="AY196" s="18">
        <f>'10. ÄLDREOMSORG'!D196</f>
        <v>81.182049320100532</v>
      </c>
      <c r="AZ196" s="18">
        <f>'11. KOLLEKTIVTRAFIK'!C196</f>
        <v>43.109376405181649</v>
      </c>
      <c r="BA196" s="19">
        <f t="shared" si="273"/>
        <v>381.18684586408267</v>
      </c>
      <c r="BB196" s="5"/>
      <c r="BC196" s="20">
        <f t="shared" si="274"/>
        <v>-610.77651727893829</v>
      </c>
      <c r="BD196" s="20">
        <f t="shared" si="275"/>
        <v>770.52663294892204</v>
      </c>
      <c r="BE196" s="20">
        <f t="shared" si="276"/>
        <v>381.18684586408267</v>
      </c>
      <c r="BF196" s="22">
        <f t="shared" si="277"/>
        <v>540.93696153406643</v>
      </c>
      <c r="BH196" s="5"/>
      <c r="BI196" s="5"/>
      <c r="BJ196" s="5"/>
      <c r="BK196" s="5"/>
    </row>
    <row r="197" spans="1:63" x14ac:dyDescent="0.35">
      <c r="A197" s="13" t="str">
        <f>'8. KOMVUX'!B197</f>
        <v>Kil</v>
      </c>
      <c r="B197" s="18">
        <f>'5. FÖRSKOLA FRITIDS'!L197</f>
        <v>7.845453393031069</v>
      </c>
      <c r="C197" s="18">
        <f>'5. FÖRSKOLA FRITIDS'!M197</f>
        <v>13.269614890467615</v>
      </c>
      <c r="D197" s="18">
        <f>'6. FKLASS GRUNDSKOLA'!J197</f>
        <v>-115.9113275021723</v>
      </c>
      <c r="E197" s="18">
        <f>'6. FKLASS GRUNDSKOLA'!K197</f>
        <v>22.685868561938666</v>
      </c>
      <c r="F197" s="18">
        <f>'6. FKLASS GRUNDSKOLA'!L197</f>
        <v>4.2273534505914832</v>
      </c>
      <c r="G197" s="18">
        <f>'7. GYMNASIESKOLA'!H197</f>
        <v>-16.624961769350602</v>
      </c>
      <c r="H197" s="18">
        <f>'7. GYMNASIESKOLA'!I197</f>
        <v>685.70343274908919</v>
      </c>
      <c r="I197" s="18">
        <f>'7. GYMNASIESKOLA'!J197</f>
        <v>-19.648021222725674</v>
      </c>
      <c r="J197" s="18">
        <f>'7. GYMNASIESKOLA'!L197</f>
        <v>7.8743094304748391</v>
      </c>
      <c r="K197" s="18">
        <f>'7. GYMNASIESKOLA'!M197</f>
        <v>4.2112102694704934</v>
      </c>
      <c r="L197" s="18">
        <f>'7. GYMNASIESKOLA'!K197</f>
        <v>-526.70033641234158</v>
      </c>
      <c r="M197" s="18">
        <f>'9. IFO'!J197</f>
        <v>875.80374803548227</v>
      </c>
      <c r="N197" s="18">
        <f>'9. IFO'!K197</f>
        <v>-930.36886665264092</v>
      </c>
      <c r="O197" s="18">
        <f>'9. IFO'!L197</f>
        <v>124.32852617454886</v>
      </c>
      <c r="P197" s="18">
        <f>'9. IFO'!M197</f>
        <v>-732.0942535076</v>
      </c>
      <c r="Q197" s="18">
        <f>'10. ÄLDREOMSORG'!I197</f>
        <v>13.022139272543138</v>
      </c>
      <c r="R197" s="18">
        <f>'10. ÄLDREOMSORG'!J197</f>
        <v>38.222953845523399</v>
      </c>
      <c r="S197" s="19">
        <f t="shared" si="271"/>
        <v>-544.15315699367011</v>
      </c>
      <c r="U197" s="18">
        <f>'5. FÖRSKOLA FRITIDS'!D197</f>
        <v>48.519208185564864</v>
      </c>
      <c r="V197" s="18">
        <f>'5. FÖRSKOLA FRITIDS'!E197</f>
        <v>-38.531303928062073</v>
      </c>
      <c r="W197" s="18">
        <f>'5. FÖRSKOLA FRITIDS'!G197</f>
        <v>-66.345263449962346</v>
      </c>
      <c r="X197" s="18">
        <f>'5. FÖRSKOLA FRITIDS'!H197</f>
        <v>47.893231644044981</v>
      </c>
      <c r="Y197" s="18">
        <f>'5. FÖRSKOLA FRITIDS'!J197</f>
        <v>-26.365408155438921</v>
      </c>
      <c r="Z197" s="18">
        <f>'6. FKLASS GRUNDSKOLA'!F197</f>
        <v>-12.751713641524086</v>
      </c>
      <c r="AA197" s="18">
        <f>'6. FKLASS GRUNDSKOLA'!G197</f>
        <v>-39.97249441409361</v>
      </c>
      <c r="AB197" s="18">
        <f>'7. GYMNASIESKOLA'!E197</f>
        <v>-9.5459215371220818</v>
      </c>
      <c r="AC197" s="18">
        <f>'9. IFO'!D197</f>
        <v>-9.1133175860933786</v>
      </c>
      <c r="AD197" s="18">
        <f>'9. IFO'!E197</f>
        <v>-95.174965978822087</v>
      </c>
      <c r="AE197" s="18">
        <f>'9. IFO'!F197</f>
        <v>1227.9456447630714</v>
      </c>
      <c r="AF197" s="18">
        <f>'9. IFO'!G197</f>
        <v>24.218718779155495</v>
      </c>
      <c r="AG197" s="18">
        <f>'9. IFO'!H197</f>
        <v>-119.84834982348893</v>
      </c>
      <c r="AH197" s="18">
        <f>'10. ÄLDREOMSORG'!D197</f>
        <v>163.27624987569587</v>
      </c>
      <c r="AI197" s="18">
        <f>'10. ÄLDREOMSORG'!E197</f>
        <v>-25.402031449828929</v>
      </c>
      <c r="AJ197" s="18"/>
      <c r="AK197" s="18"/>
      <c r="AL197" s="18"/>
      <c r="AM197" s="18"/>
      <c r="AN197" s="18"/>
      <c r="AO197" s="18"/>
      <c r="AP197" s="18"/>
      <c r="AQ197" s="18"/>
      <c r="AR197" s="18"/>
      <c r="AS197" s="18"/>
      <c r="AT197" s="19">
        <f t="shared" si="272"/>
        <v>1068.8022832830964</v>
      </c>
      <c r="AV197" s="18">
        <f>'9. IFO'!C197</f>
        <v>362.22740739657763</v>
      </c>
      <c r="AW197" s="18">
        <f>'5. FÖRSKOLA FRITIDS'!F197</f>
        <v>-135.11845373832466</v>
      </c>
      <c r="AX197" s="18">
        <f>'7. GYMNASIESKOLA'!E197</f>
        <v>-9.5459215371220818</v>
      </c>
      <c r="AY197" s="18">
        <f>'10. ÄLDREOMSORG'!D197</f>
        <v>163.27624987569587</v>
      </c>
      <c r="AZ197" s="18">
        <f>'11. KOLLEKTIVTRAFIK'!C197</f>
        <v>43.109376405181649</v>
      </c>
      <c r="BA197" s="19">
        <f t="shared" si="273"/>
        <v>423.94865840200845</v>
      </c>
      <c r="BB197" s="5"/>
      <c r="BC197" s="20">
        <f t="shared" si="274"/>
        <v>-544.15315699367011</v>
      </c>
      <c r="BD197" s="20">
        <f t="shared" si="275"/>
        <v>1068.8022832830964</v>
      </c>
      <c r="BE197" s="20">
        <f t="shared" si="276"/>
        <v>423.94865840200845</v>
      </c>
      <c r="BF197" s="22">
        <f t="shared" si="277"/>
        <v>948.59778469143475</v>
      </c>
      <c r="BH197" s="5"/>
      <c r="BI197" s="5"/>
      <c r="BJ197" s="5"/>
      <c r="BK197" s="5"/>
    </row>
    <row r="198" spans="1:63" x14ac:dyDescent="0.35">
      <c r="A198" s="13" t="str">
        <f>'8. KOMVUX'!B198</f>
        <v>Kristinehamn</v>
      </c>
      <c r="B198" s="18">
        <f>'5. FÖRSKOLA FRITIDS'!L198</f>
        <v>7.845453393031069</v>
      </c>
      <c r="C198" s="18">
        <f>'5. FÖRSKOLA FRITIDS'!M198</f>
        <v>-73.76377056933238</v>
      </c>
      <c r="D198" s="18">
        <f>'6. FKLASS GRUNDSKOLA'!J198</f>
        <v>82.426420318555245</v>
      </c>
      <c r="E198" s="18">
        <f>'6. FKLASS GRUNDSKOLA'!K198</f>
        <v>22.685868561938666</v>
      </c>
      <c r="F198" s="18">
        <f>'6. FKLASS GRUNDSKOLA'!L198</f>
        <v>4.2273534505914832</v>
      </c>
      <c r="G198" s="18">
        <f>'7. GYMNASIESKOLA'!H198</f>
        <v>68.18337296768658</v>
      </c>
      <c r="H198" s="18">
        <f>'7. GYMNASIESKOLA'!I198</f>
        <v>226.72649326567088</v>
      </c>
      <c r="I198" s="18">
        <f>'7. GYMNASIESKOLA'!J198</f>
        <v>-10.818070127519773</v>
      </c>
      <c r="J198" s="18">
        <f>'7. GYMNASIESKOLA'!L198</f>
        <v>15.57052056304372</v>
      </c>
      <c r="K198" s="18">
        <f>'7. GYMNASIESKOLA'!M198</f>
        <v>4.2112102694704934</v>
      </c>
      <c r="L198" s="18">
        <f>'7. GYMNASIESKOLA'!K198</f>
        <v>-371.27647356118587</v>
      </c>
      <c r="M198" s="18">
        <f>'9. IFO'!J198</f>
        <v>778.59641415878434</v>
      </c>
      <c r="N198" s="18">
        <f>'9. IFO'!K198</f>
        <v>-994.98045508801351</v>
      </c>
      <c r="O198" s="18">
        <f>'9. IFO'!L198</f>
        <v>115.31408116944969</v>
      </c>
      <c r="P198" s="18">
        <f>'9. IFO'!M198</f>
        <v>-732.0942535076</v>
      </c>
      <c r="Q198" s="18">
        <f>'10. ÄLDREOMSORG'!I198</f>
        <v>13.022139272543138</v>
      </c>
      <c r="R198" s="18">
        <f>'10. ÄLDREOMSORG'!J198</f>
        <v>29.510458604538346</v>
      </c>
      <c r="S198" s="19">
        <f t="shared" si="271"/>
        <v>-814.61323685834793</v>
      </c>
      <c r="U198" s="18">
        <f>'5. FÖRSKOLA FRITIDS'!D198</f>
        <v>38.54103076547765</v>
      </c>
      <c r="V198" s="18">
        <f>'5. FÖRSKOLA FRITIDS'!E198</f>
        <v>-53.129806226694612</v>
      </c>
      <c r="W198" s="18">
        <f>'5. FÖRSKOLA FRITIDS'!G198</f>
        <v>-27.822440975746176</v>
      </c>
      <c r="X198" s="18">
        <f>'5. FÖRSKOLA FRITIDS'!H198</f>
        <v>80.558392514736767</v>
      </c>
      <c r="Y198" s="18">
        <f>'5. FÖRSKOLA FRITIDS'!J198</f>
        <v>-26.365408155438921</v>
      </c>
      <c r="Z198" s="18">
        <f>'6. FKLASS GRUNDSKOLA'!F198</f>
        <v>-3.3952417480771104</v>
      </c>
      <c r="AA198" s="18">
        <f>'6. FKLASS GRUNDSKOLA'!G198</f>
        <v>-39.97249441409361</v>
      </c>
      <c r="AB198" s="18">
        <f>'7. GYMNASIESKOLA'!E198</f>
        <v>-9.5459215371220818</v>
      </c>
      <c r="AC198" s="18">
        <f>'9. IFO'!D198</f>
        <v>-9.1133175860933786</v>
      </c>
      <c r="AD198" s="18">
        <f>'9. IFO'!E198</f>
        <v>74.682673667197122</v>
      </c>
      <c r="AE198" s="18">
        <f>'9. IFO'!F198</f>
        <v>1590.5280201852381</v>
      </c>
      <c r="AF198" s="18">
        <f>'9. IFO'!G198</f>
        <v>30.197269941665692</v>
      </c>
      <c r="AG198" s="18">
        <f>'9. IFO'!H198</f>
        <v>-179.32841294139877</v>
      </c>
      <c r="AH198" s="18">
        <f>'10. ÄLDREOMSORG'!D198</f>
        <v>53.007819012488589</v>
      </c>
      <c r="AI198" s="18">
        <f>'10. ÄLDREOMSORG'!E198</f>
        <v>-25.402031449828929</v>
      </c>
      <c r="AJ198" s="18"/>
      <c r="AK198" s="18"/>
      <c r="AL198" s="18"/>
      <c r="AM198" s="18"/>
      <c r="AN198" s="18"/>
      <c r="AO198" s="18"/>
      <c r="AP198" s="18"/>
      <c r="AQ198" s="18"/>
      <c r="AR198" s="18"/>
      <c r="AS198" s="18"/>
      <c r="AT198" s="19">
        <f t="shared" si="272"/>
        <v>1493.4401310523103</v>
      </c>
      <c r="AV198" s="18">
        <f>'9. IFO'!C198</f>
        <v>670.33254319219407</v>
      </c>
      <c r="AW198" s="18">
        <f>'5. FÖRSKOLA FRITIDS'!F198</f>
        <v>-37.781954810084059</v>
      </c>
      <c r="AX198" s="18">
        <f>'7. GYMNASIESKOLA'!E198</f>
        <v>-9.5459215371220818</v>
      </c>
      <c r="AY198" s="18">
        <f>'10. ÄLDREOMSORG'!D198</f>
        <v>53.007819012488589</v>
      </c>
      <c r="AZ198" s="18">
        <f>'11. KOLLEKTIVTRAFIK'!C198</f>
        <v>43.109376405181649</v>
      </c>
      <c r="BA198" s="19">
        <f t="shared" si="273"/>
        <v>719.12186226265817</v>
      </c>
      <c r="BB198" s="5"/>
      <c r="BC198" s="20">
        <f t="shared" si="274"/>
        <v>-814.61323685834793</v>
      </c>
      <c r="BD198" s="20">
        <f t="shared" si="275"/>
        <v>1493.4401310523103</v>
      </c>
      <c r="BE198" s="20">
        <f t="shared" si="276"/>
        <v>719.12186226265817</v>
      </c>
      <c r="BF198" s="22">
        <f t="shared" si="277"/>
        <v>1397.9487564566207</v>
      </c>
      <c r="BH198" s="5"/>
      <c r="BI198" s="5"/>
      <c r="BJ198" s="5"/>
      <c r="BK198" s="5"/>
    </row>
    <row r="199" spans="1:63" x14ac:dyDescent="0.35">
      <c r="A199" s="13" t="str">
        <f>'8. KOMVUX'!B199</f>
        <v>Munkfors</v>
      </c>
      <c r="B199" s="18">
        <f>'5. FÖRSKOLA FRITIDS'!L199</f>
        <v>7.845453393031069</v>
      </c>
      <c r="C199" s="18">
        <f>'5. FÖRSKOLA FRITIDS'!M199</f>
        <v>13.633801411542194</v>
      </c>
      <c r="D199" s="18">
        <f>'6. FKLASS GRUNDSKOLA'!J199</f>
        <v>447.9512059646944</v>
      </c>
      <c r="E199" s="18">
        <f>'6. FKLASS GRUNDSKOLA'!K199</f>
        <v>22.685868561938666</v>
      </c>
      <c r="F199" s="18">
        <f>'6. FKLASS GRUNDSKOLA'!L199</f>
        <v>4.2273534505914832</v>
      </c>
      <c r="G199" s="18">
        <f>'7. GYMNASIESKOLA'!H199</f>
        <v>13.498188487409099</v>
      </c>
      <c r="H199" s="18">
        <f>'7. GYMNASIESKOLA'!I199</f>
        <v>533.35935305821727</v>
      </c>
      <c r="I199" s="18">
        <f>'7. GYMNASIESKOLA'!J199</f>
        <v>-153.51295885072892</v>
      </c>
      <c r="J199" s="18">
        <f>'7. GYMNASIESKOLA'!L199</f>
        <v>15.57052056304372</v>
      </c>
      <c r="K199" s="18">
        <f>'7. GYMNASIESKOLA'!M199</f>
        <v>4.2112102694704934</v>
      </c>
      <c r="L199" s="18">
        <f>'7. GYMNASIESKOLA'!K199</f>
        <v>-396.19840203655872</v>
      </c>
      <c r="M199" s="18">
        <f>'9. IFO'!J199</f>
        <v>783.30346453770937</v>
      </c>
      <c r="N199" s="18">
        <f>'9. IFO'!K199</f>
        <v>-1251.2963818829412</v>
      </c>
      <c r="O199" s="18">
        <f>'9. IFO'!L199</f>
        <v>324.28559128715705</v>
      </c>
      <c r="P199" s="18">
        <f>'9. IFO'!M199</f>
        <v>-732.0942535076</v>
      </c>
      <c r="Q199" s="18">
        <f>'10. ÄLDREOMSORG'!I199</f>
        <v>13.022139272543138</v>
      </c>
      <c r="R199" s="18">
        <f>'10. ÄLDREOMSORG'!J199</f>
        <v>-2.1810056385828451</v>
      </c>
      <c r="S199" s="19">
        <f t="shared" ref="S199:S262" si="278">SUM(B199:R199)</f>
        <v>-351.68885165906374</v>
      </c>
      <c r="U199" s="18">
        <f>'5. FÖRSKOLA FRITIDS'!D199</f>
        <v>38.41446018670262</v>
      </c>
      <c r="V199" s="18">
        <f>'5. FÖRSKOLA FRITIDS'!E199</f>
        <v>-59.259794364088989</v>
      </c>
      <c r="W199" s="18">
        <f>'5. FÖRSKOLA FRITIDS'!G199</f>
        <v>-20.563493990916449</v>
      </c>
      <c r="X199" s="18">
        <f>'5. FÖRSKOLA FRITIDS'!H199</f>
        <v>134.36596011392479</v>
      </c>
      <c r="Y199" s="18">
        <f>'5. FÖRSKOLA FRITIDS'!J199</f>
        <v>-26.365408155438921</v>
      </c>
      <c r="Z199" s="18">
        <f>'6. FKLASS GRUNDSKOLA'!F199</f>
        <v>-3.3719209130257104</v>
      </c>
      <c r="AA199" s="18">
        <f>'6. FKLASS GRUNDSKOLA'!G199</f>
        <v>-39.97249441409361</v>
      </c>
      <c r="AB199" s="18">
        <f>'7. GYMNASIESKOLA'!E199</f>
        <v>-9.5459215371220818</v>
      </c>
      <c r="AC199" s="18">
        <f>'9. IFO'!D199</f>
        <v>-9.1133175860933786</v>
      </c>
      <c r="AD199" s="18">
        <f>'9. IFO'!E199</f>
        <v>6.4985880912298626</v>
      </c>
      <c r="AE199" s="18">
        <f>'9. IFO'!F199</f>
        <v>1667.8789269419672</v>
      </c>
      <c r="AF199" s="18">
        <f>'9. IFO'!G199</f>
        <v>8.6103815853515542</v>
      </c>
      <c r="AG199" s="18">
        <f>'9. IFO'!H199</f>
        <v>-68.015740904448379</v>
      </c>
      <c r="AH199" s="18">
        <f>'10. ÄLDREOMSORG'!D199</f>
        <v>400.63674823642862</v>
      </c>
      <c r="AI199" s="18">
        <f>'10. ÄLDREOMSORG'!E199</f>
        <v>-25.402031449828929</v>
      </c>
      <c r="AJ199" s="18"/>
      <c r="AK199" s="18"/>
      <c r="AL199" s="18"/>
      <c r="AM199" s="18"/>
      <c r="AN199" s="18"/>
      <c r="AO199" s="18"/>
      <c r="AP199" s="18"/>
      <c r="AQ199" s="18"/>
      <c r="AR199" s="18"/>
      <c r="AS199" s="18"/>
      <c r="AT199" s="19">
        <f t="shared" ref="AT199:AT262" si="279">SUM(U199:AS199)</f>
        <v>1994.7949418405483</v>
      </c>
      <c r="AV199" s="18">
        <f>'9. IFO'!C199</f>
        <v>905.58957171606914</v>
      </c>
      <c r="AW199" s="18">
        <f>'5. FÖRSKOLA FRITIDS'!F199</f>
        <v>-158.19641664995254</v>
      </c>
      <c r="AX199" s="18">
        <f>'7. GYMNASIESKOLA'!E199</f>
        <v>-9.5459215371220818</v>
      </c>
      <c r="AY199" s="18">
        <f>'10. ÄLDREOMSORG'!D199</f>
        <v>400.63674823642862</v>
      </c>
      <c r="AZ199" s="18">
        <f>'11. KOLLEKTIVTRAFIK'!C199</f>
        <v>43.109376405181649</v>
      </c>
      <c r="BA199" s="19">
        <f t="shared" ref="BA199:BA262" si="280">SUM(AV199:AZ199)</f>
        <v>1181.5933581706047</v>
      </c>
      <c r="BB199" s="5"/>
      <c r="BC199" s="20">
        <f t="shared" ref="BC199:BC262" si="281">S199</f>
        <v>-351.68885165906374</v>
      </c>
      <c r="BD199" s="20">
        <f t="shared" ref="BD199:BD262" si="282">AT199</f>
        <v>1994.7949418405483</v>
      </c>
      <c r="BE199" s="20">
        <f t="shared" ref="BE199:BE262" si="283">BA199</f>
        <v>1181.5933581706047</v>
      </c>
      <c r="BF199" s="22">
        <f t="shared" ref="BF199:BF262" si="284">SUM(BC199:BE199)</f>
        <v>2824.6994483520893</v>
      </c>
      <c r="BH199" s="5"/>
      <c r="BI199" s="5"/>
      <c r="BJ199" s="5"/>
      <c r="BK199" s="5"/>
    </row>
    <row r="200" spans="1:63" x14ac:dyDescent="0.35">
      <c r="A200" s="13" t="str">
        <f>'8. KOMVUX'!B200</f>
        <v>Storfors</v>
      </c>
      <c r="B200" s="18">
        <f>'5. FÖRSKOLA FRITIDS'!L200</f>
        <v>7.845453393031069</v>
      </c>
      <c r="C200" s="18">
        <f>'5. FÖRSKOLA FRITIDS'!M200</f>
        <v>-60.529036646843046</v>
      </c>
      <c r="D200" s="18">
        <f>'6. FKLASS GRUNDSKOLA'!J200</f>
        <v>76.440903629807508</v>
      </c>
      <c r="E200" s="18">
        <f>'6. FKLASS GRUNDSKOLA'!K200</f>
        <v>22.685868561938666</v>
      </c>
      <c r="F200" s="18">
        <f>'6. FKLASS GRUNDSKOLA'!L200</f>
        <v>-304.92350436054369</v>
      </c>
      <c r="G200" s="18">
        <f>'7. GYMNASIESKOLA'!H200</f>
        <v>228.82692293778905</v>
      </c>
      <c r="H200" s="18">
        <f>'7. GYMNASIESKOLA'!I200</f>
        <v>646.45916805901311</v>
      </c>
      <c r="I200" s="18">
        <f>'7. GYMNASIESKOLA'!J200</f>
        <v>-92.409165724616741</v>
      </c>
      <c r="J200" s="18">
        <f>'7. GYMNASIESKOLA'!L200</f>
        <v>15.57052056304372</v>
      </c>
      <c r="K200" s="18">
        <f>'7. GYMNASIESKOLA'!M200</f>
        <v>4.2112102694704934</v>
      </c>
      <c r="L200" s="18">
        <f>'7. GYMNASIESKOLA'!K200</f>
        <v>-629.59087140503368</v>
      </c>
      <c r="M200" s="18">
        <f>'9. IFO'!J200</f>
        <v>537.68274292192802</v>
      </c>
      <c r="N200" s="18">
        <f>'9. IFO'!K200</f>
        <v>-1033.8343103459868</v>
      </c>
      <c r="O200" s="18">
        <f>'9. IFO'!L200</f>
        <v>92.306941795266155</v>
      </c>
      <c r="P200" s="18">
        <f>'9. IFO'!M200</f>
        <v>-732.0942535076</v>
      </c>
      <c r="Q200" s="18">
        <f>'10. ÄLDREOMSORG'!I200</f>
        <v>13.022139272543138</v>
      </c>
      <c r="R200" s="18">
        <f>'10. ÄLDREOMSORG'!J200</f>
        <v>11.933784888762826</v>
      </c>
      <c r="S200" s="19">
        <f t="shared" si="278"/>
        <v>-1196.3954856980301</v>
      </c>
      <c r="U200" s="18">
        <f>'5. FÖRSKOLA FRITIDS'!D200</f>
        <v>36.409196916746367</v>
      </c>
      <c r="V200" s="18">
        <f>'5. FÖRSKOLA FRITIDS'!E200</f>
        <v>-11.637567166961944</v>
      </c>
      <c r="W200" s="18">
        <f>'5. FÖRSKOLA FRITIDS'!G200</f>
        <v>-10.7570985271319</v>
      </c>
      <c r="X200" s="18">
        <f>'5. FÖRSKOLA FRITIDS'!H200</f>
        <v>67.91997756913338</v>
      </c>
      <c r="Y200" s="18">
        <f>'5. FÖRSKOLA FRITIDS'!J200</f>
        <v>-26.365408155438921</v>
      </c>
      <c r="Z200" s="18">
        <f>'6. FKLASS GRUNDSKOLA'!F200</f>
        <v>-15.259153527028188</v>
      </c>
      <c r="AA200" s="18">
        <f>'6. FKLASS GRUNDSKOLA'!G200</f>
        <v>-39.97249441409361</v>
      </c>
      <c r="AB200" s="18">
        <f>'7. GYMNASIESKOLA'!E200</f>
        <v>-9.5459215371220818</v>
      </c>
      <c r="AC200" s="18">
        <f>'9. IFO'!D200</f>
        <v>-9.1133175860933786</v>
      </c>
      <c r="AD200" s="18">
        <f>'9. IFO'!E200</f>
        <v>53.836644464546247</v>
      </c>
      <c r="AE200" s="18">
        <f>'9. IFO'!F200</f>
        <v>1648.5412002527848</v>
      </c>
      <c r="AF200" s="18">
        <f>'9. IFO'!G200</f>
        <v>5.606090793825226</v>
      </c>
      <c r="AG200" s="18">
        <f>'9. IFO'!H200</f>
        <v>-60.869113458427769</v>
      </c>
      <c r="AH200" s="18">
        <f>'10. ÄLDREOMSORG'!D200</f>
        <v>196.39359446631425</v>
      </c>
      <c r="AI200" s="18">
        <f>'10. ÄLDREOMSORG'!E200</f>
        <v>-25.402031449828929</v>
      </c>
      <c r="AJ200" s="18"/>
      <c r="AK200" s="18"/>
      <c r="AL200" s="18"/>
      <c r="AM200" s="18"/>
      <c r="AN200" s="18"/>
      <c r="AO200" s="18"/>
      <c r="AP200" s="18"/>
      <c r="AQ200" s="18"/>
      <c r="AR200" s="18"/>
      <c r="AS200" s="18"/>
      <c r="AT200" s="19">
        <f t="shared" si="279"/>
        <v>1799.7845986412235</v>
      </c>
      <c r="AV200" s="18">
        <f>'9. IFO'!C200</f>
        <v>623.44770811128672</v>
      </c>
      <c r="AW200" s="18">
        <f>'5. FÖRSKOLA FRITIDS'!F200</f>
        <v>-174.25536901446938</v>
      </c>
      <c r="AX200" s="18">
        <f>'7. GYMNASIESKOLA'!E200</f>
        <v>-9.5459215371220818</v>
      </c>
      <c r="AY200" s="18">
        <f>'10. ÄLDREOMSORG'!D200</f>
        <v>196.39359446631425</v>
      </c>
      <c r="AZ200" s="18">
        <f>'11. KOLLEKTIVTRAFIK'!C200</f>
        <v>43.109376405181649</v>
      </c>
      <c r="BA200" s="19">
        <f t="shared" si="280"/>
        <v>679.14938843119126</v>
      </c>
      <c r="BB200" s="5"/>
      <c r="BC200" s="20">
        <f t="shared" si="281"/>
        <v>-1196.3954856980301</v>
      </c>
      <c r="BD200" s="20">
        <f t="shared" si="282"/>
        <v>1799.7845986412235</v>
      </c>
      <c r="BE200" s="20">
        <f t="shared" si="283"/>
        <v>679.14938843119126</v>
      </c>
      <c r="BF200" s="22">
        <f t="shared" si="284"/>
        <v>1282.5385013743846</v>
      </c>
      <c r="BH200" s="5"/>
      <c r="BI200" s="5"/>
      <c r="BJ200" s="5"/>
      <c r="BK200" s="5"/>
    </row>
    <row r="201" spans="1:63" x14ac:dyDescent="0.35">
      <c r="A201" s="13" t="str">
        <f>'8. KOMVUX'!B201</f>
        <v>Sunne</v>
      </c>
      <c r="B201" s="18">
        <f>'5. FÖRSKOLA FRITIDS'!L201</f>
        <v>-5.2042629889654206</v>
      </c>
      <c r="C201" s="18">
        <f>'5. FÖRSKOLA FRITIDS'!M201</f>
        <v>13.633801411542194</v>
      </c>
      <c r="D201" s="18">
        <f>'6. FKLASS GRUNDSKOLA'!J201</f>
        <v>7.299129321452047</v>
      </c>
      <c r="E201" s="18">
        <f>'6. FKLASS GRUNDSKOLA'!K201</f>
        <v>22.685868561938666</v>
      </c>
      <c r="F201" s="18">
        <f>'6. FKLASS GRUNDSKOLA'!L201</f>
        <v>4.2273534505914832</v>
      </c>
      <c r="G201" s="18">
        <f>'7. GYMNASIESKOLA'!H201</f>
        <v>27.104048902414807</v>
      </c>
      <c r="H201" s="18">
        <f>'7. GYMNASIESKOLA'!I201</f>
        <v>587.21488862104422</v>
      </c>
      <c r="I201" s="18">
        <f>'7. GYMNASIESKOLA'!J201</f>
        <v>-39.318412243789538</v>
      </c>
      <c r="J201" s="18">
        <f>'7. GYMNASIESKOLA'!L201</f>
        <v>15.57052056304372</v>
      </c>
      <c r="K201" s="18">
        <f>'7. GYMNASIESKOLA'!M201</f>
        <v>-40.271731872120725</v>
      </c>
      <c r="L201" s="18">
        <f>'7. GYMNASIESKOLA'!K201</f>
        <v>-636.43252838573335</v>
      </c>
      <c r="M201" s="18">
        <f>'9. IFO'!J201</f>
        <v>708.65554337407389</v>
      </c>
      <c r="N201" s="18">
        <f>'9. IFO'!K201</f>
        <v>-886.28097823884696</v>
      </c>
      <c r="O201" s="18">
        <f>'9. IFO'!L201</f>
        <v>214.97555122953318</v>
      </c>
      <c r="P201" s="18">
        <f>'9. IFO'!M201</f>
        <v>-732.0942535076</v>
      </c>
      <c r="Q201" s="18">
        <f>'10. ÄLDREOMSORG'!I201</f>
        <v>-41.331162549706505</v>
      </c>
      <c r="R201" s="18">
        <f>'10. ÄLDREOMSORG'!J201</f>
        <v>33.067789634878743</v>
      </c>
      <c r="S201" s="19">
        <f t="shared" si="278"/>
        <v>-746.49883471624969</v>
      </c>
      <c r="U201" s="18">
        <f>'5. FÖRSKOLA FRITIDS'!D201</f>
        <v>43.187960945469513</v>
      </c>
      <c r="V201" s="18">
        <f>'5. FÖRSKOLA FRITIDS'!E201</f>
        <v>-62.079845093497553</v>
      </c>
      <c r="W201" s="18">
        <f>'5. FÖRSKOLA FRITIDS'!G201</f>
        <v>-64.661157913265626</v>
      </c>
      <c r="X201" s="18">
        <f>'5. FÖRSKOLA FRITIDS'!H201</f>
        <v>35.925872758662756</v>
      </c>
      <c r="Y201" s="18">
        <f>'5. FÖRSKOLA FRITIDS'!J201</f>
        <v>-26.365408155438921</v>
      </c>
      <c r="Z201" s="18">
        <f>'6. FKLASS GRUNDSKOLA'!F201</f>
        <v>-5.8947257139925799</v>
      </c>
      <c r="AA201" s="18">
        <f>'6. FKLASS GRUNDSKOLA'!G201</f>
        <v>-39.97249441409361</v>
      </c>
      <c r="AB201" s="18">
        <f>'7. GYMNASIESKOLA'!E201</f>
        <v>-9.5459215371220818</v>
      </c>
      <c r="AC201" s="18">
        <f>'9. IFO'!D201</f>
        <v>-9.1133175860933786</v>
      </c>
      <c r="AD201" s="18">
        <f>'9. IFO'!E201</f>
        <v>-121.85733782446434</v>
      </c>
      <c r="AE201" s="18">
        <f>'9. IFO'!F201</f>
        <v>1368.1441632596427</v>
      </c>
      <c r="AF201" s="18">
        <f>'9. IFO'!G201</f>
        <v>13.235978215516312</v>
      </c>
      <c r="AG201" s="18">
        <f>'9. IFO'!H201</f>
        <v>-101.72691697844981</v>
      </c>
      <c r="AH201" s="18">
        <f>'10. ÄLDREOMSORG'!D201</f>
        <v>48.9283881875538</v>
      </c>
      <c r="AI201" s="18">
        <f>'10. ÄLDREOMSORG'!E201</f>
        <v>-25.402031449828929</v>
      </c>
      <c r="AJ201" s="18"/>
      <c r="AK201" s="18"/>
      <c r="AL201" s="18"/>
      <c r="AM201" s="18"/>
      <c r="AN201" s="18"/>
      <c r="AO201" s="18"/>
      <c r="AP201" s="18"/>
      <c r="AQ201" s="18"/>
      <c r="AR201" s="18"/>
      <c r="AS201" s="18"/>
      <c r="AT201" s="19">
        <f t="shared" si="279"/>
        <v>1042.8032067005984</v>
      </c>
      <c r="AV201" s="18">
        <f>'9. IFO'!C201</f>
        <v>464.41956101700191</v>
      </c>
      <c r="AW201" s="18">
        <f>'5. FÖRSKOLA FRITIDS'!F201</f>
        <v>21.34692424485571</v>
      </c>
      <c r="AX201" s="18">
        <f>'7. GYMNASIESKOLA'!E201</f>
        <v>-9.5459215371220818</v>
      </c>
      <c r="AY201" s="18">
        <f>'10. ÄLDREOMSORG'!D201</f>
        <v>48.9283881875538</v>
      </c>
      <c r="AZ201" s="18">
        <f>'11. KOLLEKTIVTRAFIK'!C201</f>
        <v>43.109376405181649</v>
      </c>
      <c r="BA201" s="19">
        <f t="shared" si="280"/>
        <v>568.25832831747107</v>
      </c>
      <c r="BB201" s="5"/>
      <c r="BC201" s="20">
        <f t="shared" si="281"/>
        <v>-746.49883471624969</v>
      </c>
      <c r="BD201" s="20">
        <f t="shared" si="282"/>
        <v>1042.8032067005984</v>
      </c>
      <c r="BE201" s="20">
        <f t="shared" si="283"/>
        <v>568.25832831747107</v>
      </c>
      <c r="BF201" s="22">
        <f t="shared" si="284"/>
        <v>864.56270030181975</v>
      </c>
      <c r="BH201" s="5"/>
      <c r="BI201" s="5"/>
      <c r="BJ201" s="5"/>
      <c r="BK201" s="5"/>
    </row>
    <row r="202" spans="1:63" x14ac:dyDescent="0.35">
      <c r="A202" s="13" t="str">
        <f>'8. KOMVUX'!B202</f>
        <v>Säffle</v>
      </c>
      <c r="B202" s="18">
        <f>'5. FÖRSKOLA FRITIDS'!L202</f>
        <v>7.845453393031069</v>
      </c>
      <c r="C202" s="18">
        <f>'5. FÖRSKOLA FRITIDS'!M202</f>
        <v>1.0743496921227362</v>
      </c>
      <c r="D202" s="18">
        <f>'6. FKLASS GRUNDSKOLA'!J202</f>
        <v>205.19542184133056</v>
      </c>
      <c r="E202" s="18">
        <f>'6. FKLASS GRUNDSKOLA'!K202</f>
        <v>22.685868561938666</v>
      </c>
      <c r="F202" s="18">
        <f>'6. FKLASS GRUNDSKOLA'!L202</f>
        <v>-120.70699383052718</v>
      </c>
      <c r="G202" s="18">
        <f>'7. GYMNASIESKOLA'!H202</f>
        <v>56.941077041542187</v>
      </c>
      <c r="H202" s="18">
        <f>'7. GYMNASIESKOLA'!I202</f>
        <v>472.92517601242355</v>
      </c>
      <c r="I202" s="18">
        <f>'7. GYMNASIESKOLA'!J202</f>
        <v>-86.821682837586422</v>
      </c>
      <c r="J202" s="18">
        <f>'7. GYMNASIESKOLA'!L202</f>
        <v>15.57052056304372</v>
      </c>
      <c r="K202" s="18">
        <f>'7. GYMNASIESKOLA'!M202</f>
        <v>4.2112102694704934</v>
      </c>
      <c r="L202" s="18">
        <f>'7. GYMNASIESKOLA'!K202</f>
        <v>-396.69060623088029</v>
      </c>
      <c r="M202" s="18">
        <f>'9. IFO'!J202</f>
        <v>722.75444591034216</v>
      </c>
      <c r="N202" s="18">
        <f>'9. IFO'!K202</f>
        <v>-802.07308983958626</v>
      </c>
      <c r="O202" s="18">
        <f>'9. IFO'!L202</f>
        <v>343.6529402259423</v>
      </c>
      <c r="P202" s="18">
        <f>'9. IFO'!M202</f>
        <v>-732.0942535076</v>
      </c>
      <c r="Q202" s="18">
        <f>'10. ÄLDREOMSORG'!I202</f>
        <v>13.022139272543138</v>
      </c>
      <c r="R202" s="18">
        <f>'10. ÄLDREOMSORG'!J202</f>
        <v>30.686378806817341</v>
      </c>
      <c r="S202" s="19">
        <f t="shared" si="278"/>
        <v>-241.82164465563221</v>
      </c>
      <c r="U202" s="18">
        <f>'5. FÖRSKOLA FRITIDS'!D202</f>
        <v>41.183447955440158</v>
      </c>
      <c r="V202" s="18">
        <f>'5. FÖRSKOLA FRITIDS'!E202</f>
        <v>-44.236239335435783</v>
      </c>
      <c r="W202" s="18">
        <f>'5. FÖRSKOLA FRITIDS'!G202</f>
        <v>-83.273360901258442</v>
      </c>
      <c r="X202" s="18">
        <f>'5. FÖRSKOLA FRITIDS'!H202</f>
        <v>20.513253809630616</v>
      </c>
      <c r="Y202" s="18">
        <f>'5. FÖRSKOLA FRITIDS'!J202</f>
        <v>-26.365408155438921</v>
      </c>
      <c r="Z202" s="18">
        <f>'6. FKLASS GRUNDSKOLA'!F202</f>
        <v>-2.6790419638695564</v>
      </c>
      <c r="AA202" s="18">
        <f>'6. FKLASS GRUNDSKOLA'!G202</f>
        <v>-39.97249441409361</v>
      </c>
      <c r="AB202" s="18">
        <f>'7. GYMNASIESKOLA'!E202</f>
        <v>-9.5459215371220818</v>
      </c>
      <c r="AC202" s="18">
        <f>'9. IFO'!D202</f>
        <v>-9.1133175860933786</v>
      </c>
      <c r="AD202" s="18">
        <f>'9. IFO'!E202</f>
        <v>-47.70169266694041</v>
      </c>
      <c r="AE202" s="18">
        <f>'9. IFO'!F202</f>
        <v>1532.5148401176916</v>
      </c>
      <c r="AF202" s="18">
        <f>'9. IFO'!G202</f>
        <v>24.323947007791645</v>
      </c>
      <c r="AG202" s="18">
        <f>'9. IFO'!H202</f>
        <v>-126.11559650374538</v>
      </c>
      <c r="AH202" s="18">
        <f>'10. ÄLDREOMSORG'!D202</f>
        <v>341.78935213418799</v>
      </c>
      <c r="AI202" s="18">
        <f>'10. ÄLDREOMSORG'!E202</f>
        <v>-25.402031449828929</v>
      </c>
      <c r="AJ202" s="18"/>
      <c r="AK202" s="18"/>
      <c r="AL202" s="18"/>
      <c r="AM202" s="18"/>
      <c r="AN202" s="18"/>
      <c r="AO202" s="18"/>
      <c r="AP202" s="18"/>
      <c r="AQ202" s="18"/>
      <c r="AR202" s="18"/>
      <c r="AS202" s="18"/>
      <c r="AT202" s="19">
        <f t="shared" si="279"/>
        <v>1545.9197365109158</v>
      </c>
      <c r="AV202" s="18">
        <f>'9. IFO'!C202</f>
        <v>912.98974807925458</v>
      </c>
      <c r="AW202" s="18">
        <f>'5. FÖRSKOLA FRITIDS'!F202</f>
        <v>-90.180580598193956</v>
      </c>
      <c r="AX202" s="18">
        <f>'7. GYMNASIESKOLA'!E202</f>
        <v>-9.5459215371220818</v>
      </c>
      <c r="AY202" s="18">
        <f>'10. ÄLDREOMSORG'!D202</f>
        <v>341.78935213418799</v>
      </c>
      <c r="AZ202" s="18">
        <f>'11. KOLLEKTIVTRAFIK'!C202</f>
        <v>43.109376405181649</v>
      </c>
      <c r="BA202" s="19">
        <f t="shared" si="280"/>
        <v>1198.1619744833081</v>
      </c>
      <c r="BB202" s="5"/>
      <c r="BC202" s="20">
        <f t="shared" si="281"/>
        <v>-241.82164465563221</v>
      </c>
      <c r="BD202" s="20">
        <f t="shared" si="282"/>
        <v>1545.9197365109158</v>
      </c>
      <c r="BE202" s="20">
        <f t="shared" si="283"/>
        <v>1198.1619744833081</v>
      </c>
      <c r="BF202" s="22">
        <f t="shared" si="284"/>
        <v>2502.260066338592</v>
      </c>
      <c r="BH202" s="5"/>
      <c r="BI202" s="5"/>
      <c r="BJ202" s="5"/>
      <c r="BK202" s="5"/>
    </row>
    <row r="203" spans="1:63" x14ac:dyDescent="0.35">
      <c r="A203" s="13" t="str">
        <f>'8. KOMVUX'!B203</f>
        <v>Torsby</v>
      </c>
      <c r="B203" s="18">
        <f>'5. FÖRSKOLA FRITIDS'!L203</f>
        <v>7.845453393031069</v>
      </c>
      <c r="C203" s="18">
        <f>'5. FÖRSKOLA FRITIDS'!M203</f>
        <v>-23.159465268098312</v>
      </c>
      <c r="D203" s="18">
        <f>'6. FKLASS GRUNDSKOLA'!J203</f>
        <v>187.23428087740982</v>
      </c>
      <c r="E203" s="18">
        <f>'6. FKLASS GRUNDSKOLA'!K203</f>
        <v>22.685868561938666</v>
      </c>
      <c r="F203" s="18">
        <f>'6. FKLASS GRUNDSKOLA'!L203</f>
        <v>4.2273534505914832</v>
      </c>
      <c r="G203" s="18">
        <f>'7. GYMNASIESKOLA'!H203</f>
        <v>-59.272647433403549</v>
      </c>
      <c r="H203" s="18">
        <f>'7. GYMNASIESKOLA'!I203</f>
        <v>287.19120346104489</v>
      </c>
      <c r="I203" s="18">
        <f>'7. GYMNASIESKOLA'!J203</f>
        <v>-42.602671268752196</v>
      </c>
      <c r="J203" s="18">
        <f>'7. GYMNASIESKOLA'!L203</f>
        <v>15.57052056304372</v>
      </c>
      <c r="K203" s="18">
        <f>'7. GYMNASIESKOLA'!M203</f>
        <v>-131.32507097394546</v>
      </c>
      <c r="L203" s="18">
        <f>'7. GYMNASIESKOLA'!K203</f>
        <v>-271.42358624817047</v>
      </c>
      <c r="M203" s="18">
        <f>'9. IFO'!J203</f>
        <v>630.05303507055248</v>
      </c>
      <c r="N203" s="18">
        <f>'9. IFO'!K203</f>
        <v>-819.819891472481</v>
      </c>
      <c r="O203" s="18">
        <f>'9. IFO'!L203</f>
        <v>455.14800455656803</v>
      </c>
      <c r="P203" s="18">
        <f>'9. IFO'!M203</f>
        <v>-732.0942535076</v>
      </c>
      <c r="Q203" s="18">
        <f>'10. ÄLDREOMSORG'!I203</f>
        <v>-837.8568160732915</v>
      </c>
      <c r="R203" s="18">
        <f>'10. ÄLDREOMSORG'!J203</f>
        <v>25.169019307080465</v>
      </c>
      <c r="S203" s="19">
        <f t="shared" si="278"/>
        <v>-1282.4296630044819</v>
      </c>
      <c r="U203" s="18">
        <f>'5. FÖRSKOLA FRITIDS'!D203</f>
        <v>37.086153060400306</v>
      </c>
      <c r="V203" s="18">
        <f>'5. FÖRSKOLA FRITIDS'!E203</f>
        <v>-84.098323414466932</v>
      </c>
      <c r="W203" s="18">
        <f>'5. FÖRSKOLA FRITIDS'!G203</f>
        <v>-3.1796659359184156</v>
      </c>
      <c r="X203" s="18">
        <f>'5. FÖRSKOLA FRITIDS'!H203</f>
        <v>40.051136980804529</v>
      </c>
      <c r="Y203" s="18">
        <f>'5. FÖRSKOLA FRITIDS'!J203</f>
        <v>-26.365408155438921</v>
      </c>
      <c r="Z203" s="18">
        <f>'6. FKLASS GRUNDSKOLA'!F203</f>
        <v>-11.026456475985404</v>
      </c>
      <c r="AA203" s="18">
        <f>'6. FKLASS GRUNDSKOLA'!G203</f>
        <v>-39.97249441409361</v>
      </c>
      <c r="AB203" s="18">
        <f>'7. GYMNASIESKOLA'!E203</f>
        <v>-9.5459215371220818</v>
      </c>
      <c r="AC203" s="18">
        <f>'9. IFO'!D203</f>
        <v>-9.1133175860933786</v>
      </c>
      <c r="AD203" s="18">
        <f>'9. IFO'!E203</f>
        <v>-312.94076215230916</v>
      </c>
      <c r="AE203" s="18">
        <f>'9. IFO'!F203</f>
        <v>1281.1243931583226</v>
      </c>
      <c r="AF203" s="18">
        <f>'9. IFO'!G203</f>
        <v>21.966640393591131</v>
      </c>
      <c r="AG203" s="18">
        <f>'9. IFO'!H203</f>
        <v>-93.044670205233032</v>
      </c>
      <c r="AH203" s="18">
        <f>'10. ÄLDREOMSORG'!D203</f>
        <v>142.44933375295503</v>
      </c>
      <c r="AI203" s="18">
        <f>'10. ÄLDREOMSORG'!E203</f>
        <v>-25.402031449828929</v>
      </c>
      <c r="AJ203" s="18"/>
      <c r="AK203" s="18"/>
      <c r="AL203" s="18"/>
      <c r="AM203" s="18"/>
      <c r="AN203" s="18"/>
      <c r="AO203" s="18"/>
      <c r="AP203" s="18"/>
      <c r="AQ203" s="18"/>
      <c r="AR203" s="18"/>
      <c r="AS203" s="18"/>
      <c r="AT203" s="19">
        <f t="shared" si="279"/>
        <v>907.9886060195837</v>
      </c>
      <c r="AV203" s="18">
        <f>'9. IFO'!C203</f>
        <v>441.64441218434615</v>
      </c>
      <c r="AW203" s="18">
        <f>'5. FÖRSKOLA FRITIDS'!F203</f>
        <v>-77.467926013659351</v>
      </c>
      <c r="AX203" s="18">
        <f>'7. GYMNASIESKOLA'!E203</f>
        <v>-9.5459215371220818</v>
      </c>
      <c r="AY203" s="18">
        <f>'10. ÄLDREOMSORG'!D203</f>
        <v>142.44933375295503</v>
      </c>
      <c r="AZ203" s="18">
        <f>'11. KOLLEKTIVTRAFIK'!C203</f>
        <v>43.109376405181649</v>
      </c>
      <c r="BA203" s="19">
        <f t="shared" si="280"/>
        <v>540.18927479170134</v>
      </c>
      <c r="BB203" s="5"/>
      <c r="BC203" s="20">
        <f t="shared" si="281"/>
        <v>-1282.4296630044819</v>
      </c>
      <c r="BD203" s="20">
        <f t="shared" si="282"/>
        <v>907.9886060195837</v>
      </c>
      <c r="BE203" s="20">
        <f t="shared" si="283"/>
        <v>540.18927479170134</v>
      </c>
      <c r="BF203" s="22">
        <f t="shared" si="284"/>
        <v>165.74821780680315</v>
      </c>
      <c r="BH203" s="5"/>
      <c r="BI203" s="5"/>
      <c r="BJ203" s="5"/>
      <c r="BK203" s="5"/>
    </row>
    <row r="204" spans="1:63" x14ac:dyDescent="0.35">
      <c r="A204" s="13" t="str">
        <f>'8. KOMVUX'!B204</f>
        <v>Årjäng</v>
      </c>
      <c r="B204" s="18">
        <f>'5. FÖRSKOLA FRITIDS'!L204</f>
        <v>7.845453393031069</v>
      </c>
      <c r="C204" s="18">
        <f>'5. FÖRSKOLA FRITIDS'!M204</f>
        <v>13.633801411542194</v>
      </c>
      <c r="D204" s="18">
        <f>'6. FKLASS GRUNDSKOLA'!J204</f>
        <v>195.77769927735432</v>
      </c>
      <c r="E204" s="18">
        <f>'6. FKLASS GRUNDSKOLA'!K204</f>
        <v>22.685868561938666</v>
      </c>
      <c r="F204" s="18">
        <f>'6. FKLASS GRUNDSKOLA'!L204</f>
        <v>4.2273534505914832</v>
      </c>
      <c r="G204" s="18">
        <f>'7. GYMNASIESKOLA'!H204</f>
        <v>81.376078160527683</v>
      </c>
      <c r="H204" s="18">
        <f>'7. GYMNASIESKOLA'!I204</f>
        <v>567.04664040410898</v>
      </c>
      <c r="I204" s="18">
        <f>'7. GYMNASIESKOLA'!J204</f>
        <v>2.4650964220488887</v>
      </c>
      <c r="J204" s="18">
        <f>'7. GYMNASIESKOLA'!L204</f>
        <v>15.57052056304372</v>
      </c>
      <c r="K204" s="18">
        <f>'7. GYMNASIESKOLA'!M204</f>
        <v>-73.930583681241629</v>
      </c>
      <c r="L204" s="18">
        <f>'7. GYMNASIESKOLA'!K204</f>
        <v>-579.14156878777339</v>
      </c>
      <c r="M204" s="18">
        <f>'9. IFO'!J204</f>
        <v>655.01046135254182</v>
      </c>
      <c r="N204" s="18">
        <f>'9. IFO'!K204</f>
        <v>-865.90874525956826</v>
      </c>
      <c r="O204" s="18">
        <f>'9. IFO'!L204</f>
        <v>2186.8574933500327</v>
      </c>
      <c r="P204" s="18">
        <f>'9. IFO'!M204</f>
        <v>-732.0942535076</v>
      </c>
      <c r="Q204" s="18">
        <f>'10. ÄLDREOMSORG'!I204</f>
        <v>-340.76614598471224</v>
      </c>
      <c r="R204" s="18">
        <f>'10. ÄLDREOMSORG'!J204</f>
        <v>31.963985582995445</v>
      </c>
      <c r="S204" s="19">
        <f t="shared" si="278"/>
        <v>1192.6191547088611</v>
      </c>
      <c r="U204" s="18">
        <f>'5. FÖRSKOLA FRITIDS'!D204</f>
        <v>41.176581360598888</v>
      </c>
      <c r="V204" s="18">
        <f>'5. FÖRSKOLA FRITIDS'!E204</f>
        <v>-69.953212726321411</v>
      </c>
      <c r="W204" s="18">
        <f>'5. FÖRSKOLA FRITIDS'!G204</f>
        <v>-99.411733031233254</v>
      </c>
      <c r="X204" s="18">
        <f>'5. FÖRSKOLA FRITIDS'!H204</f>
        <v>-35.630801608773339</v>
      </c>
      <c r="Y204" s="18">
        <f>'5. FÖRSKOLA FRITIDS'!J204</f>
        <v>-26.365408155438921</v>
      </c>
      <c r="Z204" s="18">
        <f>'6. FKLASS GRUNDSKOLA'!F204</f>
        <v>57.278118452243156</v>
      </c>
      <c r="AA204" s="18">
        <f>'6. FKLASS GRUNDSKOLA'!G204</f>
        <v>-39.97249441409361</v>
      </c>
      <c r="AB204" s="18">
        <f>'7. GYMNASIESKOLA'!E204</f>
        <v>-9.5459215371220818</v>
      </c>
      <c r="AC204" s="18">
        <f>'9. IFO'!D204</f>
        <v>-9.1133175860933786</v>
      </c>
      <c r="AD204" s="18">
        <f>'9. IFO'!E204</f>
        <v>-1613.9680598209313</v>
      </c>
      <c r="AE204" s="18">
        <f>'9. IFO'!F204</f>
        <v>1160.2636013509336</v>
      </c>
      <c r="AF204" s="18">
        <f>'9. IFO'!G204</f>
        <v>24.068392639990581</v>
      </c>
      <c r="AG204" s="18">
        <f>'9. IFO'!H204</f>
        <v>-86.478342638027769</v>
      </c>
      <c r="AH204" s="18">
        <f>'10. ÄLDREOMSORG'!D204</f>
        <v>208.48919338310591</v>
      </c>
      <c r="AI204" s="18">
        <f>'10. ÄLDREOMSORG'!E204</f>
        <v>-25.402031449828929</v>
      </c>
      <c r="AJ204" s="18"/>
      <c r="AK204" s="18"/>
      <c r="AL204" s="18"/>
      <c r="AM204" s="18"/>
      <c r="AN204" s="18"/>
      <c r="AO204" s="18"/>
      <c r="AP204" s="18"/>
      <c r="AQ204" s="18"/>
      <c r="AR204" s="18"/>
      <c r="AS204" s="18"/>
      <c r="AT204" s="19">
        <f t="shared" si="279"/>
        <v>-524.56543578099183</v>
      </c>
      <c r="AV204" s="18">
        <f>'9. IFO'!C204</f>
        <v>752.01120830680577</v>
      </c>
      <c r="AW204" s="18">
        <f>'5. FÖRSKOLA FRITIDS'!F204</f>
        <v>-128.6391035665423</v>
      </c>
      <c r="AX204" s="18">
        <f>'7. GYMNASIESKOLA'!E204</f>
        <v>-9.5459215371220818</v>
      </c>
      <c r="AY204" s="18">
        <f>'10. ÄLDREOMSORG'!D204</f>
        <v>208.48919338310591</v>
      </c>
      <c r="AZ204" s="18">
        <f>'11. KOLLEKTIVTRAFIK'!C204</f>
        <v>43.109376405181649</v>
      </c>
      <c r="BA204" s="19">
        <f t="shared" si="280"/>
        <v>865.42475299142893</v>
      </c>
      <c r="BB204" s="5"/>
      <c r="BC204" s="20">
        <f t="shared" si="281"/>
        <v>1192.6191547088611</v>
      </c>
      <c r="BD204" s="20">
        <f t="shared" si="282"/>
        <v>-524.56543578099183</v>
      </c>
      <c r="BE204" s="20">
        <f t="shared" si="283"/>
        <v>865.42475299142893</v>
      </c>
      <c r="BF204" s="22">
        <f t="shared" si="284"/>
        <v>1533.478471919298</v>
      </c>
      <c r="BH204" s="5"/>
      <c r="BI204" s="5"/>
      <c r="BJ204" s="5"/>
      <c r="BK204" s="5"/>
    </row>
    <row r="205" spans="1:63" x14ac:dyDescent="0.35">
      <c r="A205" s="13" t="str">
        <f>'8. KOMVUX'!B205</f>
        <v>Askersund</v>
      </c>
      <c r="B205" s="18">
        <f>'5. FÖRSKOLA FRITIDS'!L205</f>
        <v>-15.765622136438065</v>
      </c>
      <c r="C205" s="18">
        <f>'5. FÖRSKOLA FRITIDS'!M205</f>
        <v>13.633801411542194</v>
      </c>
      <c r="D205" s="18">
        <f>'6. FKLASS GRUNDSKOLA'!J205</f>
        <v>-20.19203235717498</v>
      </c>
      <c r="E205" s="18">
        <f>'6. FKLASS GRUNDSKOLA'!K205</f>
        <v>22.685868561938666</v>
      </c>
      <c r="F205" s="18">
        <f>'6. FKLASS GRUNDSKOLA'!L205</f>
        <v>4.2273534505914832</v>
      </c>
      <c r="G205" s="18">
        <f>'7. GYMNASIESKOLA'!H205</f>
        <v>-16.501812689597767</v>
      </c>
      <c r="H205" s="18">
        <f>'7. GYMNASIESKOLA'!I205</f>
        <v>607.94003774343446</v>
      </c>
      <c r="I205" s="18">
        <f>'7. GYMNASIESKOLA'!J205</f>
        <v>-59.728521609341676</v>
      </c>
      <c r="J205" s="18">
        <f>'7. GYMNASIESKOLA'!L205</f>
        <v>15.57052056304372</v>
      </c>
      <c r="K205" s="18">
        <f>'7. GYMNASIESKOLA'!M205</f>
        <v>4.2112102694704934</v>
      </c>
      <c r="L205" s="18">
        <f>'7. GYMNASIESKOLA'!K205</f>
        <v>-398.57044315718423</v>
      </c>
      <c r="M205" s="18">
        <f>'9. IFO'!J205</f>
        <v>706.02915041414064</v>
      </c>
      <c r="N205" s="18">
        <f>'9. IFO'!K205</f>
        <v>-851.71871740178199</v>
      </c>
      <c r="O205" s="18">
        <f>'9. IFO'!L205</f>
        <v>15.991192154013804</v>
      </c>
      <c r="P205" s="18">
        <f>'9. IFO'!M205</f>
        <v>-732.0942535076</v>
      </c>
      <c r="Q205" s="18">
        <f>'10. ÄLDREOMSORG'!I205</f>
        <v>13.022139272543138</v>
      </c>
      <c r="R205" s="18">
        <f>'10. ÄLDREOMSORG'!J205</f>
        <v>30.578319890145991</v>
      </c>
      <c r="S205" s="19">
        <f t="shared" si="278"/>
        <v>-660.68180912825426</v>
      </c>
      <c r="U205" s="18">
        <f>'5. FÖRSKOLA FRITIDS'!D205</f>
        <v>40.49684642093392</v>
      </c>
      <c r="V205" s="18">
        <f>'5. FÖRSKOLA FRITIDS'!E205</f>
        <v>-67.548697682206779</v>
      </c>
      <c r="W205" s="18">
        <f>'5. FÖRSKOLA FRITIDS'!G205</f>
        <v>-51.972934224034105</v>
      </c>
      <c r="X205" s="18">
        <f>'5. FÖRSKOLA FRITIDS'!H205</f>
        <v>16.902125573702605</v>
      </c>
      <c r="Y205" s="18">
        <f>'5. FÖRSKOLA FRITIDS'!J205</f>
        <v>-26.365408155438921</v>
      </c>
      <c r="Z205" s="18">
        <f>'6. FKLASS GRUNDSKOLA'!F205</f>
        <v>-24.349353311085821</v>
      </c>
      <c r="AA205" s="18">
        <f>'6. FKLASS GRUNDSKOLA'!G205</f>
        <v>-39.97249441409361</v>
      </c>
      <c r="AB205" s="18">
        <f>'7. GYMNASIESKOLA'!E205</f>
        <v>-9.5459215371220818</v>
      </c>
      <c r="AC205" s="18">
        <f>'9. IFO'!D205</f>
        <v>-9.1133175860933786</v>
      </c>
      <c r="AD205" s="18">
        <f>'9. IFO'!E205</f>
        <v>69.443610916475976</v>
      </c>
      <c r="AE205" s="18">
        <f>'9. IFO'!F205</f>
        <v>1179.6013280401155</v>
      </c>
      <c r="AF205" s="18">
        <f>'9. IFO'!G205</f>
        <v>17.306651990510424</v>
      </c>
      <c r="AG205" s="18">
        <f>'9. IFO'!H205</f>
        <v>-107.19413882215655</v>
      </c>
      <c r="AH205" s="18">
        <f>'10. ÄLDREOMSORG'!D205</f>
        <v>-181.20859326594373</v>
      </c>
      <c r="AI205" s="18">
        <f>'10. ÄLDREOMSORG'!E205</f>
        <v>-25.402031449828929</v>
      </c>
      <c r="AJ205" s="18"/>
      <c r="AK205" s="18"/>
      <c r="AL205" s="18"/>
      <c r="AM205" s="18"/>
      <c r="AN205" s="18"/>
      <c r="AO205" s="18"/>
      <c r="AP205" s="18"/>
      <c r="AQ205" s="18"/>
      <c r="AR205" s="18"/>
      <c r="AS205" s="18"/>
      <c r="AT205" s="19">
        <f t="shared" si="279"/>
        <v>781.07767249373455</v>
      </c>
      <c r="AV205" s="18">
        <f>'9. IFO'!C205</f>
        <v>299.36839767115032</v>
      </c>
      <c r="AW205" s="18">
        <f>'5. FÖRSKOLA FRITIDS'!F205</f>
        <v>-89.045952899910375</v>
      </c>
      <c r="AX205" s="18">
        <f>'7. GYMNASIESKOLA'!E205</f>
        <v>-9.5459215371220818</v>
      </c>
      <c r="AY205" s="18">
        <f>'10. ÄLDREOMSORG'!D205</f>
        <v>-181.20859326594373</v>
      </c>
      <c r="AZ205" s="18">
        <f>'11. KOLLEKTIVTRAFIK'!C205</f>
        <v>43.173054597158909</v>
      </c>
      <c r="BA205" s="19">
        <f t="shared" si="280"/>
        <v>62.740984565333036</v>
      </c>
      <c r="BB205" s="5"/>
      <c r="BC205" s="20">
        <f t="shared" si="281"/>
        <v>-660.68180912825426</v>
      </c>
      <c r="BD205" s="20">
        <f t="shared" si="282"/>
        <v>781.07767249373455</v>
      </c>
      <c r="BE205" s="20">
        <f t="shared" si="283"/>
        <v>62.740984565333036</v>
      </c>
      <c r="BF205" s="22">
        <f t="shared" si="284"/>
        <v>183.13684793081333</v>
      </c>
      <c r="BH205" s="5"/>
      <c r="BI205" s="5"/>
      <c r="BJ205" s="5"/>
      <c r="BK205" s="5"/>
    </row>
    <row r="206" spans="1:63" x14ac:dyDescent="0.35">
      <c r="A206" s="13" t="str">
        <f>'8. KOMVUX'!B206</f>
        <v>Degerfors</v>
      </c>
      <c r="B206" s="18">
        <f>'5. FÖRSKOLA FRITIDS'!L206</f>
        <v>-28.030274340148409</v>
      </c>
      <c r="C206" s="18">
        <f>'5. FÖRSKOLA FRITIDS'!M206</f>
        <v>13.633801411542194</v>
      </c>
      <c r="D206" s="18">
        <f>'6. FKLASS GRUNDSKOLA'!J206</f>
        <v>248.28840357231462</v>
      </c>
      <c r="E206" s="18">
        <f>'6. FKLASS GRUNDSKOLA'!K206</f>
        <v>22.685868561938666</v>
      </c>
      <c r="F206" s="18">
        <f>'6. FKLASS GRUNDSKOLA'!L206</f>
        <v>4.2273534505914832</v>
      </c>
      <c r="G206" s="18">
        <f>'7. GYMNASIESKOLA'!H206</f>
        <v>54.131648704220069</v>
      </c>
      <c r="H206" s="18">
        <f>'7. GYMNASIESKOLA'!I206</f>
        <v>164.46358923261354</v>
      </c>
      <c r="I206" s="18">
        <f>'7. GYMNASIESKOLA'!J206</f>
        <v>-115.61636792895474</v>
      </c>
      <c r="J206" s="18">
        <f>'7. GYMNASIESKOLA'!L206</f>
        <v>15.57052056304372</v>
      </c>
      <c r="K206" s="18">
        <f>'7. GYMNASIESKOLA'!M206</f>
        <v>-48.545982350400529</v>
      </c>
      <c r="L206" s="18">
        <f>'7. GYMNASIESKOLA'!K206</f>
        <v>-426.10146413028679</v>
      </c>
      <c r="M206" s="18">
        <f>'9. IFO'!J206</f>
        <v>930.84561742890139</v>
      </c>
      <c r="N206" s="18">
        <f>'9. IFO'!K206</f>
        <v>-1032.6874255334831</v>
      </c>
      <c r="O206" s="18">
        <f>'9. IFO'!L206</f>
        <v>71.606085243922251</v>
      </c>
      <c r="P206" s="18">
        <f>'9. IFO'!M206</f>
        <v>-732.0942535076</v>
      </c>
      <c r="Q206" s="18">
        <f>'10. ÄLDREOMSORG'!I206</f>
        <v>13.022139272543138</v>
      </c>
      <c r="R206" s="18">
        <f>'10. ÄLDREOMSORG'!J206</f>
        <v>17.771787808482483</v>
      </c>
      <c r="S206" s="19">
        <f t="shared" si="278"/>
        <v>-826.82895254075993</v>
      </c>
      <c r="U206" s="18">
        <f>'5. FÖRSKOLA FRITIDS'!D206</f>
        <v>39.258827290823653</v>
      </c>
      <c r="V206" s="18">
        <f>'5. FÖRSKOLA FRITIDS'!E206</f>
        <v>-72.777320768797594</v>
      </c>
      <c r="W206" s="18">
        <f>'5. FÖRSKOLA FRITIDS'!G206</f>
        <v>-28.911570192949767</v>
      </c>
      <c r="X206" s="18">
        <f>'5. FÖRSKOLA FRITIDS'!H206</f>
        <v>48.941073727997818</v>
      </c>
      <c r="Y206" s="18">
        <f>'5. FÖRSKOLA FRITIDS'!J206</f>
        <v>-26.365408155438921</v>
      </c>
      <c r="Z206" s="18">
        <f>'6. FKLASS GRUNDSKOLA'!F206</f>
        <v>-2.7739765954636213</v>
      </c>
      <c r="AA206" s="18">
        <f>'6. FKLASS GRUNDSKOLA'!G206</f>
        <v>-39.97249441409361</v>
      </c>
      <c r="AB206" s="18">
        <f>'7. GYMNASIESKOLA'!E206</f>
        <v>-9.5459215371220818</v>
      </c>
      <c r="AC206" s="18">
        <f>'9. IFO'!D206</f>
        <v>-9.1133175860933786</v>
      </c>
      <c r="AD206" s="18">
        <f>'9. IFO'!E206</f>
        <v>146.44588100617858</v>
      </c>
      <c r="AE206" s="18">
        <f>'9. IFO'!F206</f>
        <v>1667.8789269419672</v>
      </c>
      <c r="AF206" s="18">
        <f>'9. IFO'!G206</f>
        <v>10.887946843155227</v>
      </c>
      <c r="AG206" s="18">
        <f>'9. IFO'!H206</f>
        <v>-111.02865085667342</v>
      </c>
      <c r="AH206" s="18">
        <f>'10. ÄLDREOMSORG'!D206</f>
        <v>236.35218615837184</v>
      </c>
      <c r="AI206" s="18">
        <f>'10. ÄLDREOMSORG'!E206</f>
        <v>-25.402031449828929</v>
      </c>
      <c r="AJ206" s="18"/>
      <c r="AK206" s="18"/>
      <c r="AL206" s="18"/>
      <c r="AM206" s="18"/>
      <c r="AN206" s="18"/>
      <c r="AO206" s="18"/>
      <c r="AP206" s="18"/>
      <c r="AQ206" s="18"/>
      <c r="AR206" s="18"/>
      <c r="AS206" s="18"/>
      <c r="AT206" s="19">
        <f t="shared" si="279"/>
        <v>1823.874150412033</v>
      </c>
      <c r="AV206" s="18">
        <f>'9. IFO'!C206</f>
        <v>973.35202807817711</v>
      </c>
      <c r="AW206" s="18">
        <f>'5. FÖRSKOLA FRITIDS'!F206</f>
        <v>-236.96125181426936</v>
      </c>
      <c r="AX206" s="18">
        <f>'7. GYMNASIESKOLA'!E206</f>
        <v>-9.5459215371220818</v>
      </c>
      <c r="AY206" s="18">
        <f>'10. ÄLDREOMSORG'!D206</f>
        <v>236.35218615837184</v>
      </c>
      <c r="AZ206" s="18">
        <f>'11. KOLLEKTIVTRAFIK'!C206</f>
        <v>43.173054597158909</v>
      </c>
      <c r="BA206" s="19">
        <f t="shared" si="280"/>
        <v>1006.3700954823164</v>
      </c>
      <c r="BB206" s="5"/>
      <c r="BC206" s="20">
        <f t="shared" si="281"/>
        <v>-826.82895254075993</v>
      </c>
      <c r="BD206" s="20">
        <f t="shared" si="282"/>
        <v>1823.874150412033</v>
      </c>
      <c r="BE206" s="20">
        <f t="shared" si="283"/>
        <v>1006.3700954823164</v>
      </c>
      <c r="BF206" s="22">
        <f t="shared" si="284"/>
        <v>2003.4152933535895</v>
      </c>
      <c r="BH206" s="5"/>
      <c r="BI206" s="5"/>
      <c r="BJ206" s="5"/>
      <c r="BK206" s="5"/>
    </row>
    <row r="207" spans="1:63" x14ac:dyDescent="0.35">
      <c r="A207" s="13" t="str">
        <f>'8. KOMVUX'!B207</f>
        <v>Hallsberg</v>
      </c>
      <c r="B207" s="18">
        <f>'5. FÖRSKOLA FRITIDS'!L207</f>
        <v>-53.792984097051878</v>
      </c>
      <c r="C207" s="18">
        <f>'5. FÖRSKOLA FRITIDS'!M207</f>
        <v>13.633801411542194</v>
      </c>
      <c r="D207" s="18">
        <f>'6. FKLASS GRUNDSKOLA'!J207</f>
        <v>94.777930567964631</v>
      </c>
      <c r="E207" s="18">
        <f>'6. FKLASS GRUNDSKOLA'!K207</f>
        <v>22.685868561938666</v>
      </c>
      <c r="F207" s="18">
        <f>'6. FKLASS GRUNDSKOLA'!L207</f>
        <v>4.2273534505914832</v>
      </c>
      <c r="G207" s="18">
        <f>'7. GYMNASIESKOLA'!H207</f>
        <v>104.39258082406862</v>
      </c>
      <c r="H207" s="18">
        <f>'7. GYMNASIESKOLA'!I207</f>
        <v>484.91129204758079</v>
      </c>
      <c r="I207" s="18">
        <f>'7. GYMNASIESKOLA'!J207</f>
        <v>-23.815849702635745</v>
      </c>
      <c r="J207" s="18">
        <f>'7. GYMNASIESKOLA'!L207</f>
        <v>15.57052056304372</v>
      </c>
      <c r="K207" s="18">
        <f>'7. GYMNASIESKOLA'!M207</f>
        <v>4.2112102694704934</v>
      </c>
      <c r="L207" s="18">
        <f>'7. GYMNASIESKOLA'!K207</f>
        <v>-558.4961036265463</v>
      </c>
      <c r="M207" s="18">
        <f>'9. IFO'!J207</f>
        <v>733.20474055781074</v>
      </c>
      <c r="N207" s="18">
        <f>'9. IFO'!K207</f>
        <v>-975.77420639223772</v>
      </c>
      <c r="O207" s="18">
        <f>'9. IFO'!L207</f>
        <v>14.673178562366395</v>
      </c>
      <c r="P207" s="18">
        <f>'9. IFO'!M207</f>
        <v>-732.0942535076</v>
      </c>
      <c r="Q207" s="18">
        <f>'10. ÄLDREOMSORG'!I207</f>
        <v>13.022139272543138</v>
      </c>
      <c r="R207" s="18">
        <f>'10. ÄLDREOMSORG'!J207</f>
        <v>20.851311183538325</v>
      </c>
      <c r="S207" s="19">
        <f t="shared" si="278"/>
        <v>-817.81147005361254</v>
      </c>
      <c r="U207" s="18">
        <f>'5. FÖRSKOLA FRITIDS'!D207</f>
        <v>51.395618368475731</v>
      </c>
      <c r="V207" s="18">
        <f>'5. FÖRSKOLA FRITIDS'!E207</f>
        <v>-57.436074075579363</v>
      </c>
      <c r="W207" s="18">
        <f>'5. FÖRSKOLA FRITIDS'!G207</f>
        <v>-30.190199774288804</v>
      </c>
      <c r="X207" s="18">
        <f>'5. FÖRSKOLA FRITIDS'!H207</f>
        <v>-79.154149418848121</v>
      </c>
      <c r="Y207" s="18">
        <f>'5. FÖRSKOLA FRITIDS'!J207</f>
        <v>-26.365408155438921</v>
      </c>
      <c r="Z207" s="18">
        <f>'6. FKLASS GRUNDSKOLA'!F207</f>
        <v>-4.2787885373278112</v>
      </c>
      <c r="AA207" s="18">
        <f>'6. FKLASS GRUNDSKOLA'!G207</f>
        <v>-39.97249441409361</v>
      </c>
      <c r="AB207" s="18">
        <f>'7. GYMNASIESKOLA'!E207</f>
        <v>-9.5459215371220818</v>
      </c>
      <c r="AC207" s="18">
        <f>'9. IFO'!D207</f>
        <v>-9.1133175860933786</v>
      </c>
      <c r="AD207" s="18">
        <f>'9. IFO'!E207</f>
        <v>130.9874515580205</v>
      </c>
      <c r="AE207" s="18">
        <f>'9. IFO'!F207</f>
        <v>1237.6145081076625</v>
      </c>
      <c r="AF207" s="18">
        <f>'9. IFO'!G207</f>
        <v>31.132719484375272</v>
      </c>
      <c r="AG207" s="18">
        <f>'9. IFO'!H207</f>
        <v>-142.03850958283641</v>
      </c>
      <c r="AH207" s="18">
        <f>'10. ÄLDREOMSORG'!D207</f>
        <v>-236.97288736608201</v>
      </c>
      <c r="AI207" s="18">
        <f>'10. ÄLDREOMSORG'!E207</f>
        <v>-25.402031449828929</v>
      </c>
      <c r="AJ207" s="18"/>
      <c r="AK207" s="18"/>
      <c r="AL207" s="18"/>
      <c r="AM207" s="18"/>
      <c r="AN207" s="18"/>
      <c r="AO207" s="18"/>
      <c r="AP207" s="18"/>
      <c r="AQ207" s="18"/>
      <c r="AR207" s="18"/>
      <c r="AS207" s="18"/>
      <c r="AT207" s="19">
        <f t="shared" si="279"/>
        <v>790.6605156209946</v>
      </c>
      <c r="AV207" s="18">
        <f>'9. IFO'!C207</f>
        <v>285.12283439443274</v>
      </c>
      <c r="AW207" s="18">
        <f>'5. FÖRSKOLA FRITIDS'!F207</f>
        <v>-72.840340762078512</v>
      </c>
      <c r="AX207" s="18">
        <f>'7. GYMNASIESKOLA'!E207</f>
        <v>-9.5459215371220818</v>
      </c>
      <c r="AY207" s="18">
        <f>'10. ÄLDREOMSORG'!D207</f>
        <v>-236.97288736608201</v>
      </c>
      <c r="AZ207" s="18">
        <f>'11. KOLLEKTIVTRAFIK'!C207</f>
        <v>43.173054597158909</v>
      </c>
      <c r="BA207" s="19">
        <f t="shared" si="280"/>
        <v>8.9367393263090662</v>
      </c>
      <c r="BB207" s="5"/>
      <c r="BC207" s="20">
        <f t="shared" si="281"/>
        <v>-817.81147005361254</v>
      </c>
      <c r="BD207" s="20">
        <f t="shared" si="282"/>
        <v>790.6605156209946</v>
      </c>
      <c r="BE207" s="20">
        <f t="shared" si="283"/>
        <v>8.9367393263090662</v>
      </c>
      <c r="BF207" s="22">
        <f t="shared" si="284"/>
        <v>-18.21421510630887</v>
      </c>
      <c r="BH207" s="5"/>
      <c r="BI207" s="5"/>
      <c r="BJ207" s="5"/>
      <c r="BK207" s="5"/>
    </row>
    <row r="208" spans="1:63" x14ac:dyDescent="0.35">
      <c r="A208" s="13" t="str">
        <f>'8. KOMVUX'!B208</f>
        <v>Hällefors</v>
      </c>
      <c r="B208" s="18">
        <f>'5. FÖRSKOLA FRITIDS'!L208</f>
        <v>7.845453393031069</v>
      </c>
      <c r="C208" s="18">
        <f>'5. FÖRSKOLA FRITIDS'!M208</f>
        <v>-33.093432128933735</v>
      </c>
      <c r="D208" s="18">
        <f>'6. FKLASS GRUNDSKOLA'!J208</f>
        <v>658.25872801958008</v>
      </c>
      <c r="E208" s="18">
        <f>'6. FKLASS GRUNDSKOLA'!K208</f>
        <v>22.685868561938666</v>
      </c>
      <c r="F208" s="18">
        <f>'6. FKLASS GRUNDSKOLA'!L208</f>
        <v>4.2273534505914832</v>
      </c>
      <c r="G208" s="18">
        <f>'7. GYMNASIESKOLA'!H208</f>
        <v>265.91304680504351</v>
      </c>
      <c r="H208" s="18">
        <f>'7. GYMNASIESKOLA'!I208</f>
        <v>381.71968517946976</v>
      </c>
      <c r="I208" s="18">
        <f>'7. GYMNASIESKOLA'!J208</f>
        <v>-125.59997941334277</v>
      </c>
      <c r="J208" s="18">
        <f>'7. GYMNASIESKOLA'!L208</f>
        <v>15.57052056304372</v>
      </c>
      <c r="K208" s="18">
        <f>'7. GYMNASIESKOLA'!M208</f>
        <v>-39.038517245208183</v>
      </c>
      <c r="L208" s="18">
        <f>'7. GYMNASIESKOLA'!K208</f>
        <v>-629.54271345638574</v>
      </c>
      <c r="M208" s="18">
        <f>'9. IFO'!J208</f>
        <v>653.32169221470747</v>
      </c>
      <c r="N208" s="18">
        <f>'9. IFO'!K208</f>
        <v>-777.37177382414541</v>
      </c>
      <c r="O208" s="18">
        <f>'9. IFO'!L208</f>
        <v>96.001215709864951</v>
      </c>
      <c r="P208" s="18">
        <f>'9. IFO'!M208</f>
        <v>-732.0942535076</v>
      </c>
      <c r="Q208" s="18">
        <f>'10. ÄLDREOMSORG'!I208</f>
        <v>13.022139272543138</v>
      </c>
      <c r="R208" s="18">
        <f>'10. ÄLDREOMSORG'!J208</f>
        <v>12.008856696766207</v>
      </c>
      <c r="S208" s="19">
        <f t="shared" si="278"/>
        <v>-206.16610970903542</v>
      </c>
      <c r="U208" s="18">
        <f>'5. FÖRSKOLA FRITIDS'!D208</f>
        <v>41.595718422527291</v>
      </c>
      <c r="V208" s="18">
        <f>'5. FÖRSKOLA FRITIDS'!E208</f>
        <v>5.4194431675397583</v>
      </c>
      <c r="W208" s="18">
        <f>'5. FÖRSKOLA FRITIDS'!G208</f>
        <v>-158.20716403236332</v>
      </c>
      <c r="X208" s="18">
        <f>'5. FÖRSKOLA FRITIDS'!H208</f>
        <v>172.01182412219347</v>
      </c>
      <c r="Y208" s="18">
        <f>'5. FÖRSKOLA FRITIDS'!J208</f>
        <v>-26.365408155438921</v>
      </c>
      <c r="Z208" s="18">
        <f>'6. FKLASS GRUNDSKOLA'!F208</f>
        <v>-1.6721288492345672</v>
      </c>
      <c r="AA208" s="18">
        <f>'6. FKLASS GRUNDSKOLA'!G208</f>
        <v>-39.97249441409361</v>
      </c>
      <c r="AB208" s="18">
        <f>'7. GYMNASIESKOLA'!E208</f>
        <v>-9.5459215371220818</v>
      </c>
      <c r="AC208" s="18">
        <f>'9. IFO'!D208</f>
        <v>-9.1133175860933786</v>
      </c>
      <c r="AD208" s="18">
        <f>'9. IFO'!E208</f>
        <v>257.82688504101981</v>
      </c>
      <c r="AE208" s="18">
        <f>'9. IFO'!F208</f>
        <v>1455.1639333609628</v>
      </c>
      <c r="AF208" s="18">
        <f>'9. IFO'!G208</f>
        <v>25.047916686445852</v>
      </c>
      <c r="AG208" s="18">
        <f>'9. IFO'!H208</f>
        <v>-91.510340740441634</v>
      </c>
      <c r="AH208" s="18">
        <f>'10. ÄLDREOMSORG'!D208</f>
        <v>-176.69632208141579</v>
      </c>
      <c r="AI208" s="18">
        <f>'10. ÄLDREOMSORG'!E208</f>
        <v>-25.402031449828929</v>
      </c>
      <c r="AJ208" s="18"/>
      <c r="AK208" s="18"/>
      <c r="AL208" s="18"/>
      <c r="AM208" s="18"/>
      <c r="AN208" s="18"/>
      <c r="AO208" s="18"/>
      <c r="AP208" s="18"/>
      <c r="AQ208" s="18"/>
      <c r="AR208" s="18"/>
      <c r="AS208" s="18"/>
      <c r="AT208" s="19">
        <f t="shared" si="279"/>
        <v>1418.5805919546569</v>
      </c>
      <c r="AV208" s="18">
        <f>'9. IFO'!C208</f>
        <v>983.96803281022869</v>
      </c>
      <c r="AW208" s="18">
        <f>'5. FÖRSKOLA FRITIDS'!F208</f>
        <v>-151.77587789938582</v>
      </c>
      <c r="AX208" s="18">
        <f>'7. GYMNASIESKOLA'!E208</f>
        <v>-9.5459215371220818</v>
      </c>
      <c r="AY208" s="18">
        <f>'10. ÄLDREOMSORG'!D208</f>
        <v>-176.69632208141579</v>
      </c>
      <c r="AZ208" s="18">
        <f>'11. KOLLEKTIVTRAFIK'!C208</f>
        <v>43.173054597158909</v>
      </c>
      <c r="BA208" s="19">
        <f t="shared" si="280"/>
        <v>689.12296588946379</v>
      </c>
      <c r="BB208" s="5"/>
      <c r="BC208" s="20">
        <f t="shared" si="281"/>
        <v>-206.16610970903542</v>
      </c>
      <c r="BD208" s="20">
        <f t="shared" si="282"/>
        <v>1418.5805919546569</v>
      </c>
      <c r="BE208" s="20">
        <f t="shared" si="283"/>
        <v>689.12296588946379</v>
      </c>
      <c r="BF208" s="22">
        <f t="shared" si="284"/>
        <v>1901.5374481350852</v>
      </c>
      <c r="BH208" s="5"/>
      <c r="BI208" s="5"/>
      <c r="BJ208" s="5"/>
      <c r="BK208" s="5"/>
    </row>
    <row r="209" spans="1:63" x14ac:dyDescent="0.35">
      <c r="A209" s="13" t="str">
        <f>'8. KOMVUX'!B209</f>
        <v>Karlskoga</v>
      </c>
      <c r="B209" s="18">
        <f>'5. FÖRSKOLA FRITIDS'!L209</f>
        <v>7.845453393031069</v>
      </c>
      <c r="C209" s="18">
        <f>'5. FÖRSKOLA FRITIDS'!M209</f>
        <v>13.633801411542194</v>
      </c>
      <c r="D209" s="18">
        <f>'6. FKLASS GRUNDSKOLA'!J209</f>
        <v>84.357568702149266</v>
      </c>
      <c r="E209" s="18">
        <f>'6. FKLASS GRUNDSKOLA'!K209</f>
        <v>22.685868561938666</v>
      </c>
      <c r="F209" s="18">
        <f>'6. FKLASS GRUNDSKOLA'!L209</f>
        <v>4.2273534505914832</v>
      </c>
      <c r="G209" s="18">
        <f>'7. GYMNASIESKOLA'!H209</f>
        <v>82.812406622530375</v>
      </c>
      <c r="H209" s="18">
        <f>'7. GYMNASIESKOLA'!I209</f>
        <v>129.41449543567009</v>
      </c>
      <c r="I209" s="18">
        <f>'7. GYMNASIESKOLA'!J209</f>
        <v>13.992394344165218</v>
      </c>
      <c r="J209" s="18">
        <f>'7. GYMNASIESKOLA'!L209</f>
        <v>15.57052056304372</v>
      </c>
      <c r="K209" s="18">
        <f>'7. GYMNASIESKOLA'!M209</f>
        <v>-3.5844699045877584</v>
      </c>
      <c r="L209" s="18">
        <f>'7. GYMNASIESKOLA'!K209</f>
        <v>-352.91000389095797</v>
      </c>
      <c r="M209" s="18">
        <f>'9. IFO'!J209</f>
        <v>792.77926852049791</v>
      </c>
      <c r="N209" s="18">
        <f>'9. IFO'!K209</f>
        <v>-937.90937934709973</v>
      </c>
      <c r="O209" s="18">
        <f>'9. IFO'!L209</f>
        <v>54.357099905041096</v>
      </c>
      <c r="P209" s="18">
        <f>'9. IFO'!M209</f>
        <v>-732.0942535076</v>
      </c>
      <c r="Q209" s="18">
        <f>'10. ÄLDREOMSORG'!I209</f>
        <v>13.022139272543138</v>
      </c>
      <c r="R209" s="18">
        <f>'10. ÄLDREOMSORG'!J209</f>
        <v>21.942671068775152</v>
      </c>
      <c r="S209" s="19">
        <f t="shared" si="278"/>
        <v>-769.85706539872615</v>
      </c>
      <c r="U209" s="18">
        <f>'5. FÖRSKOLA FRITIDS'!D209</f>
        <v>41.985372453830088</v>
      </c>
      <c r="V209" s="18">
        <f>'5. FÖRSKOLA FRITIDS'!E209</f>
        <v>-47.976973316053041</v>
      </c>
      <c r="W209" s="18">
        <f>'5. FÖRSKOLA FRITIDS'!G209</f>
        <v>-42.371774684932547</v>
      </c>
      <c r="X209" s="18">
        <f>'5. FÖRSKOLA FRITIDS'!H209</f>
        <v>10.181721417349864</v>
      </c>
      <c r="Y209" s="18">
        <f>'5. FÖRSKOLA FRITIDS'!J209</f>
        <v>-26.365408155438921</v>
      </c>
      <c r="Z209" s="18">
        <f>'6. FKLASS GRUNDSKOLA'!F209</f>
        <v>-7.0217886982393356</v>
      </c>
      <c r="AA209" s="18">
        <f>'6. FKLASS GRUNDSKOLA'!G209</f>
        <v>-39.97249441409361</v>
      </c>
      <c r="AB209" s="18">
        <f>'7. GYMNASIESKOLA'!E209</f>
        <v>-9.5459215371220818</v>
      </c>
      <c r="AC209" s="18">
        <f>'9. IFO'!D209</f>
        <v>-9.1133175860933786</v>
      </c>
      <c r="AD209" s="18">
        <f>'9. IFO'!E209</f>
        <v>166.44223517872268</v>
      </c>
      <c r="AE209" s="18">
        <f>'9. IFO'!F209</f>
        <v>1363.309731587347</v>
      </c>
      <c r="AF209" s="18">
        <f>'9. IFO'!G209</f>
        <v>26.055324385166465</v>
      </c>
      <c r="AG209" s="18">
        <f>'9. IFO'!H209</f>
        <v>-209.97221927071644</v>
      </c>
      <c r="AH209" s="18">
        <f>'10. ÄLDREOMSORG'!D209</f>
        <v>60.28611636674448</v>
      </c>
      <c r="AI209" s="18">
        <f>'10. ÄLDREOMSORG'!E209</f>
        <v>-25.402031449828929</v>
      </c>
      <c r="AJ209" s="18"/>
      <c r="AK209" s="18"/>
      <c r="AL209" s="18"/>
      <c r="AM209" s="18"/>
      <c r="AN209" s="18"/>
      <c r="AO209" s="18"/>
      <c r="AP209" s="18"/>
      <c r="AQ209" s="18"/>
      <c r="AR209" s="18"/>
      <c r="AS209" s="18"/>
      <c r="AT209" s="19">
        <f t="shared" si="279"/>
        <v>1250.5185722766423</v>
      </c>
      <c r="AV209" s="18">
        <f>'9. IFO'!C209</f>
        <v>510.38501305823058</v>
      </c>
      <c r="AW209" s="18">
        <f>'5. FÖRSKOLA FRITIDS'!F209</f>
        <v>-6.191226079731746</v>
      </c>
      <c r="AX209" s="18">
        <f>'7. GYMNASIESKOLA'!E209</f>
        <v>-9.5459215371220818</v>
      </c>
      <c r="AY209" s="18">
        <f>'10. ÄLDREOMSORG'!D209</f>
        <v>60.28611636674448</v>
      </c>
      <c r="AZ209" s="18">
        <f>'11. KOLLEKTIVTRAFIK'!C209</f>
        <v>43.173054597158909</v>
      </c>
      <c r="BA209" s="19">
        <f t="shared" si="280"/>
        <v>598.10703640528027</v>
      </c>
      <c r="BB209" s="5"/>
      <c r="BC209" s="20">
        <f t="shared" si="281"/>
        <v>-769.85706539872615</v>
      </c>
      <c r="BD209" s="20">
        <f t="shared" si="282"/>
        <v>1250.5185722766423</v>
      </c>
      <c r="BE209" s="20">
        <f t="shared" si="283"/>
        <v>598.10703640528027</v>
      </c>
      <c r="BF209" s="22">
        <f t="shared" si="284"/>
        <v>1078.7685432831963</v>
      </c>
      <c r="BH209" s="5"/>
      <c r="BI209" s="5"/>
      <c r="BJ209" s="5"/>
      <c r="BK209" s="5"/>
    </row>
    <row r="210" spans="1:63" x14ac:dyDescent="0.35">
      <c r="A210" s="13" t="str">
        <f>'8. KOMVUX'!B210</f>
        <v>Kumla</v>
      </c>
      <c r="B210" s="18">
        <f>'5. FÖRSKOLA FRITIDS'!L210</f>
        <v>7.845453393031069</v>
      </c>
      <c r="C210" s="18">
        <f>'5. FÖRSKOLA FRITIDS'!M210</f>
        <v>13.633801411542194</v>
      </c>
      <c r="D210" s="18">
        <f>'6. FKLASS GRUNDSKOLA'!J210</f>
        <v>-130.65799041889642</v>
      </c>
      <c r="E210" s="18">
        <f>'6. FKLASS GRUNDSKOLA'!K210</f>
        <v>0.47438928710551775</v>
      </c>
      <c r="F210" s="18">
        <f>'6. FKLASS GRUNDSKOLA'!L210</f>
        <v>4.2273534505914832</v>
      </c>
      <c r="G210" s="18">
        <f>'7. GYMNASIESKOLA'!H210</f>
        <v>-6.4478062961582836</v>
      </c>
      <c r="H210" s="18">
        <f>'7. GYMNASIESKOLA'!I210</f>
        <v>223.35504523454003</v>
      </c>
      <c r="I210" s="18">
        <f>'7. GYMNASIESKOLA'!J210</f>
        <v>48.20740747012146</v>
      </c>
      <c r="J210" s="18">
        <f>'7. GYMNASIESKOLA'!L210</f>
        <v>15.57052056304372</v>
      </c>
      <c r="K210" s="18">
        <f>'7. GYMNASIESKOLA'!M210</f>
        <v>4.2112102694704934</v>
      </c>
      <c r="L210" s="18">
        <f>'7. GYMNASIESKOLA'!K210</f>
        <v>-171.10572235878809</v>
      </c>
      <c r="M210" s="18">
        <f>'9. IFO'!J210</f>
        <v>807.32142556654776</v>
      </c>
      <c r="N210" s="18">
        <f>'9. IFO'!K210</f>
        <v>-900.25901595330015</v>
      </c>
      <c r="O210" s="18">
        <f>'9. IFO'!L210</f>
        <v>13.221176418688467</v>
      </c>
      <c r="P210" s="18">
        <f>'9. IFO'!M210</f>
        <v>-732.0942535076</v>
      </c>
      <c r="Q210" s="18">
        <f>'10. ÄLDREOMSORG'!I210</f>
        <v>13.022139272543138</v>
      </c>
      <c r="R210" s="18">
        <f>'10. ÄLDREOMSORG'!J210</f>
        <v>22.705498450233822</v>
      </c>
      <c r="S210" s="19">
        <f t="shared" si="278"/>
        <v>-766.76936774728381</v>
      </c>
      <c r="U210" s="18">
        <f>'5. FÖRSKOLA FRITIDS'!D210</f>
        <v>51.410937366070435</v>
      </c>
      <c r="V210" s="18">
        <f>'5. FÖRSKOLA FRITIDS'!E210</f>
        <v>-70.844160249271994</v>
      </c>
      <c r="W210" s="18">
        <f>'5. FÖRSKOLA FRITIDS'!G210</f>
        <v>17.92463311123414</v>
      </c>
      <c r="X210" s="18">
        <f>'5. FÖRSKOLA FRITIDS'!H210</f>
        <v>-49.309014709987409</v>
      </c>
      <c r="Y210" s="18">
        <f>'5. FÖRSKOLA FRITIDS'!J210</f>
        <v>-26.365408155438921</v>
      </c>
      <c r="Z210" s="18">
        <f>'6. FKLASS GRUNDSKOLA'!F210</f>
        <v>-8.8324946559182269</v>
      </c>
      <c r="AA210" s="18">
        <f>'6. FKLASS GRUNDSKOLA'!G210</f>
        <v>-39.97249441409361</v>
      </c>
      <c r="AB210" s="18">
        <f>'7. GYMNASIESKOLA'!E210</f>
        <v>-9.5459215371220818</v>
      </c>
      <c r="AC210" s="18">
        <f>'9. IFO'!D210</f>
        <v>-9.1133175860933786</v>
      </c>
      <c r="AD210" s="18">
        <f>'9. IFO'!E210</f>
        <v>62.451875127805941</v>
      </c>
      <c r="AE210" s="18">
        <f>'9. IFO'!F210</f>
        <v>1223.1112130907757</v>
      </c>
      <c r="AF210" s="18">
        <f>'9. IFO'!G210</f>
        <v>29.701186810133475</v>
      </c>
      <c r="AG210" s="18">
        <f>'9. IFO'!H210</f>
        <v>-175.09121558594848</v>
      </c>
      <c r="AH210" s="18">
        <f>'10. ÄLDREOMSORG'!D210</f>
        <v>-148.58356966844337</v>
      </c>
      <c r="AI210" s="18">
        <f>'10. ÄLDREOMSORG'!E210</f>
        <v>-25.402031449828929</v>
      </c>
      <c r="AJ210" s="18"/>
      <c r="AK210" s="18"/>
      <c r="AL210" s="18"/>
      <c r="AM210" s="18"/>
      <c r="AN210" s="18"/>
      <c r="AO210" s="18"/>
      <c r="AP210" s="18"/>
      <c r="AQ210" s="18"/>
      <c r="AR210" s="18"/>
      <c r="AS210" s="18"/>
      <c r="AT210" s="19">
        <f t="shared" si="279"/>
        <v>821.54021749387346</v>
      </c>
      <c r="AV210" s="18">
        <f>'9. IFO'!C210</f>
        <v>315.77959757397423</v>
      </c>
      <c r="AW210" s="18">
        <f>'5. FÖRSKOLA FRITIDS'!F210</f>
        <v>-139.33390895026631</v>
      </c>
      <c r="AX210" s="18">
        <f>'7. GYMNASIESKOLA'!E210</f>
        <v>-9.5459215371220818</v>
      </c>
      <c r="AY210" s="18">
        <f>'10. ÄLDREOMSORG'!D210</f>
        <v>-148.58356966844337</v>
      </c>
      <c r="AZ210" s="18">
        <f>'11. KOLLEKTIVTRAFIK'!C210</f>
        <v>43.173054597158909</v>
      </c>
      <c r="BA210" s="19">
        <f t="shared" si="280"/>
        <v>61.489252015301389</v>
      </c>
      <c r="BB210" s="5"/>
      <c r="BC210" s="20">
        <f t="shared" si="281"/>
        <v>-766.76936774728381</v>
      </c>
      <c r="BD210" s="20">
        <f t="shared" si="282"/>
        <v>821.54021749387346</v>
      </c>
      <c r="BE210" s="20">
        <f t="shared" si="283"/>
        <v>61.489252015301389</v>
      </c>
      <c r="BF210" s="22">
        <f t="shared" si="284"/>
        <v>116.26010176189104</v>
      </c>
      <c r="BH210" s="5"/>
      <c r="BI210" s="5"/>
      <c r="BJ210" s="5"/>
      <c r="BK210" s="5"/>
    </row>
    <row r="211" spans="1:63" x14ac:dyDescent="0.35">
      <c r="A211" s="13" t="str">
        <f>'8. KOMVUX'!B211</f>
        <v>Laxå</v>
      </c>
      <c r="B211" s="18">
        <f>'5. FÖRSKOLA FRITIDS'!L211</f>
        <v>-7.051432421277263</v>
      </c>
      <c r="C211" s="18">
        <f>'5. FÖRSKOLA FRITIDS'!M211</f>
        <v>13.633801411542194</v>
      </c>
      <c r="D211" s="18">
        <f>'6. FKLASS GRUNDSKOLA'!J211</f>
        <v>672.12718810756166</v>
      </c>
      <c r="E211" s="18">
        <f>'6. FKLASS GRUNDSKOLA'!K211</f>
        <v>22.685868561938666</v>
      </c>
      <c r="F211" s="18">
        <f>'6. FKLASS GRUNDSKOLA'!L211</f>
        <v>4.2273534505914832</v>
      </c>
      <c r="G211" s="18">
        <f>'7. GYMNASIESKOLA'!H211</f>
        <v>161.94275030609856</v>
      </c>
      <c r="H211" s="18">
        <f>'7. GYMNASIESKOLA'!I211</f>
        <v>525.02333260782768</v>
      </c>
      <c r="I211" s="18">
        <f>'7. GYMNASIESKOLA'!J211</f>
        <v>16.038338903516522</v>
      </c>
      <c r="J211" s="18">
        <f>'7. GYMNASIESKOLA'!L211</f>
        <v>15.57052056304372</v>
      </c>
      <c r="K211" s="18">
        <f>'7. GYMNASIESKOLA'!M211</f>
        <v>-67.794377002570201</v>
      </c>
      <c r="L211" s="18">
        <f>'7. GYMNASIESKOLA'!K211</f>
        <v>-704.55804532759441</v>
      </c>
      <c r="M211" s="18">
        <f>'9. IFO'!J211</f>
        <v>769.46360490244115</v>
      </c>
      <c r="N211" s="18">
        <f>'9. IFO'!K211</f>
        <v>-744.0342216761137</v>
      </c>
      <c r="O211" s="18">
        <f>'9. IFO'!L211</f>
        <v>40.494793354864257</v>
      </c>
      <c r="P211" s="18">
        <f>'9. IFO'!M211</f>
        <v>-732.0942535076</v>
      </c>
      <c r="Q211" s="18">
        <f>'10. ÄLDREOMSORG'!I211</f>
        <v>13.022139272543138</v>
      </c>
      <c r="R211" s="18">
        <f>'10. ÄLDREOMSORG'!J211</f>
        <v>4.5210358042520031</v>
      </c>
      <c r="S211" s="19">
        <f t="shared" si="278"/>
        <v>3.2183973110654769</v>
      </c>
      <c r="U211" s="18">
        <f>'5. FÖRSKOLA FRITIDS'!D211</f>
        <v>38.767544341304031</v>
      </c>
      <c r="V211" s="18">
        <f>'5. FÖRSKOLA FRITIDS'!E211</f>
        <v>-69.536082857080913</v>
      </c>
      <c r="W211" s="18">
        <f>'5. FÖRSKOLA FRITIDS'!G211</f>
        <v>-28.596669446987811</v>
      </c>
      <c r="X211" s="18">
        <f>'5. FÖRSKOLA FRITIDS'!H211</f>
        <v>167.7705622348669</v>
      </c>
      <c r="Y211" s="18">
        <f>'5. FÖRSKOLA FRITIDS'!J211</f>
        <v>-26.365408155438921</v>
      </c>
      <c r="Z211" s="18">
        <f>'6. FKLASS GRUNDSKOLA'!F211</f>
        <v>-5.61823622900988</v>
      </c>
      <c r="AA211" s="18">
        <f>'6. FKLASS GRUNDSKOLA'!G211</f>
        <v>-39.97249441409361</v>
      </c>
      <c r="AB211" s="18">
        <f>'7. GYMNASIESKOLA'!E211</f>
        <v>-9.5459215371220818</v>
      </c>
      <c r="AC211" s="18">
        <f>'9. IFO'!D211</f>
        <v>-9.1133175860933786</v>
      </c>
      <c r="AD211" s="18">
        <f>'9. IFO'!E211</f>
        <v>179.39106818483972</v>
      </c>
      <c r="AE211" s="18">
        <f>'9. IFO'!F211</f>
        <v>1498.6738184116225</v>
      </c>
      <c r="AF211" s="18">
        <f>'9. IFO'!G211</f>
        <v>8.433157985297866</v>
      </c>
      <c r="AG211" s="18">
        <f>'9. IFO'!H211</f>
        <v>-80.968023782968544</v>
      </c>
      <c r="AH211" s="18">
        <f>'10. ÄLDREOMSORG'!D211</f>
        <v>146.61912915344541</v>
      </c>
      <c r="AI211" s="18">
        <f>'10. ÄLDREOMSORG'!E211</f>
        <v>-25.402031449828929</v>
      </c>
      <c r="AJ211" s="18"/>
      <c r="AK211" s="18"/>
      <c r="AL211" s="18"/>
      <c r="AM211" s="18"/>
      <c r="AN211" s="18"/>
      <c r="AO211" s="18"/>
      <c r="AP211" s="18"/>
      <c r="AQ211" s="18"/>
      <c r="AR211" s="18"/>
      <c r="AS211" s="18"/>
      <c r="AT211" s="19">
        <f t="shared" si="279"/>
        <v>1744.5370948527523</v>
      </c>
      <c r="AV211" s="18">
        <f>'9. IFO'!C211</f>
        <v>1010.3679456668029</v>
      </c>
      <c r="AW211" s="18">
        <f>'5. FÖRSKOLA FRITIDS'!F211</f>
        <v>-99.312949037943454</v>
      </c>
      <c r="AX211" s="18">
        <f>'7. GYMNASIESKOLA'!E211</f>
        <v>-9.5459215371220818</v>
      </c>
      <c r="AY211" s="18">
        <f>'10. ÄLDREOMSORG'!D211</f>
        <v>146.61912915344541</v>
      </c>
      <c r="AZ211" s="18">
        <f>'11. KOLLEKTIVTRAFIK'!C211</f>
        <v>43.173054597158909</v>
      </c>
      <c r="BA211" s="19">
        <f t="shared" si="280"/>
        <v>1091.3012588423417</v>
      </c>
      <c r="BB211" s="5"/>
      <c r="BC211" s="20">
        <f t="shared" si="281"/>
        <v>3.2183973110654769</v>
      </c>
      <c r="BD211" s="20">
        <f t="shared" si="282"/>
        <v>1744.5370948527523</v>
      </c>
      <c r="BE211" s="20">
        <f t="shared" si="283"/>
        <v>1091.3012588423417</v>
      </c>
      <c r="BF211" s="22">
        <f t="shared" si="284"/>
        <v>2839.0567510061592</v>
      </c>
      <c r="BH211" s="5"/>
      <c r="BI211" s="5"/>
      <c r="BJ211" s="5"/>
      <c r="BK211" s="5"/>
    </row>
    <row r="212" spans="1:63" x14ac:dyDescent="0.35">
      <c r="A212" s="13" t="str">
        <f>'8. KOMVUX'!B212</f>
        <v>Lekeberg</v>
      </c>
      <c r="B212" s="18">
        <f>'5. FÖRSKOLA FRITIDS'!L212</f>
        <v>-134.34033339147587</v>
      </c>
      <c r="C212" s="18">
        <f>'5. FÖRSKOLA FRITIDS'!M212</f>
        <v>13.633801411542194</v>
      </c>
      <c r="D212" s="18">
        <f>'6. FKLASS GRUNDSKOLA'!J212</f>
        <v>-255.76640121163263</v>
      </c>
      <c r="E212" s="18">
        <f>'6. FKLASS GRUNDSKOLA'!K212</f>
        <v>-254.21683886979264</v>
      </c>
      <c r="F212" s="18">
        <f>'6. FKLASS GRUNDSKOLA'!L212</f>
        <v>4.2273534505914832</v>
      </c>
      <c r="G212" s="18">
        <f>'7. GYMNASIESKOLA'!H212</f>
        <v>-88.922104947605334</v>
      </c>
      <c r="H212" s="18">
        <f>'7. GYMNASIESKOLA'!I212</f>
        <v>350.32391146753145</v>
      </c>
      <c r="I212" s="18">
        <f>'7. GYMNASIESKOLA'!J212</f>
        <v>35.39433860700634</v>
      </c>
      <c r="J212" s="18">
        <f>'7. GYMNASIESKOLA'!L212</f>
        <v>-36.586055931855611</v>
      </c>
      <c r="K212" s="18">
        <f>'7. GYMNASIESKOLA'!M212</f>
        <v>4.2112102694704934</v>
      </c>
      <c r="L212" s="18">
        <f>'7. GYMNASIESKOLA'!K212</f>
        <v>-330.14854162188198</v>
      </c>
      <c r="M212" s="18">
        <f>'9. IFO'!J212</f>
        <v>529.74072585729778</v>
      </c>
      <c r="N212" s="18">
        <f>'9. IFO'!K212</f>
        <v>-810.61745785736866</v>
      </c>
      <c r="O212" s="18">
        <f>'9. IFO'!L212</f>
        <v>13.640351278303115</v>
      </c>
      <c r="P212" s="18">
        <f>'9. IFO'!M212</f>
        <v>-732.0942535076</v>
      </c>
      <c r="Q212" s="18">
        <f>'10. ÄLDREOMSORG'!I212</f>
        <v>13.022139272543138</v>
      </c>
      <c r="R212" s="18">
        <f>'10. ÄLDREOMSORG'!J212</f>
        <v>48.645980633193027</v>
      </c>
      <c r="S212" s="19">
        <f t="shared" si="278"/>
        <v>-1629.8521750917339</v>
      </c>
      <c r="U212" s="18">
        <f>'5. FÖRSKOLA FRITIDS'!D212</f>
        <v>60.675423274987601</v>
      </c>
      <c r="V212" s="18">
        <f>'5. FÖRSKOLA FRITIDS'!E212</f>
        <v>-53.845831878128678</v>
      </c>
      <c r="W212" s="18">
        <f>'5. FÖRSKOLA FRITIDS'!G212</f>
        <v>-54.168183574278657</v>
      </c>
      <c r="X212" s="18">
        <f>'5. FÖRSKOLA FRITIDS'!H212</f>
        <v>-89.16072444586284</v>
      </c>
      <c r="Y212" s="18">
        <f>'5. FÖRSKOLA FRITIDS'!J212</f>
        <v>-26.365408155438921</v>
      </c>
      <c r="Z212" s="18">
        <f>'6. FKLASS GRUNDSKOLA'!F212</f>
        <v>-19.866510189703963</v>
      </c>
      <c r="AA212" s="18">
        <f>'6. FKLASS GRUNDSKOLA'!G212</f>
        <v>-39.97249441409361</v>
      </c>
      <c r="AB212" s="18">
        <f>'7. GYMNASIESKOLA'!E212</f>
        <v>-9.5459215371220818</v>
      </c>
      <c r="AC212" s="18">
        <f>'9. IFO'!D212</f>
        <v>-9.1133175860933786</v>
      </c>
      <c r="AD212" s="18">
        <f>'9. IFO'!E212</f>
        <v>65.346570922898835</v>
      </c>
      <c r="AE212" s="18">
        <f>'9. IFO'!F212</f>
        <v>1010.3962195097714</v>
      </c>
      <c r="AF212" s="18">
        <f>'9. IFO'!G212</f>
        <v>11.584102338978397</v>
      </c>
      <c r="AG212" s="18">
        <f>'9. IFO'!H212</f>
        <v>-87.092419447631102</v>
      </c>
      <c r="AH212" s="18">
        <f>'10. ÄLDREOMSORG'!D212</f>
        <v>-150.91344562423427</v>
      </c>
      <c r="AI212" s="18">
        <f>'10. ÄLDREOMSORG'!E212</f>
        <v>-25.402031449828929</v>
      </c>
      <c r="AJ212" s="18"/>
      <c r="AK212" s="18"/>
      <c r="AL212" s="18"/>
      <c r="AM212" s="18"/>
      <c r="AN212" s="18"/>
      <c r="AO212" s="18"/>
      <c r="AP212" s="18"/>
      <c r="AQ212" s="18"/>
      <c r="AR212" s="18"/>
      <c r="AS212" s="18"/>
      <c r="AT212" s="19">
        <f t="shared" si="279"/>
        <v>582.55602774421982</v>
      </c>
      <c r="AV212" s="18">
        <f>'9. IFO'!C212</f>
        <v>-11.678955298478627</v>
      </c>
      <c r="AW212" s="18">
        <f>'5. FÖRSKOLA FRITIDS'!F212</f>
        <v>-109.02519861815271</v>
      </c>
      <c r="AX212" s="18">
        <f>'7. GYMNASIESKOLA'!E212</f>
        <v>-9.5459215371220818</v>
      </c>
      <c r="AY212" s="18">
        <f>'10. ÄLDREOMSORG'!D212</f>
        <v>-150.91344562423427</v>
      </c>
      <c r="AZ212" s="18">
        <f>'11. KOLLEKTIVTRAFIK'!C212</f>
        <v>43.173054597158909</v>
      </c>
      <c r="BA212" s="19">
        <f t="shared" si="280"/>
        <v>-237.99046648082879</v>
      </c>
      <c r="BB212" s="5"/>
      <c r="BC212" s="20">
        <f t="shared" si="281"/>
        <v>-1629.8521750917339</v>
      </c>
      <c r="BD212" s="20">
        <f t="shared" si="282"/>
        <v>582.55602774421982</v>
      </c>
      <c r="BE212" s="20">
        <f t="shared" si="283"/>
        <v>-237.99046648082879</v>
      </c>
      <c r="BF212" s="22">
        <f t="shared" si="284"/>
        <v>-1285.286613828343</v>
      </c>
      <c r="BH212" s="5"/>
      <c r="BI212" s="5"/>
      <c r="BJ212" s="5"/>
      <c r="BK212" s="5"/>
    </row>
    <row r="213" spans="1:63" x14ac:dyDescent="0.35">
      <c r="A213" s="13" t="str">
        <f>'8. KOMVUX'!B213</f>
        <v>Lindesberg</v>
      </c>
      <c r="B213" s="18">
        <f>'5. FÖRSKOLA FRITIDS'!L213</f>
        <v>7.845453393031069</v>
      </c>
      <c r="C213" s="18">
        <f>'5. FÖRSKOLA FRITIDS'!M213</f>
        <v>-2.4876446233371605</v>
      </c>
      <c r="D213" s="18">
        <f>'6. FKLASS GRUNDSKOLA'!J213</f>
        <v>58.820752524903995</v>
      </c>
      <c r="E213" s="18">
        <f>'6. FKLASS GRUNDSKOLA'!K213</f>
        <v>22.685868561938666</v>
      </c>
      <c r="F213" s="18">
        <f>'6. FKLASS GRUNDSKOLA'!L213</f>
        <v>4.2273534505914832</v>
      </c>
      <c r="G213" s="18">
        <f>'7. GYMNASIESKOLA'!H213</f>
        <v>26.46235228807986</v>
      </c>
      <c r="H213" s="18">
        <f>'7. GYMNASIESKOLA'!I213</f>
        <v>218.83953287740786</v>
      </c>
      <c r="I213" s="18">
        <f>'7. GYMNASIESKOLA'!J213</f>
        <v>-24.671525301546268</v>
      </c>
      <c r="J213" s="18">
        <f>'7. GYMNASIESKOLA'!L213</f>
        <v>15.57052056304372</v>
      </c>
      <c r="K213" s="18">
        <f>'7. GYMNASIESKOLA'!M213</f>
        <v>-37.76117812461473</v>
      </c>
      <c r="L213" s="18">
        <f>'7. GYMNASIESKOLA'!K213</f>
        <v>-247.64446833819511</v>
      </c>
      <c r="M213" s="18">
        <f>'9. IFO'!J213</f>
        <v>804.07679943039909</v>
      </c>
      <c r="N213" s="18">
        <f>'9. IFO'!K213</f>
        <v>-994.46297589570145</v>
      </c>
      <c r="O213" s="18">
        <f>'9. IFO'!L213</f>
        <v>33.531235111794807</v>
      </c>
      <c r="P213" s="18">
        <f>'9. IFO'!M213</f>
        <v>-732.0942535076</v>
      </c>
      <c r="Q213" s="18">
        <f>'10. ÄLDREOMSORG'!I213</f>
        <v>13.022139272543138</v>
      </c>
      <c r="R213" s="18">
        <f>'10. ÄLDREOMSORG'!J213</f>
        <v>31.119385960353902</v>
      </c>
      <c r="S213" s="19">
        <f t="shared" si="278"/>
        <v>-802.92065235690711</v>
      </c>
      <c r="U213" s="18">
        <f>'5. FÖRSKOLA FRITIDS'!D213</f>
        <v>43.85016403430722</v>
      </c>
      <c r="V213" s="18">
        <f>'5. FÖRSKOLA FRITIDS'!E213</f>
        <v>-51.214369759404882</v>
      </c>
      <c r="W213" s="18">
        <f>'5. FÖRSKOLA FRITIDS'!G213</f>
        <v>-58.66667058429752</v>
      </c>
      <c r="X213" s="18">
        <f>'5. FÖRSKOLA FRITIDS'!H213</f>
        <v>-11.580222627236898</v>
      </c>
      <c r="Y213" s="18">
        <f>'5. FÖRSKOLA FRITIDS'!J213</f>
        <v>-26.365408155438921</v>
      </c>
      <c r="Z213" s="18">
        <f>'6. FKLASS GRUNDSKOLA'!F213</f>
        <v>-7.8168631556685266</v>
      </c>
      <c r="AA213" s="18">
        <f>'6. FKLASS GRUNDSKOLA'!G213</f>
        <v>-39.97249441409361</v>
      </c>
      <c r="AB213" s="18">
        <f>'7. GYMNASIESKOLA'!E213</f>
        <v>-9.5459215371220818</v>
      </c>
      <c r="AC213" s="18">
        <f>'9. IFO'!D213</f>
        <v>-9.1133175860933786</v>
      </c>
      <c r="AD213" s="18">
        <f>'9. IFO'!E213</f>
        <v>155.44233297314446</v>
      </c>
      <c r="AE213" s="18">
        <f>'9. IFO'!F213</f>
        <v>1392.3163216211203</v>
      </c>
      <c r="AF213" s="18">
        <f>'9. IFO'!G213</f>
        <v>29.517710949511233</v>
      </c>
      <c r="AG213" s="18">
        <f>'9. IFO'!H213</f>
        <v>-166.10180206291375</v>
      </c>
      <c r="AH213" s="18">
        <f>'10. ÄLDREOMSORG'!D213</f>
        <v>-7.8701364993799725</v>
      </c>
      <c r="AI213" s="18">
        <f>'10. ÄLDREOMSORG'!E213</f>
        <v>-25.402031449828929</v>
      </c>
      <c r="AJ213" s="18"/>
      <c r="AK213" s="18"/>
      <c r="AL213" s="18"/>
      <c r="AM213" s="18"/>
      <c r="AN213" s="18"/>
      <c r="AO213" s="18"/>
      <c r="AP213" s="18"/>
      <c r="AQ213" s="18"/>
      <c r="AR213" s="18"/>
      <c r="AS213" s="18"/>
      <c r="AT213" s="19">
        <f t="shared" si="279"/>
        <v>1207.4772917466048</v>
      </c>
      <c r="AV213" s="18">
        <f>'9. IFO'!C213</f>
        <v>509.64257422662615</v>
      </c>
      <c r="AW213" s="18">
        <f>'5. FÖRSKOLA FRITIDS'!F213</f>
        <v>-73.279768755123939</v>
      </c>
      <c r="AX213" s="18">
        <f>'7. GYMNASIESKOLA'!E213</f>
        <v>-9.5459215371220818</v>
      </c>
      <c r="AY213" s="18">
        <f>'10. ÄLDREOMSORG'!D213</f>
        <v>-7.8701364993799725</v>
      </c>
      <c r="AZ213" s="18">
        <f>'11. KOLLEKTIVTRAFIK'!C213</f>
        <v>43.173054597158909</v>
      </c>
      <c r="BA213" s="19">
        <f t="shared" si="280"/>
        <v>462.1198020321591</v>
      </c>
      <c r="BB213" s="5"/>
      <c r="BC213" s="20">
        <f t="shared" si="281"/>
        <v>-802.92065235690711</v>
      </c>
      <c r="BD213" s="20">
        <f t="shared" si="282"/>
        <v>1207.4772917466048</v>
      </c>
      <c r="BE213" s="20">
        <f t="shared" si="283"/>
        <v>462.1198020321591</v>
      </c>
      <c r="BF213" s="22">
        <f t="shared" si="284"/>
        <v>866.67644142185679</v>
      </c>
      <c r="BH213" s="5"/>
      <c r="BI213" s="5"/>
      <c r="BJ213" s="5"/>
      <c r="BK213" s="5"/>
    </row>
    <row r="214" spans="1:63" x14ac:dyDescent="0.35">
      <c r="A214" s="13" t="str">
        <f>'8. KOMVUX'!B214</f>
        <v>Ljusnarsberg</v>
      </c>
      <c r="B214" s="18">
        <f>'5. FÖRSKOLA FRITIDS'!L214</f>
        <v>7.845453393031069</v>
      </c>
      <c r="C214" s="18">
        <f>'5. FÖRSKOLA FRITIDS'!M214</f>
        <v>-25.432810748569963</v>
      </c>
      <c r="D214" s="18">
        <f>'6. FKLASS GRUNDSKOLA'!J214</f>
        <v>205.60396898501824</v>
      </c>
      <c r="E214" s="18">
        <f>'6. FKLASS GRUNDSKOLA'!K214</f>
        <v>22.685868561938666</v>
      </c>
      <c r="F214" s="18">
        <f>'6. FKLASS GRUNDSKOLA'!L214</f>
        <v>-355.20500297426571</v>
      </c>
      <c r="G214" s="18">
        <f>'7. GYMNASIESKOLA'!H214</f>
        <v>82.009709855293082</v>
      </c>
      <c r="H214" s="18">
        <f>'7. GYMNASIESKOLA'!I214</f>
        <v>425.24555701610922</v>
      </c>
      <c r="I214" s="18">
        <f>'7. GYMNASIESKOLA'!J214</f>
        <v>-33.211708882232806</v>
      </c>
      <c r="J214" s="18">
        <f>'7. GYMNASIESKOLA'!L214</f>
        <v>15.57052056304372</v>
      </c>
      <c r="K214" s="18">
        <f>'7. GYMNASIESKOLA'!M214</f>
        <v>-126.95688443763605</v>
      </c>
      <c r="L214" s="18">
        <f>'7. GYMNASIESKOLA'!K214</f>
        <v>-489.55625983167147</v>
      </c>
      <c r="M214" s="18">
        <f>'9. IFO'!J214</f>
        <v>705.97890955932439</v>
      </c>
      <c r="N214" s="18">
        <f>'9. IFO'!K214</f>
        <v>-1490.2956254985602</v>
      </c>
      <c r="O214" s="18">
        <f>'9. IFO'!L214</f>
        <v>81.733281829418871</v>
      </c>
      <c r="P214" s="18">
        <f>'9. IFO'!M214</f>
        <v>-732.0942535076</v>
      </c>
      <c r="Q214" s="18">
        <f>'10. ÄLDREOMSORG'!I214</f>
        <v>13.022139272543138</v>
      </c>
      <c r="R214" s="18">
        <f>'10. ÄLDREOMSORG'!J214</f>
        <v>-4.4120134807651909E-2</v>
      </c>
      <c r="S214" s="19">
        <f t="shared" si="278"/>
        <v>-1693.1012569796233</v>
      </c>
      <c r="U214" s="18">
        <f>'5. FÖRSKOLA FRITIDS'!D214</f>
        <v>35.340187353285835</v>
      </c>
      <c r="V214" s="18">
        <f>'5. FÖRSKOLA FRITIDS'!E214</f>
        <v>-29.889465904565501</v>
      </c>
      <c r="W214" s="18">
        <f>'5. FÖRSKOLA FRITIDS'!G214</f>
        <v>-53.930678966123303</v>
      </c>
      <c r="X214" s="18">
        <f>'5. FÖRSKOLA FRITIDS'!H214</f>
        <v>28.150189915945475</v>
      </c>
      <c r="Y214" s="18">
        <f>'5. FÖRSKOLA FRITIDS'!J214</f>
        <v>-26.365408155438921</v>
      </c>
      <c r="Z214" s="18">
        <f>'6. FKLASS GRUNDSKOLA'!F214</f>
        <v>10.13430449672521</v>
      </c>
      <c r="AA214" s="18">
        <f>'6. FKLASS GRUNDSKOLA'!G214</f>
        <v>-39.97249441409361</v>
      </c>
      <c r="AB214" s="18">
        <f>'7. GYMNASIESKOLA'!E214</f>
        <v>-9.5459215371220818</v>
      </c>
      <c r="AC214" s="18">
        <f>'9. IFO'!D214</f>
        <v>-9.1133175860933786</v>
      </c>
      <c r="AD214" s="18">
        <f>'9. IFO'!E214</f>
        <v>116.24026495530558</v>
      </c>
      <c r="AE214" s="18">
        <f>'9. IFO'!F214</f>
        <v>2015.9580073472478</v>
      </c>
      <c r="AF214" s="18">
        <f>'9. IFO'!G214</f>
        <v>3.6134897822054732</v>
      </c>
      <c r="AG214" s="18">
        <f>'9. IFO'!H214</f>
        <v>-73.110856351473416</v>
      </c>
      <c r="AH214" s="18">
        <f>'10. ÄLDREOMSORG'!D214</f>
        <v>-254.04650926153349</v>
      </c>
      <c r="AI214" s="18">
        <f>'10. ÄLDREOMSORG'!E214</f>
        <v>-25.402031449828929</v>
      </c>
      <c r="AJ214" s="18"/>
      <c r="AK214" s="18"/>
      <c r="AL214" s="18"/>
      <c r="AM214" s="18"/>
      <c r="AN214" s="18"/>
      <c r="AO214" s="18"/>
      <c r="AP214" s="18"/>
      <c r="AQ214" s="18"/>
      <c r="AR214" s="18"/>
      <c r="AS214" s="18"/>
      <c r="AT214" s="19">
        <f t="shared" si="279"/>
        <v>1688.0597602244429</v>
      </c>
      <c r="AV214" s="18">
        <f>'9. IFO'!C214</f>
        <v>771.32137385313047</v>
      </c>
      <c r="AW214" s="18">
        <f>'5. FÖRSKOLA FRITIDS'!F214</f>
        <v>-181.24584253472671</v>
      </c>
      <c r="AX214" s="18">
        <f>'7. GYMNASIESKOLA'!E214</f>
        <v>-9.5459215371220818</v>
      </c>
      <c r="AY214" s="18">
        <f>'10. ÄLDREOMSORG'!D214</f>
        <v>-254.04650926153349</v>
      </c>
      <c r="AZ214" s="18">
        <f>'11. KOLLEKTIVTRAFIK'!C214</f>
        <v>43.173054597158909</v>
      </c>
      <c r="BA214" s="19">
        <f t="shared" si="280"/>
        <v>369.65615511690709</v>
      </c>
      <c r="BB214" s="5"/>
      <c r="BC214" s="20">
        <f t="shared" si="281"/>
        <v>-1693.1012569796233</v>
      </c>
      <c r="BD214" s="20">
        <f t="shared" si="282"/>
        <v>1688.0597602244429</v>
      </c>
      <c r="BE214" s="20">
        <f t="shared" si="283"/>
        <v>369.65615511690709</v>
      </c>
      <c r="BF214" s="22">
        <f t="shared" si="284"/>
        <v>364.61465836172675</v>
      </c>
      <c r="BH214" s="5"/>
      <c r="BI214" s="5"/>
      <c r="BJ214" s="5"/>
      <c r="BK214" s="5"/>
    </row>
    <row r="215" spans="1:63" x14ac:dyDescent="0.35">
      <c r="A215" s="13" t="str">
        <f>'8. KOMVUX'!B215</f>
        <v>Nora</v>
      </c>
      <c r="B215" s="18">
        <f>'5. FÖRSKOLA FRITIDS'!L215</f>
        <v>7.845453393031069</v>
      </c>
      <c r="C215" s="18">
        <f>'5. FÖRSKOLA FRITIDS'!M215</f>
        <v>13.633801411542194</v>
      </c>
      <c r="D215" s="18">
        <f>'6. FKLASS GRUNDSKOLA'!J215</f>
        <v>36.545371627946324</v>
      </c>
      <c r="E215" s="18">
        <f>'6. FKLASS GRUNDSKOLA'!K215</f>
        <v>22.685868561938666</v>
      </c>
      <c r="F215" s="18">
        <f>'6. FKLASS GRUNDSKOLA'!L215</f>
        <v>4.2273534505914832</v>
      </c>
      <c r="G215" s="18">
        <f>'7. GYMNASIESKOLA'!H215</f>
        <v>-22.530467344326969</v>
      </c>
      <c r="H215" s="18">
        <f>'7. GYMNASIESKOLA'!I215</f>
        <v>125.75437831356101</v>
      </c>
      <c r="I215" s="18">
        <f>'7. GYMNASIESKOLA'!J215</f>
        <v>-1.35136814144811</v>
      </c>
      <c r="J215" s="18">
        <f>'7. GYMNASIESKOLA'!L215</f>
        <v>15.57052056304372</v>
      </c>
      <c r="K215" s="18">
        <f>'7. GYMNASIESKOLA'!M215</f>
        <v>4.2112102694704934</v>
      </c>
      <c r="L215" s="18">
        <f>'7. GYMNASIESKOLA'!K215</f>
        <v>-179.67397265998986</v>
      </c>
      <c r="M215" s="18">
        <f>'9. IFO'!J215</f>
        <v>671.85638568265335</v>
      </c>
      <c r="N215" s="18">
        <f>'9. IFO'!K215</f>
        <v>-879.61021408666875</v>
      </c>
      <c r="O215" s="18">
        <f>'9. IFO'!L215</f>
        <v>24.473452615015461</v>
      </c>
      <c r="P215" s="18">
        <f>'9. IFO'!M215</f>
        <v>-732.0942535076</v>
      </c>
      <c r="Q215" s="18">
        <f>'10. ÄLDREOMSORG'!I215</f>
        <v>13.022139272543138</v>
      </c>
      <c r="R215" s="18">
        <f>'10. ÄLDREOMSORG'!J215</f>
        <v>33.102388269406838</v>
      </c>
      <c r="S215" s="19">
        <f t="shared" si="278"/>
        <v>-842.33195230929005</v>
      </c>
      <c r="U215" s="18">
        <f>'5. FÖRSKOLA FRITIDS'!D215</f>
        <v>44.363873023406526</v>
      </c>
      <c r="V215" s="18">
        <f>'5. FÖRSKOLA FRITIDS'!E215</f>
        <v>-95.58173293316402</v>
      </c>
      <c r="W215" s="18">
        <f>'5. FÖRSKOLA FRITIDS'!G215</f>
        <v>-3.5930819149816196</v>
      </c>
      <c r="X215" s="18">
        <f>'5. FÖRSKOLA FRITIDS'!H215</f>
        <v>70.709301216997019</v>
      </c>
      <c r="Y215" s="18">
        <f>'5. FÖRSKOLA FRITIDS'!J215</f>
        <v>-26.365408155438921</v>
      </c>
      <c r="Z215" s="18">
        <f>'6. FKLASS GRUNDSKOLA'!F215</f>
        <v>-9.3714639991785429</v>
      </c>
      <c r="AA215" s="18">
        <f>'6. FKLASS GRUNDSKOLA'!G215</f>
        <v>-39.97249441409361</v>
      </c>
      <c r="AB215" s="18">
        <f>'7. GYMNASIESKOLA'!E215</f>
        <v>-9.5459215371220818</v>
      </c>
      <c r="AC215" s="18">
        <f>'9. IFO'!D215</f>
        <v>-9.1133175860933786</v>
      </c>
      <c r="AD215" s="18">
        <f>'9. IFO'!E215</f>
        <v>119.60751481301392</v>
      </c>
      <c r="AE215" s="18">
        <f>'9. IFO'!F215</f>
        <v>1266.6210981414358</v>
      </c>
      <c r="AF215" s="18">
        <f>'9. IFO'!G215</f>
        <v>18.485067869106739</v>
      </c>
      <c r="AG215" s="18">
        <f>'9. IFO'!H215</f>
        <v>-113.73240232797271</v>
      </c>
      <c r="AH215" s="18">
        <f>'10. ÄLDREOMSORG'!D215</f>
        <v>-122.18340642117144</v>
      </c>
      <c r="AI215" s="18">
        <f>'10. ÄLDREOMSORG'!E215</f>
        <v>-25.402031449828929</v>
      </c>
      <c r="AJ215" s="18"/>
      <c r="AK215" s="18"/>
      <c r="AL215" s="18"/>
      <c r="AM215" s="18"/>
      <c r="AN215" s="18"/>
      <c r="AO215" s="18"/>
      <c r="AP215" s="18"/>
      <c r="AQ215" s="18"/>
      <c r="AR215" s="18"/>
      <c r="AS215" s="18"/>
      <c r="AT215" s="19">
        <f t="shared" si="279"/>
        <v>1064.925594324915</v>
      </c>
      <c r="AV215" s="18">
        <f>'9. IFO'!C215</f>
        <v>363.02385480585542</v>
      </c>
      <c r="AW215" s="18">
        <f>'5. FÖRSKOLA FRITIDS'!F215</f>
        <v>-15.443049433051634</v>
      </c>
      <c r="AX215" s="18">
        <f>'7. GYMNASIESKOLA'!E215</f>
        <v>-9.5459215371220818</v>
      </c>
      <c r="AY215" s="18">
        <f>'10. ÄLDREOMSORG'!D215</f>
        <v>-122.18340642117144</v>
      </c>
      <c r="AZ215" s="18">
        <f>'11. KOLLEKTIVTRAFIK'!C215</f>
        <v>43.173054597158909</v>
      </c>
      <c r="BA215" s="19">
        <f t="shared" si="280"/>
        <v>259.02453201166918</v>
      </c>
      <c r="BB215" s="5"/>
      <c r="BC215" s="20">
        <f t="shared" si="281"/>
        <v>-842.33195230929005</v>
      </c>
      <c r="BD215" s="20">
        <f t="shared" si="282"/>
        <v>1064.925594324915</v>
      </c>
      <c r="BE215" s="20">
        <f t="shared" si="283"/>
        <v>259.02453201166918</v>
      </c>
      <c r="BF215" s="22">
        <f t="shared" si="284"/>
        <v>481.61817402729412</v>
      </c>
      <c r="BH215" s="5"/>
      <c r="BI215" s="5"/>
      <c r="BJ215" s="5"/>
      <c r="BK215" s="5"/>
    </row>
    <row r="216" spans="1:63" x14ac:dyDescent="0.35">
      <c r="A216" s="13" t="str">
        <f>'8. KOMVUX'!B216</f>
        <v>Örebro</v>
      </c>
      <c r="B216" s="18">
        <f>'5. FÖRSKOLA FRITIDS'!L216</f>
        <v>7.845453393031069</v>
      </c>
      <c r="C216" s="18">
        <f>'5. FÖRSKOLA FRITIDS'!M216</f>
        <v>5.9545165440440115</v>
      </c>
      <c r="D216" s="18">
        <f>'6. FKLASS GRUNDSKOLA'!J216</f>
        <v>2.6151656848136824</v>
      </c>
      <c r="E216" s="18">
        <f>'6. FKLASS GRUNDSKOLA'!K216</f>
        <v>-24.15474899438416</v>
      </c>
      <c r="F216" s="18">
        <f>'6. FKLASS GRUNDSKOLA'!L216</f>
        <v>4.2273534505914832</v>
      </c>
      <c r="G216" s="18">
        <f>'7. GYMNASIESKOLA'!H216</f>
        <v>-0.56566057270153824</v>
      </c>
      <c r="H216" s="18">
        <f>'7. GYMNASIESKOLA'!I216</f>
        <v>-107.48454003173313</v>
      </c>
      <c r="I216" s="18">
        <f>'7. GYMNASIESKOLA'!J216</f>
        <v>-23.315993043153362</v>
      </c>
      <c r="J216" s="18">
        <f>'7. GYMNASIESKOLA'!L216</f>
        <v>15.57052056304372</v>
      </c>
      <c r="K216" s="18">
        <f>'7. GYMNASIESKOLA'!M216</f>
        <v>4.2112102694704934</v>
      </c>
      <c r="L216" s="18">
        <f>'7. GYMNASIESKOLA'!K216</f>
        <v>52.531912878466201</v>
      </c>
      <c r="M216" s="18">
        <f>'9. IFO'!J216</f>
        <v>833.8056417474055</v>
      </c>
      <c r="N216" s="18">
        <f>'9. IFO'!K216</f>
        <v>-721.31718748067192</v>
      </c>
      <c r="O216" s="18">
        <f>'9. IFO'!L216</f>
        <v>26.896222116224962</v>
      </c>
      <c r="P216" s="18">
        <f>'9. IFO'!M216</f>
        <v>-732.0942535076</v>
      </c>
      <c r="Q216" s="18">
        <f>'10. ÄLDREOMSORG'!I216</f>
        <v>13.022139272543138</v>
      </c>
      <c r="R216" s="18">
        <f>'10. ÄLDREOMSORG'!J216</f>
        <v>4.0258514529187597</v>
      </c>
      <c r="S216" s="19">
        <f t="shared" si="278"/>
        <v>-638.22639625769102</v>
      </c>
      <c r="U216" s="18">
        <f>'5. FÖRSKOLA FRITIDS'!D216</f>
        <v>47.115797773353876</v>
      </c>
      <c r="V216" s="18">
        <f>'5. FÖRSKOLA FRITIDS'!E216</f>
        <v>-57.644106918950072</v>
      </c>
      <c r="W216" s="18">
        <f>'5. FÖRSKOLA FRITIDS'!G216</f>
        <v>33.897281506704338</v>
      </c>
      <c r="X216" s="18">
        <f>'5. FÖRSKOLA FRITIDS'!H216</f>
        <v>-11.924720365716878</v>
      </c>
      <c r="Y216" s="18">
        <f>'5. FÖRSKOLA FRITIDS'!J216</f>
        <v>-26.365408155438921</v>
      </c>
      <c r="Z216" s="18">
        <f>'6. FKLASS GRUNDSKOLA'!F216</f>
        <v>0.79003590731490914</v>
      </c>
      <c r="AA216" s="18">
        <f>'6. FKLASS GRUNDSKOLA'!G216</f>
        <v>-39.97249441409361</v>
      </c>
      <c r="AB216" s="18">
        <f>'7. GYMNASIESKOLA'!E216</f>
        <v>-9.5459215371220818</v>
      </c>
      <c r="AC216" s="18">
        <f>'9. IFO'!D216</f>
        <v>-9.1133175860933786</v>
      </c>
      <c r="AD216" s="18">
        <f>'9. IFO'!E216</f>
        <v>133.901393418661</v>
      </c>
      <c r="AE216" s="18">
        <f>'9. IFO'!F216</f>
        <v>1024.8995145266581</v>
      </c>
      <c r="AF216" s="18">
        <f>'9. IFO'!G216</f>
        <v>62.643963795316814</v>
      </c>
      <c r="AG216" s="18">
        <f>'9. IFO'!H216</f>
        <v>-473.79067790298745</v>
      </c>
      <c r="AH216" s="18">
        <f>'10. ÄLDREOMSORG'!D216</f>
        <v>-69.046991805904469</v>
      </c>
      <c r="AI216" s="18">
        <f>'10. ÄLDREOMSORG'!E216</f>
        <v>-25.402031449828929</v>
      </c>
      <c r="AJ216" s="18"/>
      <c r="AK216" s="18"/>
      <c r="AL216" s="18"/>
      <c r="AM216" s="18"/>
      <c r="AN216" s="18"/>
      <c r="AO216" s="18"/>
      <c r="AP216" s="18"/>
      <c r="AQ216" s="18"/>
      <c r="AR216" s="18"/>
      <c r="AS216" s="18"/>
      <c r="AT216" s="19">
        <f t="shared" si="279"/>
        <v>580.44231679187317</v>
      </c>
      <c r="AV216" s="18">
        <f>'9. IFO'!C216</f>
        <v>142.36182231987846</v>
      </c>
      <c r="AW216" s="18">
        <f>'5. FÖRSKOLA FRITIDS'!F216</f>
        <v>43.821327225920726</v>
      </c>
      <c r="AX216" s="18">
        <f>'7. GYMNASIESKOLA'!E216</f>
        <v>-9.5459215371220818</v>
      </c>
      <c r="AY216" s="18">
        <f>'10. ÄLDREOMSORG'!D216</f>
        <v>-69.046991805904469</v>
      </c>
      <c r="AZ216" s="18">
        <f>'11. KOLLEKTIVTRAFIK'!C216</f>
        <v>43.173054597158909</v>
      </c>
      <c r="BA216" s="19">
        <f t="shared" si="280"/>
        <v>150.76329079993155</v>
      </c>
      <c r="BB216" s="5"/>
      <c r="BC216" s="20">
        <f t="shared" si="281"/>
        <v>-638.22639625769102</v>
      </c>
      <c r="BD216" s="20">
        <f t="shared" si="282"/>
        <v>580.44231679187317</v>
      </c>
      <c r="BE216" s="20">
        <f t="shared" si="283"/>
        <v>150.76329079993155</v>
      </c>
      <c r="BF216" s="22">
        <f t="shared" si="284"/>
        <v>92.9792113341137</v>
      </c>
      <c r="BH216" s="5"/>
      <c r="BI216" s="5"/>
      <c r="BJ216" s="5"/>
      <c r="BK216" s="5"/>
    </row>
    <row r="217" spans="1:63" x14ac:dyDescent="0.35">
      <c r="A217" s="13" t="str">
        <f>'8. KOMVUX'!B217</f>
        <v>Arboga</v>
      </c>
      <c r="B217" s="18">
        <f>'5. FÖRSKOLA FRITIDS'!L217</f>
        <v>6.075978807347977</v>
      </c>
      <c r="C217" s="18">
        <f>'5. FÖRSKOLA FRITIDS'!M217</f>
        <v>13.633801411542194</v>
      </c>
      <c r="D217" s="18">
        <f>'6. FKLASS GRUNDSKOLA'!J217</f>
        <v>4.9150853597260538</v>
      </c>
      <c r="E217" s="18">
        <f>'6. FKLASS GRUNDSKOLA'!K217</f>
        <v>22.685868561938666</v>
      </c>
      <c r="F217" s="18">
        <f>'6. FKLASS GRUNDSKOLA'!L217</f>
        <v>4.2273534505914832</v>
      </c>
      <c r="G217" s="18">
        <f>'7. GYMNASIESKOLA'!H217</f>
        <v>-2.74034574773827</v>
      </c>
      <c r="H217" s="18">
        <f>'7. GYMNASIESKOLA'!I217</f>
        <v>236.01089461180652</v>
      </c>
      <c r="I217" s="18">
        <f>'7. GYMNASIESKOLA'!J217</f>
        <v>-9.3518614337307948</v>
      </c>
      <c r="J217" s="18">
        <f>'7. GYMNASIESKOLA'!L217</f>
        <v>15.57052056304372</v>
      </c>
      <c r="K217" s="18">
        <f>'7. GYMNASIESKOLA'!M217</f>
        <v>-39.813317422324843</v>
      </c>
      <c r="L217" s="18">
        <f>'7. GYMNASIESKOLA'!K217</f>
        <v>-296.25202254106244</v>
      </c>
      <c r="M217" s="18">
        <f>'9. IFO'!J217</f>
        <v>798.70366785100907</v>
      </c>
      <c r="N217" s="18">
        <f>'9. IFO'!K217</f>
        <v>-1029.898229651312</v>
      </c>
      <c r="O217" s="18">
        <f>'9. IFO'!L217</f>
        <v>23.736490391721865</v>
      </c>
      <c r="P217" s="18">
        <f>'9. IFO'!M217</f>
        <v>-732.0942535076</v>
      </c>
      <c r="Q217" s="18">
        <f>'10. ÄLDREOMSORG'!I217</f>
        <v>13.022139272543138</v>
      </c>
      <c r="R217" s="18">
        <f>'10. ÄLDREOMSORG'!J217</f>
        <v>21.242851777991248</v>
      </c>
      <c r="S217" s="19">
        <f t="shared" si="278"/>
        <v>-950.3253782445064</v>
      </c>
      <c r="U217" s="18">
        <f>'5. FÖRSKOLA FRITIDS'!D217</f>
        <v>43.746240691208051</v>
      </c>
      <c r="V217" s="18">
        <f>'5. FÖRSKOLA FRITIDS'!E217</f>
        <v>-25.744091245521961</v>
      </c>
      <c r="W217" s="18">
        <f>'5. FÖRSKOLA FRITIDS'!G217</f>
        <v>-58.732922188584439</v>
      </c>
      <c r="X217" s="18">
        <f>'5. FÖRSKOLA FRITIDS'!H217</f>
        <v>-33.286283733617111</v>
      </c>
      <c r="Y217" s="18">
        <f>'5. FÖRSKOLA FRITIDS'!J217</f>
        <v>-26.365408155438921</v>
      </c>
      <c r="Z217" s="18">
        <f>'6. FKLASS GRUNDSKOLA'!F217</f>
        <v>-7.1931123749917587</v>
      </c>
      <c r="AA217" s="18">
        <f>'6. FKLASS GRUNDSKOLA'!G217</f>
        <v>-39.97249441409361</v>
      </c>
      <c r="AB217" s="18">
        <f>'7. GYMNASIESKOLA'!E217</f>
        <v>-9.5459215371220818</v>
      </c>
      <c r="AC217" s="18">
        <f>'9. IFO'!D217</f>
        <v>-9.1133175860933786</v>
      </c>
      <c r="AD217" s="18">
        <f>'9. IFO'!E217</f>
        <v>147.42228633009989</v>
      </c>
      <c r="AE217" s="18">
        <f>'9. IFO'!F217</f>
        <v>1140.9258746617518</v>
      </c>
      <c r="AF217" s="18">
        <f>'9. IFO'!G217</f>
        <v>33.307322487582375</v>
      </c>
      <c r="AG217" s="18">
        <f>'9. IFO'!H217</f>
        <v>-135.05734279324187</v>
      </c>
      <c r="AH217" s="18">
        <f>'10. ÄLDREOMSORG'!D217</f>
        <v>160.78296161248048</v>
      </c>
      <c r="AI217" s="18">
        <f>'10. ÄLDREOMSORG'!E217</f>
        <v>-25.402031449828929</v>
      </c>
      <c r="AJ217" s="18"/>
      <c r="AK217" s="18"/>
      <c r="AL217" s="18"/>
      <c r="AM217" s="18"/>
      <c r="AN217" s="18"/>
      <c r="AO217" s="18"/>
      <c r="AP217" s="18"/>
      <c r="AQ217" s="18"/>
      <c r="AR217" s="18"/>
      <c r="AS217" s="18"/>
      <c r="AT217" s="19">
        <f t="shared" si="279"/>
        <v>1155.7717603045885</v>
      </c>
      <c r="AV217" s="18">
        <f>'9. IFO'!C217</f>
        <v>239.53989981544908</v>
      </c>
      <c r="AW217" s="18">
        <f>'5. FÖRSKOLA FRITIDS'!F217</f>
        <v>-62.738086807548555</v>
      </c>
      <c r="AX217" s="18">
        <f>'7. GYMNASIESKOLA'!E217</f>
        <v>-9.5459215371220818</v>
      </c>
      <c r="AY217" s="18">
        <f>'10. ÄLDREOMSORG'!D217</f>
        <v>160.78296161248048</v>
      </c>
      <c r="AZ217" s="18">
        <f>'11. KOLLEKTIVTRAFIK'!C217</f>
        <v>25</v>
      </c>
      <c r="BA217" s="19">
        <f t="shared" si="280"/>
        <v>353.03885308325891</v>
      </c>
      <c r="BB217" s="5"/>
      <c r="BC217" s="20">
        <f t="shared" si="281"/>
        <v>-950.3253782445064</v>
      </c>
      <c r="BD217" s="20">
        <f t="shared" si="282"/>
        <v>1155.7717603045885</v>
      </c>
      <c r="BE217" s="20">
        <f t="shared" si="283"/>
        <v>353.03885308325891</v>
      </c>
      <c r="BF217" s="22">
        <f t="shared" si="284"/>
        <v>558.48523514334101</v>
      </c>
      <c r="BH217" s="5"/>
      <c r="BI217" s="5"/>
      <c r="BJ217" s="5"/>
      <c r="BK217" s="5"/>
    </row>
    <row r="218" spans="1:63" x14ac:dyDescent="0.35">
      <c r="A218" s="13" t="str">
        <f>'8. KOMVUX'!B218</f>
        <v>Fagersta</v>
      </c>
      <c r="B218" s="18">
        <f>'5. FÖRSKOLA FRITIDS'!L218</f>
        <v>7.845453393031069</v>
      </c>
      <c r="C218" s="18">
        <f>'5. FÖRSKOLA FRITIDS'!M218</f>
        <v>-28.309640134263148</v>
      </c>
      <c r="D218" s="18">
        <f>'6. FKLASS GRUNDSKOLA'!J218</f>
        <v>647.21357077702419</v>
      </c>
      <c r="E218" s="18">
        <f>'6. FKLASS GRUNDSKOLA'!K218</f>
        <v>4.5004620057485392</v>
      </c>
      <c r="F218" s="18">
        <f>'6. FKLASS GRUNDSKOLA'!L218</f>
        <v>4.2273534505914832</v>
      </c>
      <c r="G218" s="18">
        <f>'7. GYMNASIESKOLA'!H218</f>
        <v>363.49172893156373</v>
      </c>
      <c r="H218" s="18">
        <f>'7. GYMNASIESKOLA'!I218</f>
        <v>346.8977852150332</v>
      </c>
      <c r="I218" s="18">
        <f>'7. GYMNASIESKOLA'!J218</f>
        <v>-50.251939561125326</v>
      </c>
      <c r="J218" s="18">
        <f>'7. GYMNASIESKOLA'!L218</f>
        <v>15.57052056304372</v>
      </c>
      <c r="K218" s="18">
        <f>'7. GYMNASIESKOLA'!M218</f>
        <v>4.2112102694704934</v>
      </c>
      <c r="L218" s="18">
        <f>'7. GYMNASIESKOLA'!K218</f>
        <v>-297.56369832312481</v>
      </c>
      <c r="M218" s="18">
        <f>'9. IFO'!J218</f>
        <v>960.46826027756208</v>
      </c>
      <c r="N218" s="18">
        <f>'9. IFO'!K218</f>
        <v>-1218.4394225427684</v>
      </c>
      <c r="O218" s="18">
        <f>'9. IFO'!L218</f>
        <v>20.846069746586732</v>
      </c>
      <c r="P218" s="18">
        <f>'9. IFO'!M218</f>
        <v>-732.0942535076</v>
      </c>
      <c r="Q218" s="18">
        <f>'10. ÄLDREOMSORG'!I218</f>
        <v>13.022139272543138</v>
      </c>
      <c r="R218" s="18">
        <f>'10. ÄLDREOMSORG'!J218</f>
        <v>15.851855001362571</v>
      </c>
      <c r="S218" s="19">
        <f t="shared" si="278"/>
        <v>77.487454834679255</v>
      </c>
      <c r="U218" s="18">
        <f>'5. FÖRSKOLA FRITIDS'!D218</f>
        <v>46.802522663674388</v>
      </c>
      <c r="V218" s="18">
        <f>'5. FÖRSKOLA FRITIDS'!E218</f>
        <v>-69.319594477649716</v>
      </c>
      <c r="W218" s="18">
        <f>'5. FÖRSKOLA FRITIDS'!G218</f>
        <v>-58.975217725548234</v>
      </c>
      <c r="X218" s="18">
        <f>'5. FÖRSKOLA FRITIDS'!H218</f>
        <v>26.768144187766175</v>
      </c>
      <c r="Y218" s="18">
        <f>'5. FÖRSKOLA FRITIDS'!J218</f>
        <v>-26.365408155438921</v>
      </c>
      <c r="Z218" s="18">
        <f>'6. FKLASS GRUNDSKOLA'!F218</f>
        <v>15.322789106315314</v>
      </c>
      <c r="AA218" s="18">
        <f>'6. FKLASS GRUNDSKOLA'!G218</f>
        <v>-39.97249441409361</v>
      </c>
      <c r="AB218" s="18">
        <f>'7. GYMNASIESKOLA'!E218</f>
        <v>-9.5459215371220818</v>
      </c>
      <c r="AC218" s="18">
        <f>'9. IFO'!D218</f>
        <v>-9.1133175860933786</v>
      </c>
      <c r="AD218" s="18">
        <f>'9. IFO'!E218</f>
        <v>202.44272193331173</v>
      </c>
      <c r="AE218" s="18">
        <f>'9. IFO'!F218</f>
        <v>1343.9720048981649</v>
      </c>
      <c r="AF218" s="18">
        <f>'9. IFO'!G218</f>
        <v>30.091204247999286</v>
      </c>
      <c r="AG218" s="18">
        <f>'9. IFO'!H218</f>
        <v>-137.16116635129481</v>
      </c>
      <c r="AH218" s="18">
        <f>'10. ÄLDREOMSORG'!D218</f>
        <v>-1.9673996983204787</v>
      </c>
      <c r="AI218" s="18">
        <f>'10. ÄLDREOMSORG'!E218</f>
        <v>-25.402031449828929</v>
      </c>
      <c r="AJ218" s="18"/>
      <c r="AK218" s="18"/>
      <c r="AL218" s="18"/>
      <c r="AM218" s="18"/>
      <c r="AN218" s="18"/>
      <c r="AO218" s="18"/>
      <c r="AP218" s="18"/>
      <c r="AQ218" s="18"/>
      <c r="AR218" s="18"/>
      <c r="AS218" s="18"/>
      <c r="AT218" s="19">
        <f t="shared" si="279"/>
        <v>1287.5768356418419</v>
      </c>
      <c r="AV218" s="18">
        <f>'9. IFO'!C218</f>
        <v>472.2253315724173</v>
      </c>
      <c r="AW218" s="18">
        <f>'5. FÖRSKOLA FRITIDS'!F218</f>
        <v>-131.75453406968563</v>
      </c>
      <c r="AX218" s="18">
        <f>'7. GYMNASIESKOLA'!E218</f>
        <v>-9.5459215371220818</v>
      </c>
      <c r="AY218" s="18">
        <f>'10. ÄLDREOMSORG'!D218</f>
        <v>-1.9673996983204787</v>
      </c>
      <c r="AZ218" s="18">
        <f>'11. KOLLEKTIVTRAFIK'!C218</f>
        <v>18</v>
      </c>
      <c r="BA218" s="19">
        <f t="shared" si="280"/>
        <v>346.95747626728911</v>
      </c>
      <c r="BB218" s="5"/>
      <c r="BC218" s="20">
        <f t="shared" si="281"/>
        <v>77.487454834679255</v>
      </c>
      <c r="BD218" s="20">
        <f t="shared" si="282"/>
        <v>1287.5768356418419</v>
      </c>
      <c r="BE218" s="20">
        <f t="shared" si="283"/>
        <v>346.95747626728911</v>
      </c>
      <c r="BF218" s="22">
        <f t="shared" si="284"/>
        <v>1712.0217667438103</v>
      </c>
      <c r="BH218" s="5"/>
      <c r="BI218" s="5"/>
      <c r="BJ218" s="5"/>
      <c r="BK218" s="5"/>
    </row>
    <row r="219" spans="1:63" x14ac:dyDescent="0.35">
      <c r="A219" s="13" t="str">
        <f>'8. KOMVUX'!B219</f>
        <v>Hallstahammar</v>
      </c>
      <c r="B219" s="18">
        <f>'5. FÖRSKOLA FRITIDS'!L219</f>
        <v>-8.9355626547679243</v>
      </c>
      <c r="C219" s="18">
        <f>'5. FÖRSKOLA FRITIDS'!M219</f>
        <v>13.633801411542194</v>
      </c>
      <c r="D219" s="18">
        <f>'6. FKLASS GRUNDSKOLA'!J219</f>
        <v>130.3084328415533</v>
      </c>
      <c r="E219" s="18">
        <f>'6. FKLASS GRUNDSKOLA'!K219</f>
        <v>-65.920185782048662</v>
      </c>
      <c r="F219" s="18">
        <f>'6. FKLASS GRUNDSKOLA'!L219</f>
        <v>4.2273534505914832</v>
      </c>
      <c r="G219" s="18">
        <f>'7. GYMNASIESKOLA'!H219</f>
        <v>75.664263062261085</v>
      </c>
      <c r="H219" s="18">
        <f>'7. GYMNASIESKOLA'!I219</f>
        <v>335.2575276933278</v>
      </c>
      <c r="I219" s="18">
        <f>'7. GYMNASIESKOLA'!J219</f>
        <v>-17.742687197021315</v>
      </c>
      <c r="J219" s="18">
        <f>'7. GYMNASIESKOLA'!L219</f>
        <v>15.57052056304372</v>
      </c>
      <c r="K219" s="18">
        <f>'7. GYMNASIESKOLA'!M219</f>
        <v>4.2112102694704934</v>
      </c>
      <c r="L219" s="18">
        <f>'7. GYMNASIESKOLA'!K219</f>
        <v>-337.85020517406218</v>
      </c>
      <c r="M219" s="18">
        <f>'9. IFO'!J219</f>
        <v>711.26354504468043</v>
      </c>
      <c r="N219" s="18">
        <f>'9. IFO'!K219</f>
        <v>-1241.9961340492855</v>
      </c>
      <c r="O219" s="18">
        <f>'9. IFO'!L219</f>
        <v>21.599685742556421</v>
      </c>
      <c r="P219" s="18">
        <f>'9. IFO'!M219</f>
        <v>-732.0942535076</v>
      </c>
      <c r="Q219" s="18">
        <f>'10. ÄLDREOMSORG'!I219</f>
        <v>13.022139272543138</v>
      </c>
      <c r="R219" s="18">
        <f>'10. ÄLDREOMSORG'!J219</f>
        <v>8.9441035207903035</v>
      </c>
      <c r="S219" s="19">
        <f t="shared" si="278"/>
        <v>-1070.8364454924254</v>
      </c>
      <c r="U219" s="18">
        <f>'5. FÖRSKOLA FRITIDS'!D219</f>
        <v>49.354521119009064</v>
      </c>
      <c r="V219" s="18">
        <f>'5. FÖRSKOLA FRITIDS'!E219</f>
        <v>-60.235043211422791</v>
      </c>
      <c r="W219" s="18">
        <f>'5. FÖRSKOLA FRITIDS'!G219</f>
        <v>-63.837787886350561</v>
      </c>
      <c r="X219" s="18">
        <f>'5. FÖRSKOLA FRITIDS'!H219</f>
        <v>-14.266246766984223</v>
      </c>
      <c r="Y219" s="18">
        <f>'5. FÖRSKOLA FRITIDS'!J219</f>
        <v>-26.365408155438921</v>
      </c>
      <c r="Z219" s="18">
        <f>'6. FKLASS GRUNDSKOLA'!F219</f>
        <v>-1.6266937527120808</v>
      </c>
      <c r="AA219" s="18">
        <f>'6. FKLASS GRUNDSKOLA'!G219</f>
        <v>-39.97249441409361</v>
      </c>
      <c r="AB219" s="18">
        <f>'7. GYMNASIESKOLA'!E219</f>
        <v>-9.5459215371220818</v>
      </c>
      <c r="AC219" s="18">
        <f>'9. IFO'!D219</f>
        <v>-9.1133175860933786</v>
      </c>
      <c r="AD219" s="18">
        <f>'9. IFO'!E219</f>
        <v>120.46854521340013</v>
      </c>
      <c r="AE219" s="18">
        <f>'9. IFO'!F219</f>
        <v>1271.4555298137316</v>
      </c>
      <c r="AF219" s="18">
        <f>'9. IFO'!G219</f>
        <v>28.97632034415993</v>
      </c>
      <c r="AG219" s="18">
        <f>'9. IFO'!H219</f>
        <v>-151.700307996855</v>
      </c>
      <c r="AH219" s="18">
        <f>'10. ÄLDREOMSORG'!D219</f>
        <v>-9.3358302813235206</v>
      </c>
      <c r="AI219" s="18">
        <f>'10. ÄLDREOMSORG'!E219</f>
        <v>-25.402031449828929</v>
      </c>
      <c r="AJ219" s="18"/>
      <c r="AK219" s="18"/>
      <c r="AL219" s="18"/>
      <c r="AM219" s="18"/>
      <c r="AN219" s="18"/>
      <c r="AO219" s="18"/>
      <c r="AP219" s="18"/>
      <c r="AQ219" s="18"/>
      <c r="AR219" s="18"/>
      <c r="AS219" s="18"/>
      <c r="AT219" s="19">
        <f t="shared" si="279"/>
        <v>1058.8538334520756</v>
      </c>
      <c r="AV219" s="18">
        <f>'9. IFO'!C219</f>
        <v>15.390136211659296</v>
      </c>
      <c r="AW219" s="18">
        <f>'5. FÖRSKOLA FRITIDS'!F219</f>
        <v>-82.725964395788964</v>
      </c>
      <c r="AX219" s="18">
        <f>'7. GYMNASIESKOLA'!E219</f>
        <v>-9.5459215371220818</v>
      </c>
      <c r="AY219" s="18">
        <f>'10. ÄLDREOMSORG'!D219</f>
        <v>-9.3358302813235206</v>
      </c>
      <c r="AZ219" s="18">
        <f>'11. KOLLEKTIVTRAFIK'!C219</f>
        <v>20</v>
      </c>
      <c r="BA219" s="19">
        <f t="shared" si="280"/>
        <v>-66.217580002575275</v>
      </c>
      <c r="BB219" s="5"/>
      <c r="BC219" s="20">
        <f t="shared" si="281"/>
        <v>-1070.8364454924254</v>
      </c>
      <c r="BD219" s="20">
        <f t="shared" si="282"/>
        <v>1058.8538334520756</v>
      </c>
      <c r="BE219" s="20">
        <f t="shared" si="283"/>
        <v>-66.217580002575275</v>
      </c>
      <c r="BF219" s="22">
        <f t="shared" si="284"/>
        <v>-78.200192042925025</v>
      </c>
      <c r="BH219" s="5"/>
      <c r="BI219" s="5"/>
      <c r="BJ219" s="5"/>
      <c r="BK219" s="5"/>
    </row>
    <row r="220" spans="1:63" x14ac:dyDescent="0.35">
      <c r="A220" s="13" t="str">
        <f>'8. KOMVUX'!B220</f>
        <v>Kungsör</v>
      </c>
      <c r="B220" s="18">
        <f>'5. FÖRSKOLA FRITIDS'!L220</f>
        <v>-53.396286853689766</v>
      </c>
      <c r="C220" s="18">
        <f>'5. FÖRSKOLA FRITIDS'!M220</f>
        <v>13.633801411542194</v>
      </c>
      <c r="D220" s="18">
        <f>'6. FKLASS GRUNDSKOLA'!J220</f>
        <v>263.30293476472889</v>
      </c>
      <c r="E220" s="18">
        <f>'6. FKLASS GRUNDSKOLA'!K220</f>
        <v>22.685868561938666</v>
      </c>
      <c r="F220" s="18">
        <f>'6. FKLASS GRUNDSKOLA'!L220</f>
        <v>4.2273534505914832</v>
      </c>
      <c r="G220" s="18">
        <f>'7. GYMNASIESKOLA'!H220</f>
        <v>120.18353061585054</v>
      </c>
      <c r="H220" s="18">
        <f>'7. GYMNASIESKOLA'!I220</f>
        <v>564.86136522746028</v>
      </c>
      <c r="I220" s="18">
        <f>'7. GYMNASIESKOLA'!J220</f>
        <v>-121.99013406464749</v>
      </c>
      <c r="J220" s="18">
        <f>'7. GYMNASIESKOLA'!L220</f>
        <v>15.57052056304372</v>
      </c>
      <c r="K220" s="18">
        <f>'7. GYMNASIESKOLA'!M220</f>
        <v>-35.104849351458327</v>
      </c>
      <c r="L220" s="18">
        <f>'7. GYMNASIESKOLA'!K220</f>
        <v>-578.56703132614848</v>
      </c>
      <c r="M220" s="18">
        <f>'9. IFO'!J220</f>
        <v>754.36361090381899</v>
      </c>
      <c r="N220" s="18">
        <f>'9. IFO'!K220</f>
        <v>-1018.3908509485252</v>
      </c>
      <c r="O220" s="18">
        <f>'9. IFO'!L220</f>
        <v>15.314284071886631</v>
      </c>
      <c r="P220" s="18">
        <f>'9. IFO'!M220</f>
        <v>-732.0942535076</v>
      </c>
      <c r="Q220" s="18">
        <f>'10. ÄLDREOMSORG'!I220</f>
        <v>13.022139272543138</v>
      </c>
      <c r="R220" s="18">
        <f>'10. ÄLDREOMSORG'!J220</f>
        <v>23.738914979568442</v>
      </c>
      <c r="S220" s="19">
        <f t="shared" si="278"/>
        <v>-728.6390822290964</v>
      </c>
      <c r="U220" s="18">
        <f>'5. FÖRSKOLA FRITIDS'!D220</f>
        <v>50.006340736760826</v>
      </c>
      <c r="V220" s="18">
        <f>'5. FÖRSKOLA FRITIDS'!E220</f>
        <v>-60.287829014068613</v>
      </c>
      <c r="W220" s="18">
        <f>'5. FÖRSKOLA FRITIDS'!G220</f>
        <v>-45.524248450077316</v>
      </c>
      <c r="X220" s="18">
        <f>'5. FÖRSKOLA FRITIDS'!H220</f>
        <v>86.915021268846473</v>
      </c>
      <c r="Y220" s="18">
        <f>'5. FÖRSKOLA FRITIDS'!J220</f>
        <v>-26.365408155438921</v>
      </c>
      <c r="Z220" s="18">
        <f>'6. FKLASS GRUNDSKOLA'!F220</f>
        <v>1.3274918919035563</v>
      </c>
      <c r="AA220" s="18">
        <f>'6. FKLASS GRUNDSKOLA'!G220</f>
        <v>-39.97249441409361</v>
      </c>
      <c r="AB220" s="18">
        <f>'7. GYMNASIESKOLA'!E220</f>
        <v>-9.5459215371220818</v>
      </c>
      <c r="AC220" s="18">
        <f>'9. IFO'!D220</f>
        <v>-9.1133175860933786</v>
      </c>
      <c r="AD220" s="18">
        <f>'9. IFO'!E220</f>
        <v>185.78127891037974</v>
      </c>
      <c r="AE220" s="18">
        <f>'9. IFO'!F220</f>
        <v>1411.6540483103026</v>
      </c>
      <c r="AF220" s="18">
        <f>'9. IFO'!G220</f>
        <v>28.075538331536151</v>
      </c>
      <c r="AG220" s="18">
        <f>'9. IFO'!H220</f>
        <v>-104.70920603677823</v>
      </c>
      <c r="AH220" s="18">
        <f>'10. ÄLDREOMSORG'!D220</f>
        <v>-159.40747001766246</v>
      </c>
      <c r="AI220" s="18">
        <f>'10. ÄLDREOMSORG'!E220</f>
        <v>-25.402031449828929</v>
      </c>
      <c r="AJ220" s="18"/>
      <c r="AK220" s="18"/>
      <c r="AL220" s="18"/>
      <c r="AM220" s="18"/>
      <c r="AN220" s="18"/>
      <c r="AO220" s="18"/>
      <c r="AP220" s="18"/>
      <c r="AQ220" s="18"/>
      <c r="AR220" s="18"/>
      <c r="AS220" s="18"/>
      <c r="AT220" s="19">
        <f t="shared" si="279"/>
        <v>1283.4317927885659</v>
      </c>
      <c r="AV220" s="18">
        <f>'9. IFO'!C220</f>
        <v>531.26300575392099</v>
      </c>
      <c r="AW220" s="18">
        <f>'5. FÖRSKOLA FRITIDS'!F220</f>
        <v>-75.68879878697004</v>
      </c>
      <c r="AX220" s="18">
        <f>'7. GYMNASIESKOLA'!E220</f>
        <v>-9.5459215371220818</v>
      </c>
      <c r="AY220" s="18">
        <f>'10. ÄLDREOMSORG'!D220</f>
        <v>-159.40747001766246</v>
      </c>
      <c r="AZ220" s="18">
        <f>'11. KOLLEKTIVTRAFIK'!C220</f>
        <v>20</v>
      </c>
      <c r="BA220" s="19">
        <f t="shared" si="280"/>
        <v>306.62081541216639</v>
      </c>
      <c r="BB220" s="5"/>
      <c r="BC220" s="20">
        <f t="shared" si="281"/>
        <v>-728.6390822290964</v>
      </c>
      <c r="BD220" s="20">
        <f t="shared" si="282"/>
        <v>1283.4317927885659</v>
      </c>
      <c r="BE220" s="20">
        <f t="shared" si="283"/>
        <v>306.62081541216639</v>
      </c>
      <c r="BF220" s="22">
        <f t="shared" si="284"/>
        <v>861.41352597163586</v>
      </c>
      <c r="BH220" s="5"/>
      <c r="BI220" s="5"/>
      <c r="BJ220" s="5"/>
      <c r="BK220" s="5"/>
    </row>
    <row r="221" spans="1:63" x14ac:dyDescent="0.35">
      <c r="A221" s="13" t="str">
        <f>'8. KOMVUX'!B221</f>
        <v>Köping</v>
      </c>
      <c r="B221" s="18">
        <f>'5. FÖRSKOLA FRITIDS'!L221</f>
        <v>7.845453393031069</v>
      </c>
      <c r="C221" s="18">
        <f>'5. FÖRSKOLA FRITIDS'!M221</f>
        <v>11.416022981409597</v>
      </c>
      <c r="D221" s="18">
        <f>'6. FKLASS GRUNDSKOLA'!J221</f>
        <v>195.41010937365363</v>
      </c>
      <c r="E221" s="18">
        <f>'6. FKLASS GRUNDSKOLA'!K221</f>
        <v>22.685868561938666</v>
      </c>
      <c r="F221" s="18">
        <f>'6. FKLASS GRUNDSKOLA'!L221</f>
        <v>4.2273534505914832</v>
      </c>
      <c r="G221" s="18">
        <f>'7. GYMNASIESKOLA'!H221</f>
        <v>119.42701245196098</v>
      </c>
      <c r="H221" s="18">
        <f>'7. GYMNASIESKOLA'!I221</f>
        <v>177.40778589453251</v>
      </c>
      <c r="I221" s="18">
        <f>'7. GYMNASIESKOLA'!J221</f>
        <v>-68.378975736415427</v>
      </c>
      <c r="J221" s="18">
        <f>'7. GYMNASIESKOLA'!L221</f>
        <v>15.57052056304372</v>
      </c>
      <c r="K221" s="18">
        <f>'7. GYMNASIESKOLA'!M221</f>
        <v>4.2112102694704934</v>
      </c>
      <c r="L221" s="18">
        <f>'7. GYMNASIESKOLA'!K221</f>
        <v>-291.00522584753401</v>
      </c>
      <c r="M221" s="18">
        <f>'9. IFO'!J221</f>
        <v>859.04699028508571</v>
      </c>
      <c r="N221" s="18">
        <f>'9. IFO'!K221</f>
        <v>-972.35670281767364</v>
      </c>
      <c r="O221" s="18">
        <f>'9. IFO'!L221</f>
        <v>21.934117249692626</v>
      </c>
      <c r="P221" s="18">
        <f>'9. IFO'!M221</f>
        <v>-732.0942535076</v>
      </c>
      <c r="Q221" s="18">
        <f>'10. ÄLDREOMSORG'!I221</f>
        <v>13.022139272543138</v>
      </c>
      <c r="R221" s="18">
        <f>'10. ÄLDREOMSORG'!J221</f>
        <v>5.8424197282506407</v>
      </c>
      <c r="S221" s="19">
        <f t="shared" si="278"/>
        <v>-605.78815443401879</v>
      </c>
      <c r="U221" s="18">
        <f>'5. FÖRSKOLA FRITIDS'!D221</f>
        <v>44.944777369673247</v>
      </c>
      <c r="V221" s="18">
        <f>'5. FÖRSKOLA FRITIDS'!E221</f>
        <v>-57.870111964985355</v>
      </c>
      <c r="W221" s="18">
        <f>'5. FÖRSKOLA FRITIDS'!G221</f>
        <v>-62.196270662017696</v>
      </c>
      <c r="X221" s="18">
        <f>'5. FÖRSKOLA FRITIDS'!H221</f>
        <v>5.4320580605358595</v>
      </c>
      <c r="Y221" s="18">
        <f>'5. FÖRSKOLA FRITIDS'!J221</f>
        <v>-26.365408155438921</v>
      </c>
      <c r="Z221" s="18">
        <f>'6. FKLASS GRUNDSKOLA'!F221</f>
        <v>0.74280641153708848</v>
      </c>
      <c r="AA221" s="18">
        <f>'6. FKLASS GRUNDSKOLA'!G221</f>
        <v>-39.97249441409361</v>
      </c>
      <c r="AB221" s="18">
        <f>'7. GYMNASIESKOLA'!E221</f>
        <v>-9.5459215371220818</v>
      </c>
      <c r="AC221" s="18">
        <f>'9. IFO'!D221</f>
        <v>-9.1133175860933786</v>
      </c>
      <c r="AD221" s="18">
        <f>'9. IFO'!E221</f>
        <v>164.3378518806631</v>
      </c>
      <c r="AE221" s="18">
        <f>'9. IFO'!F221</f>
        <v>1319.799846536687</v>
      </c>
      <c r="AF221" s="18">
        <f>'9. IFO'!G221</f>
        <v>49.306816441861969</v>
      </c>
      <c r="AG221" s="18">
        <f>'9. IFO'!H221</f>
        <v>-185.84554113544647</v>
      </c>
      <c r="AH221" s="18">
        <f>'10. ÄLDREOMSORG'!D221</f>
        <v>213.35685854032184</v>
      </c>
      <c r="AI221" s="18">
        <f>'10. ÄLDREOMSORG'!E221</f>
        <v>-25.402031449828929</v>
      </c>
      <c r="AJ221" s="18"/>
      <c r="AK221" s="18"/>
      <c r="AL221" s="18"/>
      <c r="AM221" s="18"/>
      <c r="AN221" s="18"/>
      <c r="AO221" s="18"/>
      <c r="AP221" s="18"/>
      <c r="AQ221" s="18"/>
      <c r="AR221" s="18"/>
      <c r="AS221" s="18"/>
      <c r="AT221" s="19">
        <f t="shared" si="279"/>
        <v>1381.6099183362537</v>
      </c>
      <c r="AV221" s="18">
        <f>'9. IFO'!C221</f>
        <v>511.54633054014164</v>
      </c>
      <c r="AW221" s="18">
        <f>'5. FÖRSKOLA FRITIDS'!F221</f>
        <v>-121.19822982966697</v>
      </c>
      <c r="AX221" s="18">
        <f>'7. GYMNASIESKOLA'!E221</f>
        <v>-9.5459215371220818</v>
      </c>
      <c r="AY221" s="18">
        <f>'10. ÄLDREOMSORG'!D221</f>
        <v>213.35685854032184</v>
      </c>
      <c r="AZ221" s="18">
        <f>'11. KOLLEKTIVTRAFIK'!C221</f>
        <v>25</v>
      </c>
      <c r="BA221" s="19">
        <f t="shared" si="280"/>
        <v>619.15903771367448</v>
      </c>
      <c r="BB221" s="5"/>
      <c r="BC221" s="20">
        <f t="shared" si="281"/>
        <v>-605.78815443401879</v>
      </c>
      <c r="BD221" s="20">
        <f t="shared" si="282"/>
        <v>1381.6099183362537</v>
      </c>
      <c r="BE221" s="20">
        <f t="shared" si="283"/>
        <v>619.15903771367448</v>
      </c>
      <c r="BF221" s="22">
        <f t="shared" si="284"/>
        <v>1394.9808016159095</v>
      </c>
      <c r="BH221" s="5"/>
      <c r="BI221" s="5"/>
      <c r="BJ221" s="5"/>
      <c r="BK221" s="5"/>
    </row>
    <row r="222" spans="1:63" x14ac:dyDescent="0.35">
      <c r="A222" s="13" t="str">
        <f>'8. KOMVUX'!B222</f>
        <v>Norberg</v>
      </c>
      <c r="B222" s="18">
        <f>'5. FÖRSKOLA FRITIDS'!L222</f>
        <v>7.845453393031069</v>
      </c>
      <c r="C222" s="18">
        <f>'5. FÖRSKOLA FRITIDS'!M222</f>
        <v>13.633801411542194</v>
      </c>
      <c r="D222" s="18">
        <f>'6. FKLASS GRUNDSKOLA'!J222</f>
        <v>218.91111521381379</v>
      </c>
      <c r="E222" s="18">
        <f>'6. FKLASS GRUNDSKOLA'!K222</f>
        <v>22.685868561938666</v>
      </c>
      <c r="F222" s="18">
        <f>'6. FKLASS GRUNDSKOLA'!L222</f>
        <v>4.2273534505914832</v>
      </c>
      <c r="G222" s="18">
        <f>'7. GYMNASIESKOLA'!H222</f>
        <v>162.01886332523353</v>
      </c>
      <c r="H222" s="18">
        <f>'7. GYMNASIESKOLA'!I222</f>
        <v>511.54066619424577</v>
      </c>
      <c r="I222" s="18">
        <f>'7. GYMNASIESKOLA'!J222</f>
        <v>-30.460615032383888</v>
      </c>
      <c r="J222" s="18">
        <f>'7. GYMNASIESKOLA'!L222</f>
        <v>15.57052056304372</v>
      </c>
      <c r="K222" s="18">
        <f>'7. GYMNASIESKOLA'!M222</f>
        <v>4.2112102694704934</v>
      </c>
      <c r="L222" s="18">
        <f>'7. GYMNASIESKOLA'!K222</f>
        <v>-541.18312120889209</v>
      </c>
      <c r="M222" s="18">
        <f>'9. IFO'!J222</f>
        <v>1195.2539903375555</v>
      </c>
      <c r="N222" s="18">
        <f>'9. IFO'!K222</f>
        <v>-1050.5429351467933</v>
      </c>
      <c r="O222" s="18">
        <f>'9. IFO'!L222</f>
        <v>33.628776897713877</v>
      </c>
      <c r="P222" s="18">
        <f>'9. IFO'!M222</f>
        <v>-732.0942535076</v>
      </c>
      <c r="Q222" s="18">
        <f>'10. ÄLDREOMSORG'!I222</f>
        <v>13.022139272543138</v>
      </c>
      <c r="R222" s="18">
        <f>'10. ÄLDREOMSORG'!J222</f>
        <v>35.499636957238522</v>
      </c>
      <c r="S222" s="19">
        <f t="shared" si="278"/>
        <v>-116.23152904770762</v>
      </c>
      <c r="U222" s="18">
        <f>'5. FÖRSKOLA FRITIDS'!D222</f>
        <v>42.996567189041421</v>
      </c>
      <c r="V222" s="18">
        <f>'5. FÖRSKOLA FRITIDS'!E222</f>
        <v>-115.23310630237064</v>
      </c>
      <c r="W222" s="18">
        <f>'5. FÖRSKOLA FRITIDS'!G222</f>
        <v>-129.33689485706122</v>
      </c>
      <c r="X222" s="18">
        <f>'5. FÖRSKOLA FRITIDS'!H222</f>
        <v>-19.280593136886111</v>
      </c>
      <c r="Y222" s="18">
        <f>'5. FÖRSKOLA FRITIDS'!J222</f>
        <v>-26.365408155438921</v>
      </c>
      <c r="Z222" s="18">
        <f>'6. FKLASS GRUNDSKOLA'!F222</f>
        <v>-14.264217285835873</v>
      </c>
      <c r="AA222" s="18">
        <f>'6. FKLASS GRUNDSKOLA'!G222</f>
        <v>-39.97249441409361</v>
      </c>
      <c r="AB222" s="18">
        <f>'7. GYMNASIESKOLA'!E222</f>
        <v>-9.5459215371220818</v>
      </c>
      <c r="AC222" s="18">
        <f>'9. IFO'!D222</f>
        <v>-9.1133175860933786</v>
      </c>
      <c r="AD222" s="18">
        <f>'9. IFO'!E222</f>
        <v>200.49425189727108</v>
      </c>
      <c r="AE222" s="18">
        <f>'9. IFO'!F222</f>
        <v>1484.1705233947362</v>
      </c>
      <c r="AF222" s="18">
        <f>'9. IFO'!G222</f>
        <v>31.285919105328219</v>
      </c>
      <c r="AG222" s="18">
        <f>'9. IFO'!H222</f>
        <v>-84.797187787374767</v>
      </c>
      <c r="AH222" s="18">
        <f>'10. ÄLDREOMSORG'!D222</f>
        <v>-31.000164923239957</v>
      </c>
      <c r="AI222" s="18">
        <f>'10. ÄLDREOMSORG'!E222</f>
        <v>-25.402031449828929</v>
      </c>
      <c r="AJ222" s="18"/>
      <c r="AK222" s="18"/>
      <c r="AL222" s="18"/>
      <c r="AM222" s="18"/>
      <c r="AN222" s="18"/>
      <c r="AO222" s="18"/>
      <c r="AP222" s="18"/>
      <c r="AQ222" s="18"/>
      <c r="AR222" s="18"/>
      <c r="AS222" s="18"/>
      <c r="AT222" s="19">
        <f t="shared" si="279"/>
        <v>1254.6359241510315</v>
      </c>
      <c r="AV222" s="18">
        <f>'9. IFO'!C222</f>
        <v>1165.2533765427179</v>
      </c>
      <c r="AW222" s="18">
        <f>'5. FÖRSKOLA FRITIDS'!F222</f>
        <v>-177.31059369729323</v>
      </c>
      <c r="AX222" s="18">
        <f>'7. GYMNASIESKOLA'!E222</f>
        <v>-9.5459215371220818</v>
      </c>
      <c r="AY222" s="18">
        <f>'10. ÄLDREOMSORG'!D222</f>
        <v>-31.000164923239957</v>
      </c>
      <c r="AZ222" s="18">
        <f>'11. KOLLEKTIVTRAFIK'!C222</f>
        <v>26</v>
      </c>
      <c r="BA222" s="19">
        <f t="shared" si="280"/>
        <v>973.39669638506257</v>
      </c>
      <c r="BB222" s="5"/>
      <c r="BC222" s="20">
        <f t="shared" si="281"/>
        <v>-116.23152904770762</v>
      </c>
      <c r="BD222" s="20">
        <f t="shared" si="282"/>
        <v>1254.6359241510315</v>
      </c>
      <c r="BE222" s="20">
        <f t="shared" si="283"/>
        <v>973.39669638506257</v>
      </c>
      <c r="BF222" s="22">
        <f t="shared" si="284"/>
        <v>2111.8010914883862</v>
      </c>
      <c r="BH222" s="5"/>
      <c r="BI222" s="5"/>
      <c r="BJ222" s="5"/>
      <c r="BK222" s="5"/>
    </row>
    <row r="223" spans="1:63" x14ac:dyDescent="0.35">
      <c r="A223" s="13" t="str">
        <f>'8. KOMVUX'!B223</f>
        <v>Sala</v>
      </c>
      <c r="B223" s="18">
        <f>'5. FÖRSKOLA FRITIDS'!L223</f>
        <v>7.845453393031069</v>
      </c>
      <c r="C223" s="18">
        <f>'5. FÖRSKOLA FRITIDS'!M223</f>
        <v>7.3726476233626563</v>
      </c>
      <c r="D223" s="18">
        <f>'6. FKLASS GRUNDSKOLA'!J223</f>
        <v>-13.552099426397616</v>
      </c>
      <c r="E223" s="18">
        <f>'6. FKLASS GRUNDSKOLA'!K223</f>
        <v>-9.052187754658803</v>
      </c>
      <c r="F223" s="18">
        <f>'6. FKLASS GRUNDSKOLA'!L223</f>
        <v>4.2273534505914832</v>
      </c>
      <c r="G223" s="18">
        <f>'7. GYMNASIESKOLA'!H223</f>
        <v>14.531345889121928</v>
      </c>
      <c r="H223" s="18">
        <f>'7. GYMNASIESKOLA'!I223</f>
        <v>342.75834773065986</v>
      </c>
      <c r="I223" s="18">
        <f>'7. GYMNASIESKOLA'!J223</f>
        <v>12.852027918302934</v>
      </c>
      <c r="J223" s="18">
        <f>'7. GYMNASIESKOLA'!L223</f>
        <v>15.57052056304372</v>
      </c>
      <c r="K223" s="18">
        <f>'7. GYMNASIESKOLA'!M223</f>
        <v>-33.749810867157386</v>
      </c>
      <c r="L223" s="18">
        <f>'7. GYMNASIESKOLA'!K223</f>
        <v>-396.33371228160945</v>
      </c>
      <c r="M223" s="18">
        <f>'9. IFO'!J223</f>
        <v>840.14537114190216</v>
      </c>
      <c r="N223" s="18">
        <f>'9. IFO'!K223</f>
        <v>-988.49983901471046</v>
      </c>
      <c r="O223" s="18">
        <f>'9. IFO'!L223</f>
        <v>12.758154073379574</v>
      </c>
      <c r="P223" s="18">
        <f>'9. IFO'!M223</f>
        <v>-732.0942535076</v>
      </c>
      <c r="Q223" s="18">
        <f>'10. ÄLDREOMSORG'!I223</f>
        <v>13.022139272543138</v>
      </c>
      <c r="R223" s="18">
        <f>'10. ÄLDREOMSORG'!J223</f>
        <v>30.833459103754183</v>
      </c>
      <c r="S223" s="19">
        <f t="shared" si="278"/>
        <v>-871.36508269244098</v>
      </c>
      <c r="U223" s="18">
        <f>'5. FÖRSKOLA FRITIDS'!D223</f>
        <v>42.943704488712086</v>
      </c>
      <c r="V223" s="18">
        <f>'5. FÖRSKOLA FRITIDS'!E223</f>
        <v>-81.952456948632985</v>
      </c>
      <c r="W223" s="18">
        <f>'5. FÖRSKOLA FRITIDS'!G223</f>
        <v>-30.223408402894968</v>
      </c>
      <c r="X223" s="18">
        <f>'5. FÖRSKOLA FRITIDS'!H223</f>
        <v>-21.17337179749239</v>
      </c>
      <c r="Y223" s="18">
        <f>'5. FÖRSKOLA FRITIDS'!J223</f>
        <v>-26.365408155438921</v>
      </c>
      <c r="Z223" s="18">
        <f>'6. FKLASS GRUNDSKOLA'!F223</f>
        <v>-7.074345743140297</v>
      </c>
      <c r="AA223" s="18">
        <f>'6. FKLASS GRUNDSKOLA'!G223</f>
        <v>-39.97249441409361</v>
      </c>
      <c r="AB223" s="18">
        <f>'7. GYMNASIESKOLA'!E223</f>
        <v>-9.5459215371220818</v>
      </c>
      <c r="AC223" s="18">
        <f>'9. IFO'!D223</f>
        <v>-9.1133175860933786</v>
      </c>
      <c r="AD223" s="18">
        <f>'9. IFO'!E223</f>
        <v>119.09019123526691</v>
      </c>
      <c r="AE223" s="18">
        <f>'9. IFO'!F223</f>
        <v>1300.4621198475047</v>
      </c>
      <c r="AF223" s="18">
        <f>'9. IFO'!G223</f>
        <v>39.1311006019031</v>
      </c>
      <c r="AG223" s="18">
        <f>'9. IFO'!H223</f>
        <v>-159.65559715462791</v>
      </c>
      <c r="AH223" s="18">
        <f>'10. ÄLDREOMSORG'!D223</f>
        <v>-84.127640553104058</v>
      </c>
      <c r="AI223" s="18">
        <f>'10. ÄLDREOMSORG'!E223</f>
        <v>-25.402031449828929</v>
      </c>
      <c r="AJ223" s="18"/>
      <c r="AK223" s="18"/>
      <c r="AL223" s="18"/>
      <c r="AM223" s="18"/>
      <c r="AN223" s="18"/>
      <c r="AO223" s="18"/>
      <c r="AP223" s="18"/>
      <c r="AQ223" s="18"/>
      <c r="AR223" s="18"/>
      <c r="AS223" s="18"/>
      <c r="AT223" s="19">
        <f t="shared" si="279"/>
        <v>1007.0211224309173</v>
      </c>
      <c r="AV223" s="18">
        <f>'9. IFO'!C223</f>
        <v>418.75445282988983</v>
      </c>
      <c r="AW223" s="18">
        <f>'5. FÖRSKOLA FRITIDS'!F223</f>
        <v>-45.73329713036059</v>
      </c>
      <c r="AX223" s="18">
        <f>'7. GYMNASIESKOLA'!E223</f>
        <v>-9.5459215371220818</v>
      </c>
      <c r="AY223" s="18">
        <f>'10. ÄLDREOMSORG'!D223</f>
        <v>-84.127640553104058</v>
      </c>
      <c r="AZ223" s="18">
        <f>'11. KOLLEKTIVTRAFIK'!C223</f>
        <v>29</v>
      </c>
      <c r="BA223" s="19">
        <f t="shared" si="280"/>
        <v>308.34759360930309</v>
      </c>
      <c r="BB223" s="5"/>
      <c r="BC223" s="20">
        <f t="shared" si="281"/>
        <v>-871.36508269244098</v>
      </c>
      <c r="BD223" s="20">
        <f t="shared" si="282"/>
        <v>1007.0211224309173</v>
      </c>
      <c r="BE223" s="20">
        <f t="shared" si="283"/>
        <v>308.34759360930309</v>
      </c>
      <c r="BF223" s="22">
        <f t="shared" si="284"/>
        <v>444.00363334777944</v>
      </c>
      <c r="BH223" s="5"/>
      <c r="BI223" s="5"/>
      <c r="BJ223" s="5"/>
      <c r="BK223" s="5"/>
    </row>
    <row r="224" spans="1:63" x14ac:dyDescent="0.35">
      <c r="A224" s="13" t="str">
        <f>'8. KOMVUX'!B224</f>
        <v>Skinnskatteberg</v>
      </c>
      <c r="B224" s="18">
        <f>'5. FÖRSKOLA FRITIDS'!L224</f>
        <v>7.845453393031069</v>
      </c>
      <c r="C224" s="18">
        <f>'5. FÖRSKOLA FRITIDS'!M224</f>
        <v>-120.06908249018677</v>
      </c>
      <c r="D224" s="18">
        <f>'6. FKLASS GRUNDSKOLA'!J224</f>
        <v>335.21741235956523</v>
      </c>
      <c r="E224" s="18">
        <f>'6. FKLASS GRUNDSKOLA'!K224</f>
        <v>22.685868561938666</v>
      </c>
      <c r="F224" s="18">
        <f>'6. FKLASS GRUNDSKOLA'!L224</f>
        <v>4.2273534505914832</v>
      </c>
      <c r="G224" s="18">
        <f>'7. GYMNASIESKOLA'!H224</f>
        <v>-28.80930929357497</v>
      </c>
      <c r="H224" s="18">
        <f>'7. GYMNASIESKOLA'!I224</f>
        <v>533.34231915511452</v>
      </c>
      <c r="I224" s="18">
        <f>'7. GYMNASIESKOLA'!J224</f>
        <v>-230.86774428024694</v>
      </c>
      <c r="J224" s="18">
        <f>'7. GYMNASIESKOLA'!L224</f>
        <v>15.57052056304372</v>
      </c>
      <c r="K224" s="18">
        <f>'7. GYMNASIESKOLA'!M224</f>
        <v>4.2112102694704934</v>
      </c>
      <c r="L224" s="18">
        <f>'7. GYMNASIESKOLA'!K224</f>
        <v>-302.05927277479299</v>
      </c>
      <c r="M224" s="18">
        <f>'9. IFO'!J224</f>
        <v>777.10750210354229</v>
      </c>
      <c r="N224" s="18">
        <f>'9. IFO'!K224</f>
        <v>-1365.0865014331907</v>
      </c>
      <c r="O224" s="18">
        <f>'9. IFO'!L224</f>
        <v>22.714114027582244</v>
      </c>
      <c r="P224" s="18">
        <f>'9. IFO'!M224</f>
        <v>-732.0942535076</v>
      </c>
      <c r="Q224" s="18">
        <f>'10. ÄLDREOMSORG'!I224</f>
        <v>13.022139272543138</v>
      </c>
      <c r="R224" s="18">
        <f>'10. ÄLDREOMSORG'!J224</f>
        <v>28.159370341884358</v>
      </c>
      <c r="S224" s="19">
        <f t="shared" si="278"/>
        <v>-1014.8829002812852</v>
      </c>
      <c r="U224" s="18">
        <f>'5. FÖRSKOLA FRITIDS'!D224</f>
        <v>36.452303724437215</v>
      </c>
      <c r="V224" s="18">
        <f>'5. FÖRSKOLA FRITIDS'!E224</f>
        <v>5.3785025136362599</v>
      </c>
      <c r="W224" s="18">
        <f>'5. FÖRSKOLA FRITIDS'!G224</f>
        <v>-22.179173394897695</v>
      </c>
      <c r="X224" s="18">
        <f>'5. FÖRSKOLA FRITIDS'!H224</f>
        <v>176.35656101189048</v>
      </c>
      <c r="Y224" s="18">
        <f>'5. FÖRSKOLA FRITIDS'!J224</f>
        <v>-26.365408155438921</v>
      </c>
      <c r="Z224" s="18">
        <f>'6. FKLASS GRUNDSKOLA'!F224</f>
        <v>-9.8505349905775379</v>
      </c>
      <c r="AA224" s="18">
        <f>'6. FKLASS GRUNDSKOLA'!G224</f>
        <v>-39.97249441409361</v>
      </c>
      <c r="AB224" s="18">
        <f>'7. GYMNASIESKOLA'!E224</f>
        <v>-9.5459215371220818</v>
      </c>
      <c r="AC224" s="18">
        <f>'9. IFO'!D224</f>
        <v>-9.1133175860933786</v>
      </c>
      <c r="AD224" s="18">
        <f>'9. IFO'!E224</f>
        <v>112.35941624104782</v>
      </c>
      <c r="AE224" s="18">
        <f>'9. IFO'!F224</f>
        <v>1435.8262066717803</v>
      </c>
      <c r="AF224" s="18">
        <f>'9. IFO'!G224</f>
        <v>21.452794201401844</v>
      </c>
      <c r="AG224" s="18">
        <f>'9. IFO'!H224</f>
        <v>-63.741558605925647</v>
      </c>
      <c r="AH224" s="18">
        <f>'10. ÄLDREOMSORG'!D224</f>
        <v>-34.010806447493209</v>
      </c>
      <c r="AI224" s="18">
        <f>'10. ÄLDREOMSORG'!E224</f>
        <v>-25.402031449828929</v>
      </c>
      <c r="AJ224" s="18"/>
      <c r="AK224" s="18"/>
      <c r="AL224" s="18"/>
      <c r="AM224" s="18"/>
      <c r="AN224" s="18"/>
      <c r="AO224" s="18"/>
      <c r="AP224" s="18"/>
      <c r="AQ224" s="18"/>
      <c r="AR224" s="18"/>
      <c r="AS224" s="18"/>
      <c r="AT224" s="19">
        <f t="shared" si="279"/>
        <v>1547.6445377827229</v>
      </c>
      <c r="AV224" s="18">
        <f>'9. IFO'!C224</f>
        <v>318.00686895003753</v>
      </c>
      <c r="AW224" s="18">
        <f>'5. FÖRSKOLA FRITIDS'!F224</f>
        <v>-130.01499795980504</v>
      </c>
      <c r="AX224" s="18">
        <f>'7. GYMNASIESKOLA'!E224</f>
        <v>-9.5459215371220818</v>
      </c>
      <c r="AY224" s="18">
        <f>'10. ÄLDREOMSORG'!D224</f>
        <v>-34.010806447493209</v>
      </c>
      <c r="AZ224" s="18">
        <f>'11. KOLLEKTIVTRAFIK'!C224</f>
        <v>33</v>
      </c>
      <c r="BA224" s="19">
        <f t="shared" si="280"/>
        <v>177.43514300561719</v>
      </c>
      <c r="BB224" s="5"/>
      <c r="BC224" s="20">
        <f t="shared" si="281"/>
        <v>-1014.8829002812852</v>
      </c>
      <c r="BD224" s="20">
        <f t="shared" si="282"/>
        <v>1547.6445377827229</v>
      </c>
      <c r="BE224" s="20">
        <f t="shared" si="283"/>
        <v>177.43514300561719</v>
      </c>
      <c r="BF224" s="22">
        <f t="shared" si="284"/>
        <v>710.19678050705488</v>
      </c>
      <c r="BH224" s="5"/>
      <c r="BI224" s="5"/>
      <c r="BJ224" s="5"/>
      <c r="BK224" s="5"/>
    </row>
    <row r="225" spans="1:63" x14ac:dyDescent="0.35">
      <c r="A225" s="13" t="str">
        <f>'8. KOMVUX'!B225</f>
        <v>Surahammar</v>
      </c>
      <c r="B225" s="18">
        <f>'5. FÖRSKOLA FRITIDS'!L225</f>
        <v>7.845453393031069</v>
      </c>
      <c r="C225" s="18">
        <f>'5. FÖRSKOLA FRITIDS'!M225</f>
        <v>13.633801411542194</v>
      </c>
      <c r="D225" s="18">
        <f>'6. FKLASS GRUNDSKOLA'!J225</f>
        <v>-0.25631956149796498</v>
      </c>
      <c r="E225" s="18">
        <f>'6. FKLASS GRUNDSKOLA'!K225</f>
        <v>22.685868561938666</v>
      </c>
      <c r="F225" s="18">
        <f>'6. FKLASS GRUNDSKOLA'!L225</f>
        <v>4.2273534505914832</v>
      </c>
      <c r="G225" s="18">
        <f>'7. GYMNASIESKOLA'!H225</f>
        <v>-28.590793483853911</v>
      </c>
      <c r="H225" s="18">
        <f>'7. GYMNASIESKOLA'!I225</f>
        <v>370.44187030187351</v>
      </c>
      <c r="I225" s="18">
        <f>'7. GYMNASIESKOLA'!J225</f>
        <v>-31.010074946499316</v>
      </c>
      <c r="J225" s="18">
        <f>'7. GYMNASIESKOLA'!L225</f>
        <v>15.57052056304372</v>
      </c>
      <c r="K225" s="18">
        <f>'7. GYMNASIESKOLA'!M225</f>
        <v>-5.5251080314848995</v>
      </c>
      <c r="L225" s="18">
        <f>'7. GYMNASIESKOLA'!K225</f>
        <v>-375.80461522271509</v>
      </c>
      <c r="M225" s="18">
        <f>'9. IFO'!J225</f>
        <v>803.27290141196966</v>
      </c>
      <c r="N225" s="18">
        <f>'9. IFO'!K225</f>
        <v>-1285.417828280787</v>
      </c>
      <c r="O225" s="18">
        <f>'9. IFO'!L225</f>
        <v>8.8463436295694002</v>
      </c>
      <c r="P225" s="18">
        <f>'9. IFO'!M225</f>
        <v>-732.0942535076</v>
      </c>
      <c r="Q225" s="18">
        <f>'10. ÄLDREOMSORG'!I225</f>
        <v>13.022139272543138</v>
      </c>
      <c r="R225" s="18">
        <f>'10. ÄLDREOMSORG'!J225</f>
        <v>17.368685807121668</v>
      </c>
      <c r="S225" s="19">
        <f t="shared" si="278"/>
        <v>-1181.7840552312136</v>
      </c>
      <c r="U225" s="18">
        <f>'5. FÖRSKOLA FRITIDS'!D225</f>
        <v>44.914460115441081</v>
      </c>
      <c r="V225" s="18">
        <f>'5. FÖRSKOLA FRITIDS'!E225</f>
        <v>-97.959816101622764</v>
      </c>
      <c r="W225" s="18">
        <f>'5. FÖRSKOLA FRITIDS'!G225</f>
        <v>-99.359309823992788</v>
      </c>
      <c r="X225" s="18">
        <f>'5. FÖRSKOLA FRITIDS'!H225</f>
        <v>-12.597382764769538</v>
      </c>
      <c r="Y225" s="18">
        <f>'5. FÖRSKOLA FRITIDS'!J225</f>
        <v>-26.365408155438921</v>
      </c>
      <c r="Z225" s="18">
        <f>'6. FKLASS GRUNDSKOLA'!F225</f>
        <v>-11.338423467048544</v>
      </c>
      <c r="AA225" s="18">
        <f>'6. FKLASS GRUNDSKOLA'!G225</f>
        <v>-39.97249441409361</v>
      </c>
      <c r="AB225" s="18">
        <f>'7. GYMNASIESKOLA'!E225</f>
        <v>-9.5459215371220818</v>
      </c>
      <c r="AC225" s="18">
        <f>'9. IFO'!D225</f>
        <v>-9.1133175860933786</v>
      </c>
      <c r="AD225" s="18">
        <f>'9. IFO'!E225</f>
        <v>88.837609066635466</v>
      </c>
      <c r="AE225" s="18">
        <f>'9. IFO'!F225</f>
        <v>1189.270191384707</v>
      </c>
      <c r="AF225" s="18">
        <f>'9. IFO'!G225</f>
        <v>9.0638493044761255</v>
      </c>
      <c r="AG225" s="18">
        <f>'9. IFO'!H225</f>
        <v>-119.3628760560982</v>
      </c>
      <c r="AH225" s="18">
        <f>'10. ÄLDREOMSORG'!D225</f>
        <v>74.446867038743463</v>
      </c>
      <c r="AI225" s="18">
        <f>'10. ÄLDREOMSORG'!E225</f>
        <v>-25.402031449828929</v>
      </c>
      <c r="AJ225" s="18"/>
      <c r="AK225" s="18"/>
      <c r="AL225" s="18"/>
      <c r="AM225" s="18"/>
      <c r="AN225" s="18"/>
      <c r="AO225" s="18"/>
      <c r="AP225" s="18"/>
      <c r="AQ225" s="18"/>
      <c r="AR225" s="18"/>
      <c r="AS225" s="18"/>
      <c r="AT225" s="19">
        <f t="shared" si="279"/>
        <v>955.51599555389453</v>
      </c>
      <c r="AV225" s="18">
        <f>'9. IFO'!C225</f>
        <v>-50.16685744025574</v>
      </c>
      <c r="AW225" s="18">
        <f>'5. FÖRSKOLA FRITIDS'!F225</f>
        <v>-189.04521114123881</v>
      </c>
      <c r="AX225" s="18">
        <f>'7. GYMNASIESKOLA'!E225</f>
        <v>-9.5459215371220818</v>
      </c>
      <c r="AY225" s="18">
        <f>'10. ÄLDREOMSORG'!D225</f>
        <v>74.446867038743463</v>
      </c>
      <c r="AZ225" s="18">
        <f>'11. KOLLEKTIVTRAFIK'!C225</f>
        <v>25</v>
      </c>
      <c r="BA225" s="19">
        <f t="shared" si="280"/>
        <v>-149.31112307987314</v>
      </c>
      <c r="BB225" s="5"/>
      <c r="BC225" s="20">
        <f t="shared" si="281"/>
        <v>-1181.7840552312136</v>
      </c>
      <c r="BD225" s="20">
        <f t="shared" si="282"/>
        <v>955.51599555389453</v>
      </c>
      <c r="BE225" s="20">
        <f t="shared" si="283"/>
        <v>-149.31112307987314</v>
      </c>
      <c r="BF225" s="22">
        <f t="shared" si="284"/>
        <v>-375.57918275719226</v>
      </c>
      <c r="BH225" s="5"/>
      <c r="BI225" s="5"/>
      <c r="BJ225" s="5"/>
      <c r="BK225" s="5"/>
    </row>
    <row r="226" spans="1:63" x14ac:dyDescent="0.35">
      <c r="A226" s="13" t="str">
        <f>'8. KOMVUX'!B226</f>
        <v>Västerås</v>
      </c>
      <c r="B226" s="18">
        <f>'5. FÖRSKOLA FRITIDS'!L226</f>
        <v>-11.293960487879676</v>
      </c>
      <c r="C226" s="18">
        <f>'5. FÖRSKOLA FRITIDS'!M226</f>
        <v>13.633801411542194</v>
      </c>
      <c r="D226" s="18">
        <f>'6. FKLASS GRUNDSKOLA'!J226</f>
        <v>72.400338877643264</v>
      </c>
      <c r="E226" s="18">
        <f>'6. FKLASS GRUNDSKOLA'!K226</f>
        <v>22.685868561938666</v>
      </c>
      <c r="F226" s="18">
        <f>'6. FKLASS GRUNDSKOLA'!L226</f>
        <v>4.2273534505914832</v>
      </c>
      <c r="G226" s="18">
        <f>'7. GYMNASIESKOLA'!H226</f>
        <v>21.876774736686805</v>
      </c>
      <c r="H226" s="18">
        <f>'7. GYMNASIESKOLA'!I226</f>
        <v>-99.594922071001264</v>
      </c>
      <c r="I226" s="18">
        <f>'7. GYMNASIESKOLA'!J226</f>
        <v>-35.161782647032354</v>
      </c>
      <c r="J226" s="18">
        <f>'7. GYMNASIESKOLA'!L226</f>
        <v>4.0661300753826737</v>
      </c>
      <c r="K226" s="18">
        <f>'7. GYMNASIESKOLA'!M226</f>
        <v>4.2112102694704934</v>
      </c>
      <c r="L226" s="18">
        <f>'7. GYMNASIESKOLA'!K226</f>
        <v>103.60424803627048</v>
      </c>
      <c r="M226" s="18">
        <f>'9. IFO'!J226</f>
        <v>866.8531350792781</v>
      </c>
      <c r="N226" s="18">
        <f>'9. IFO'!K226</f>
        <v>-870.64197241047361</v>
      </c>
      <c r="O226" s="18">
        <f>'9. IFO'!L226</f>
        <v>16.003012458454279</v>
      </c>
      <c r="P226" s="18">
        <f>'9. IFO'!M226</f>
        <v>-732.0942535076</v>
      </c>
      <c r="Q226" s="18">
        <f>'10. ÄLDREOMSORG'!I226</f>
        <v>13.022139272543138</v>
      </c>
      <c r="R226" s="18">
        <f>'10. ÄLDREOMSORG'!J226</f>
        <v>-9.7028741544381294</v>
      </c>
      <c r="S226" s="19">
        <f t="shared" si="278"/>
        <v>-615.90575304862364</v>
      </c>
      <c r="U226" s="18">
        <f>'5. FÖRSKOLA FRITIDS'!D226</f>
        <v>49.124073209953259</v>
      </c>
      <c r="V226" s="18">
        <f>'5. FÖRSKOLA FRITIDS'!E226</f>
        <v>-42.844101234255611</v>
      </c>
      <c r="W226" s="18">
        <f>'5. FÖRSKOLA FRITIDS'!G226</f>
        <v>14.1145017570042</v>
      </c>
      <c r="X226" s="18">
        <f>'5. FÖRSKOLA FRITIDS'!H226</f>
        <v>-12.108106967381698</v>
      </c>
      <c r="Y226" s="18">
        <f>'5. FÖRSKOLA FRITIDS'!J226</f>
        <v>-30.894628998222721</v>
      </c>
      <c r="Z226" s="18">
        <f>'6. FKLASS GRUNDSKOLA'!F226</f>
        <v>3.4270392153217384</v>
      </c>
      <c r="AA226" s="18">
        <f>'6. FKLASS GRUNDSKOLA'!G226</f>
        <v>-45.907776667379615</v>
      </c>
      <c r="AB226" s="18">
        <f>'7. GYMNASIESKOLA'!E226</f>
        <v>-11.52807814877745</v>
      </c>
      <c r="AC226" s="18">
        <f>'9. IFO'!D226</f>
        <v>-11.217346034467626</v>
      </c>
      <c r="AD226" s="18">
        <f>'9. IFO'!E226</f>
        <v>131.08932895158125</v>
      </c>
      <c r="AE226" s="18">
        <f>'9. IFO'!F226</f>
        <v>1068.4093995773183</v>
      </c>
      <c r="AF226" s="18">
        <f>'9. IFO'!G226</f>
        <v>50.481966203615414</v>
      </c>
      <c r="AG226" s="18">
        <f>'9. IFO'!H226</f>
        <v>-482.20416398346828</v>
      </c>
      <c r="AH226" s="18">
        <f>'10. ÄLDREOMSORG'!D226</f>
        <v>19.4686486259525</v>
      </c>
      <c r="AI226" s="18">
        <f>'10. ÄLDREOMSORG'!E226</f>
        <v>-30.97283586466915</v>
      </c>
      <c r="AJ226" s="18"/>
      <c r="AK226" s="18"/>
      <c r="AL226" s="18"/>
      <c r="AM226" s="18"/>
      <c r="AN226" s="18"/>
      <c r="AO226" s="18"/>
      <c r="AP226" s="18"/>
      <c r="AQ226" s="18"/>
      <c r="AR226" s="18"/>
      <c r="AS226" s="18"/>
      <c r="AT226" s="19">
        <f t="shared" si="279"/>
        <v>668.43791964212437</v>
      </c>
      <c r="AV226" s="18">
        <f>'9. IFO'!C226</f>
        <v>33.209629527202765</v>
      </c>
      <c r="AW226" s="18">
        <f>'5. FÖRSKOLA FRITIDS'!F226</f>
        <v>14.053957015084551</v>
      </c>
      <c r="AX226" s="18">
        <f>'7. GYMNASIESKOLA'!E226</f>
        <v>-11.52807814877745</v>
      </c>
      <c r="AY226" s="18">
        <f>'10. ÄLDREOMSORG'!D226</f>
        <v>19.4686486259525</v>
      </c>
      <c r="AZ226" s="18">
        <f>'11. KOLLEKTIVTRAFIK'!C226</f>
        <v>53</v>
      </c>
      <c r="BA226" s="19">
        <f t="shared" si="280"/>
        <v>108.20415701946236</v>
      </c>
      <c r="BB226" s="5"/>
      <c r="BC226" s="20">
        <f t="shared" si="281"/>
        <v>-615.90575304862364</v>
      </c>
      <c r="BD226" s="20">
        <f t="shared" si="282"/>
        <v>668.43791964212437</v>
      </c>
      <c r="BE226" s="20">
        <f t="shared" si="283"/>
        <v>108.20415701946236</v>
      </c>
      <c r="BF226" s="22">
        <f t="shared" si="284"/>
        <v>160.73632361296308</v>
      </c>
      <c r="BH226" s="5"/>
      <c r="BI226" s="5"/>
      <c r="BJ226" s="5"/>
      <c r="BK226" s="5"/>
    </row>
    <row r="227" spans="1:63" x14ac:dyDescent="0.35">
      <c r="A227" s="13" t="str">
        <f>'8. KOMVUX'!B227</f>
        <v>Avesta</v>
      </c>
      <c r="B227" s="18">
        <f>'5. FÖRSKOLA FRITIDS'!L227</f>
        <v>7.845453393031069</v>
      </c>
      <c r="C227" s="18">
        <f>'5. FÖRSKOLA FRITIDS'!M227</f>
        <v>13.633801411542194</v>
      </c>
      <c r="D227" s="18">
        <f>'6. FKLASS GRUNDSKOLA'!J227</f>
        <v>216.65526840326021</v>
      </c>
      <c r="E227" s="18">
        <f>'6. FKLASS GRUNDSKOLA'!K227</f>
        <v>22.685868561938666</v>
      </c>
      <c r="F227" s="18">
        <f>'6. FKLASS GRUNDSKOLA'!L227</f>
        <v>4.2273534505914832</v>
      </c>
      <c r="G227" s="18">
        <f>'7. GYMNASIESKOLA'!H227</f>
        <v>96.623250558859141</v>
      </c>
      <c r="H227" s="18">
        <f>'7. GYMNASIESKOLA'!I227</f>
        <v>261.43491390073046</v>
      </c>
      <c r="I227" s="18">
        <f>'7. GYMNASIESKOLA'!J227</f>
        <v>34.288680783944983</v>
      </c>
      <c r="J227" s="18">
        <f>'7. GYMNASIESKOLA'!L227</f>
        <v>15.57052056304372</v>
      </c>
      <c r="K227" s="18">
        <f>'7. GYMNASIESKOLA'!M227</f>
        <v>4.2112102694704934</v>
      </c>
      <c r="L227" s="18">
        <f>'7. GYMNASIESKOLA'!K227</f>
        <v>-505.94902824379113</v>
      </c>
      <c r="M227" s="18">
        <f>'9. IFO'!J227</f>
        <v>857.11065362299587</v>
      </c>
      <c r="N227" s="18">
        <f>'9. IFO'!K227</f>
        <v>-898.90660749989047</v>
      </c>
      <c r="O227" s="18">
        <f>'9. IFO'!L227</f>
        <v>23.114241845651005</v>
      </c>
      <c r="P227" s="18">
        <f>'9. IFO'!M227</f>
        <v>-732.0942535076</v>
      </c>
      <c r="Q227" s="18">
        <f>'10. ÄLDREOMSORG'!I227</f>
        <v>13.022139272543138</v>
      </c>
      <c r="R227" s="18">
        <f>'10. ÄLDREOMSORG'!J227</f>
        <v>32.676455337644718</v>
      </c>
      <c r="S227" s="19">
        <f t="shared" si="278"/>
        <v>-533.85007787603456</v>
      </c>
      <c r="U227" s="18">
        <f>'5. FÖRSKOLA FRITIDS'!D227</f>
        <v>47.313632035429627</v>
      </c>
      <c r="V227" s="18">
        <f>'5. FÖRSKOLA FRITIDS'!E227</f>
        <v>-65.544220572944596</v>
      </c>
      <c r="W227" s="18">
        <f>'5. FÖRSKOLA FRITIDS'!G227</f>
        <v>-53.172702138634975</v>
      </c>
      <c r="X227" s="18">
        <f>'5. FÖRSKOLA FRITIDS'!H227</f>
        <v>-23.336224394636378</v>
      </c>
      <c r="Y227" s="18">
        <f>'5. FÖRSKOLA FRITIDS'!J227</f>
        <v>-26.365408155438921</v>
      </c>
      <c r="Z227" s="18">
        <f>'6. FKLASS GRUNDSKOLA'!F227</f>
        <v>-5.5017313201304825</v>
      </c>
      <c r="AA227" s="18">
        <f>'6. FKLASS GRUNDSKOLA'!G227</f>
        <v>-39.97249441409361</v>
      </c>
      <c r="AB227" s="18">
        <f>'7. GYMNASIESKOLA'!E227</f>
        <v>-9.5459215371220818</v>
      </c>
      <c r="AC227" s="18">
        <f>'9. IFO'!D227</f>
        <v>-9.1133175860933786</v>
      </c>
      <c r="AD227" s="18">
        <f>'9. IFO'!E227</f>
        <v>183.53174023262594</v>
      </c>
      <c r="AE227" s="18">
        <f>'9. IFO'!F227</f>
        <v>1324.6342782089828</v>
      </c>
      <c r="AF227" s="18">
        <f>'9. IFO'!G227</f>
        <v>24.21686534075015</v>
      </c>
      <c r="AG227" s="18">
        <f>'9. IFO'!H227</f>
        <v>-173.09000296142338</v>
      </c>
      <c r="AH227" s="18">
        <f>'10. ÄLDREOMSORG'!D227</f>
        <v>1.3259753296915768</v>
      </c>
      <c r="AI227" s="18">
        <f>'10. ÄLDREOMSORG'!E227</f>
        <v>-25.402031449828929</v>
      </c>
      <c r="AJ227" s="18"/>
      <c r="AK227" s="18"/>
      <c r="AL227" s="18"/>
      <c r="AM227" s="18"/>
      <c r="AN227" s="18"/>
      <c r="AO227" s="18"/>
      <c r="AP227" s="18"/>
      <c r="AQ227" s="18"/>
      <c r="AR227" s="18"/>
      <c r="AS227" s="18"/>
      <c r="AT227" s="19">
        <f t="shared" si="279"/>
        <v>1149.9784366171336</v>
      </c>
      <c r="AV227" s="18">
        <f>'9. IFO'!C227</f>
        <v>595.93412088896309</v>
      </c>
      <c r="AW227" s="18">
        <f>'5. FÖRSKOLA FRITIDS'!F227</f>
        <v>-79.543043091892031</v>
      </c>
      <c r="AX227" s="18">
        <f>'7. GYMNASIESKOLA'!E227</f>
        <v>-9.5459215371220818</v>
      </c>
      <c r="AY227" s="18">
        <f>'10. ÄLDREOMSORG'!D227</f>
        <v>1.3259753296915768</v>
      </c>
      <c r="AZ227" s="18">
        <f>'11. KOLLEKTIVTRAFIK'!C227</f>
        <v>36.874557410926755</v>
      </c>
      <c r="BA227" s="19">
        <f t="shared" si="280"/>
        <v>545.04568900056734</v>
      </c>
      <c r="BB227" s="5"/>
      <c r="BC227" s="20">
        <f t="shared" si="281"/>
        <v>-533.85007787603456</v>
      </c>
      <c r="BD227" s="20">
        <f t="shared" si="282"/>
        <v>1149.9784366171336</v>
      </c>
      <c r="BE227" s="20">
        <f t="shared" si="283"/>
        <v>545.04568900056734</v>
      </c>
      <c r="BF227" s="22">
        <f t="shared" si="284"/>
        <v>1161.1740477416665</v>
      </c>
      <c r="BH227" s="5"/>
      <c r="BI227" s="5"/>
      <c r="BJ227" s="5"/>
      <c r="BK227" s="5"/>
    </row>
    <row r="228" spans="1:63" x14ac:dyDescent="0.35">
      <c r="A228" s="13" t="str">
        <f>'8. KOMVUX'!B228</f>
        <v>Borlänge</v>
      </c>
      <c r="B228" s="18">
        <f>'5. FÖRSKOLA FRITIDS'!L228</f>
        <v>7.845453393031069</v>
      </c>
      <c r="C228" s="18">
        <f>'5. FÖRSKOLA FRITIDS'!M228</f>
        <v>-1.1007660100160328</v>
      </c>
      <c r="D228" s="18">
        <f>'6. FKLASS GRUNDSKOLA'!J228</f>
        <v>300.26248425344795</v>
      </c>
      <c r="E228" s="18">
        <f>'6. FKLASS GRUNDSKOLA'!K228</f>
        <v>22.685868561938666</v>
      </c>
      <c r="F228" s="18">
        <f>'6. FKLASS GRUNDSKOLA'!L228</f>
        <v>4.2273534505914832</v>
      </c>
      <c r="G228" s="18">
        <f>'7. GYMNASIESKOLA'!H228</f>
        <v>171.79743393618202</v>
      </c>
      <c r="H228" s="18">
        <f>'7. GYMNASIESKOLA'!I228</f>
        <v>108.09168320159168</v>
      </c>
      <c r="I228" s="18">
        <f>'7. GYMNASIESKOLA'!J228</f>
        <v>-121.4650365635428</v>
      </c>
      <c r="J228" s="18">
        <f>'7. GYMNASIESKOLA'!L228</f>
        <v>15.57052056304372</v>
      </c>
      <c r="K228" s="18">
        <f>'7. GYMNASIESKOLA'!M228</f>
        <v>4.2112102694704934</v>
      </c>
      <c r="L228" s="18">
        <f>'7. GYMNASIESKOLA'!K228</f>
        <v>-200.4033892904302</v>
      </c>
      <c r="M228" s="18">
        <f>'9. IFO'!J228</f>
        <v>957.85322449423188</v>
      </c>
      <c r="N228" s="18">
        <f>'9. IFO'!K228</f>
        <v>-979.57977158524272</v>
      </c>
      <c r="O228" s="18">
        <f>'9. IFO'!L228</f>
        <v>38.629298074662792</v>
      </c>
      <c r="P228" s="18">
        <f>'9. IFO'!M228</f>
        <v>-732.0942535076</v>
      </c>
      <c r="Q228" s="18">
        <f>'10. ÄLDREOMSORG'!I228</f>
        <v>13.022139272543138</v>
      </c>
      <c r="R228" s="18">
        <f>'10. ÄLDREOMSORG'!J228</f>
        <v>33.810001855298637</v>
      </c>
      <c r="S228" s="19">
        <f t="shared" si="278"/>
        <v>-356.6365456307982</v>
      </c>
      <c r="U228" s="18">
        <f>'5. FÖRSKOLA FRITIDS'!D228</f>
        <v>48.742719710114017</v>
      </c>
      <c r="V228" s="18">
        <f>'5. FÖRSKOLA FRITIDS'!E228</f>
        <v>-43.73356602832181</v>
      </c>
      <c r="W228" s="18">
        <f>'5. FÖRSKOLA FRITIDS'!G228</f>
        <v>-40.833488856058693</v>
      </c>
      <c r="X228" s="18">
        <f>'5. FÖRSKOLA FRITIDS'!H228</f>
        <v>7.6907107623864617</v>
      </c>
      <c r="Y228" s="18">
        <f>'5. FÖRSKOLA FRITIDS'!J228</f>
        <v>-26.365408155438921</v>
      </c>
      <c r="Z228" s="18">
        <f>'6. FKLASS GRUNDSKOLA'!F228</f>
        <v>2.1846230582940707</v>
      </c>
      <c r="AA228" s="18">
        <f>'6. FKLASS GRUNDSKOLA'!G228</f>
        <v>-39.97249441409361</v>
      </c>
      <c r="AB228" s="18">
        <f>'7. GYMNASIESKOLA'!E228</f>
        <v>-9.5459215371220818</v>
      </c>
      <c r="AC228" s="18">
        <f>'9. IFO'!D228</f>
        <v>-9.1133175860933786</v>
      </c>
      <c r="AD228" s="18">
        <f>'9. IFO'!E228</f>
        <v>222.41685589805311</v>
      </c>
      <c r="AE228" s="18">
        <f>'9. IFO'!F228</f>
        <v>1165.0980330232294</v>
      </c>
      <c r="AF228" s="18">
        <f>'9. IFO'!G228</f>
        <v>67.404482998358262</v>
      </c>
      <c r="AG228" s="18">
        <f>'9. IFO'!H228</f>
        <v>-275.13590489361565</v>
      </c>
      <c r="AH228" s="18">
        <f>'10. ÄLDREOMSORG'!D228</f>
        <v>-74.562527329286681</v>
      </c>
      <c r="AI228" s="18">
        <f>'10. ÄLDREOMSORG'!E228</f>
        <v>-25.402031449828929</v>
      </c>
      <c r="AJ228" s="18"/>
      <c r="AK228" s="18"/>
      <c r="AL228" s="18"/>
      <c r="AM228" s="18"/>
      <c r="AN228" s="18"/>
      <c r="AO228" s="18"/>
      <c r="AP228" s="18"/>
      <c r="AQ228" s="18"/>
      <c r="AR228" s="18"/>
      <c r="AS228" s="18"/>
      <c r="AT228" s="19">
        <f t="shared" si="279"/>
        <v>968.87276520057549</v>
      </c>
      <c r="AV228" s="18">
        <f>'9. IFO'!C228</f>
        <v>452.00917010894852</v>
      </c>
      <c r="AW228" s="18">
        <f>'5. FÖRSKOLA FRITIDS'!F228</f>
        <v>-77.676762944460819</v>
      </c>
      <c r="AX228" s="18">
        <f>'7. GYMNASIESKOLA'!E228</f>
        <v>-9.5459215371220818</v>
      </c>
      <c r="AY228" s="18">
        <f>'10. ÄLDREOMSORG'!D228</f>
        <v>-74.562527329286681</v>
      </c>
      <c r="AZ228" s="18">
        <f>'11. KOLLEKTIVTRAFIK'!C228</f>
        <v>36.874557410926755</v>
      </c>
      <c r="BA228" s="19">
        <f t="shared" si="280"/>
        <v>327.09851570900565</v>
      </c>
      <c r="BB228" s="5"/>
      <c r="BC228" s="20">
        <f t="shared" si="281"/>
        <v>-356.6365456307982</v>
      </c>
      <c r="BD228" s="20">
        <f t="shared" si="282"/>
        <v>968.87276520057549</v>
      </c>
      <c r="BE228" s="20">
        <f t="shared" si="283"/>
        <v>327.09851570900565</v>
      </c>
      <c r="BF228" s="22">
        <f t="shared" si="284"/>
        <v>939.334735278783</v>
      </c>
      <c r="BH228" s="5"/>
      <c r="BI228" s="5"/>
      <c r="BJ228" s="5"/>
      <c r="BK228" s="5"/>
    </row>
    <row r="229" spans="1:63" x14ac:dyDescent="0.35">
      <c r="A229" s="13" t="str">
        <f>'8. KOMVUX'!B229</f>
        <v>Falun</v>
      </c>
      <c r="B229" s="18">
        <f>'5. FÖRSKOLA FRITIDS'!L229</f>
        <v>7.845453393031069</v>
      </c>
      <c r="C229" s="18">
        <f>'5. FÖRSKOLA FRITIDS'!M229</f>
        <v>13.633801411542194</v>
      </c>
      <c r="D229" s="18">
        <f>'6. FKLASS GRUNDSKOLA'!J229</f>
        <v>-198.53044763059327</v>
      </c>
      <c r="E229" s="18">
        <f>'6. FKLASS GRUNDSKOLA'!K229</f>
        <v>22.685868561938666</v>
      </c>
      <c r="F229" s="18">
        <f>'6. FKLASS GRUNDSKOLA'!L229</f>
        <v>4.2273534505914832</v>
      </c>
      <c r="G229" s="18">
        <f>'7. GYMNASIESKOLA'!H229</f>
        <v>-31.798822103122934</v>
      </c>
      <c r="H229" s="18">
        <f>'7. GYMNASIESKOLA'!I229</f>
        <v>128.31568653591469</v>
      </c>
      <c r="I229" s="18">
        <f>'7. GYMNASIESKOLA'!J229</f>
        <v>16.526015542547508</v>
      </c>
      <c r="J229" s="18">
        <f>'7. GYMNASIESKOLA'!L229</f>
        <v>15.57052056304372</v>
      </c>
      <c r="K229" s="18">
        <f>'7. GYMNASIESKOLA'!M229</f>
        <v>4.2112102694704934</v>
      </c>
      <c r="L229" s="18">
        <f>'7. GYMNASIESKOLA'!K229</f>
        <v>-66.320369329276417</v>
      </c>
      <c r="M229" s="18">
        <f>'9. IFO'!J229</f>
        <v>738.58793846587832</v>
      </c>
      <c r="N229" s="18">
        <f>'9. IFO'!K229</f>
        <v>-646.48717361396587</v>
      </c>
      <c r="O229" s="18">
        <f>'9. IFO'!L229</f>
        <v>21.389496190007414</v>
      </c>
      <c r="P229" s="18">
        <f>'9. IFO'!M229</f>
        <v>-732.0942535076</v>
      </c>
      <c r="Q229" s="18">
        <f>'10. ÄLDREOMSORG'!I229</f>
        <v>13.022139272543138</v>
      </c>
      <c r="R229" s="18">
        <f>'10. ÄLDREOMSORG'!J229</f>
        <v>33.576551591762573</v>
      </c>
      <c r="S229" s="19">
        <f t="shared" si="278"/>
        <v>-655.63903093628721</v>
      </c>
      <c r="U229" s="18">
        <f>'5. FÖRSKOLA FRITIDS'!D229</f>
        <v>47.145653998038178</v>
      </c>
      <c r="V229" s="18">
        <f>'5. FÖRSKOLA FRITIDS'!E229</f>
        <v>-53.953919023850723</v>
      </c>
      <c r="W229" s="18">
        <f>'5. FÖRSKOLA FRITIDS'!G229</f>
        <v>34.194384113663297</v>
      </c>
      <c r="X229" s="18">
        <f>'5. FÖRSKOLA FRITIDS'!H229</f>
        <v>-24.298857837408427</v>
      </c>
      <c r="Y229" s="18">
        <f>'5. FÖRSKOLA FRITIDS'!J229</f>
        <v>-26.365408155438921</v>
      </c>
      <c r="Z229" s="18">
        <f>'6. FKLASS GRUNDSKOLA'!F229</f>
        <v>-17.041188314072222</v>
      </c>
      <c r="AA229" s="18">
        <f>'6. FKLASS GRUNDSKOLA'!G229</f>
        <v>-39.97249441409361</v>
      </c>
      <c r="AB229" s="18">
        <f>'7. GYMNASIESKOLA'!E229</f>
        <v>-9.5459215371220818</v>
      </c>
      <c r="AC229" s="18">
        <f>'9. IFO'!D229</f>
        <v>-9.1133175860933786</v>
      </c>
      <c r="AD229" s="18">
        <f>'9. IFO'!E229</f>
        <v>64.481686598479072</v>
      </c>
      <c r="AE229" s="18">
        <f>'9. IFO'!F229</f>
        <v>1000.7273561651805</v>
      </c>
      <c r="AF229" s="18">
        <f>'9. IFO'!G229</f>
        <v>50.096391686814641</v>
      </c>
      <c r="AG229" s="18">
        <f>'9. IFO'!H229</f>
        <v>-287.49762782177334</v>
      </c>
      <c r="AH229" s="18">
        <f>'10. ÄLDREOMSORG'!D229</f>
        <v>-32.432632726413395</v>
      </c>
      <c r="AI229" s="18">
        <f>'10. ÄLDREOMSORG'!E229</f>
        <v>-25.402031449828929</v>
      </c>
      <c r="AJ229" s="18"/>
      <c r="AK229" s="18"/>
      <c r="AL229" s="18"/>
      <c r="AM229" s="18"/>
      <c r="AN229" s="18"/>
      <c r="AO229" s="18"/>
      <c r="AP229" s="18"/>
      <c r="AQ229" s="18"/>
      <c r="AR229" s="18"/>
      <c r="AS229" s="18"/>
      <c r="AT229" s="19">
        <f t="shared" si="279"/>
        <v>671.02207369608061</v>
      </c>
      <c r="AV229" s="18">
        <f>'9. IFO'!C229</f>
        <v>196.62101976989254</v>
      </c>
      <c r="AW229" s="18">
        <f>'5. FÖRSKOLA FRITIDS'!F229</f>
        <v>46.657298704852664</v>
      </c>
      <c r="AX229" s="18">
        <f>'7. GYMNASIESKOLA'!E229</f>
        <v>-9.5459215371220818</v>
      </c>
      <c r="AY229" s="18">
        <f>'10. ÄLDREOMSORG'!D229</f>
        <v>-32.432632726413395</v>
      </c>
      <c r="AZ229" s="18">
        <f>'11. KOLLEKTIVTRAFIK'!C229</f>
        <v>36.874557410926755</v>
      </c>
      <c r="BA229" s="19">
        <f t="shared" si="280"/>
        <v>238.17432162213652</v>
      </c>
      <c r="BB229" s="5"/>
      <c r="BC229" s="20">
        <f t="shared" si="281"/>
        <v>-655.63903093628721</v>
      </c>
      <c r="BD229" s="20">
        <f t="shared" si="282"/>
        <v>671.02207369608061</v>
      </c>
      <c r="BE229" s="20">
        <f t="shared" si="283"/>
        <v>238.17432162213652</v>
      </c>
      <c r="BF229" s="22">
        <f t="shared" si="284"/>
        <v>253.55736438192991</v>
      </c>
      <c r="BH229" s="5"/>
      <c r="BI229" s="5"/>
      <c r="BJ229" s="5"/>
      <c r="BK229" s="5"/>
    </row>
    <row r="230" spans="1:63" x14ac:dyDescent="0.35">
      <c r="A230" s="13" t="str">
        <f>'8. KOMVUX'!B230</f>
        <v>Gagnef</v>
      </c>
      <c r="B230" s="18">
        <f>'5. FÖRSKOLA FRITIDS'!L230</f>
        <v>-16.490964226227341</v>
      </c>
      <c r="C230" s="18">
        <f>'5. FÖRSKOLA FRITIDS'!M230</f>
        <v>13.633801411542194</v>
      </c>
      <c r="D230" s="18">
        <f>'6. FKLASS GRUNDSKOLA'!J230</f>
        <v>-218.33466294427441</v>
      </c>
      <c r="E230" s="18">
        <f>'6. FKLASS GRUNDSKOLA'!K230</f>
        <v>22.394670314369293</v>
      </c>
      <c r="F230" s="18">
        <f>'6. FKLASS GRUNDSKOLA'!L230</f>
        <v>4.2273534505914832</v>
      </c>
      <c r="G230" s="18">
        <f>'7. GYMNASIESKOLA'!H230</f>
        <v>-98.136578776538499</v>
      </c>
      <c r="H230" s="18">
        <f>'7. GYMNASIESKOLA'!I230</f>
        <v>514.04302093103024</v>
      </c>
      <c r="I230" s="18">
        <f>'7. GYMNASIESKOLA'!J230</f>
        <v>-96.770445087602639</v>
      </c>
      <c r="J230" s="18">
        <f>'7. GYMNASIESKOLA'!L230</f>
        <v>15.57052056304372</v>
      </c>
      <c r="K230" s="18">
        <f>'7. GYMNASIESKOLA'!M230</f>
        <v>-34.676422982213204</v>
      </c>
      <c r="L230" s="18">
        <f>'7. GYMNASIESKOLA'!K230</f>
        <v>-345.60862112833973</v>
      </c>
      <c r="M230" s="18">
        <f>'9. IFO'!J230</f>
        <v>535.67690991264692</v>
      </c>
      <c r="N230" s="18">
        <f>'9. IFO'!K230</f>
        <v>-724.47918515103584</v>
      </c>
      <c r="O230" s="18">
        <f>'9. IFO'!L230</f>
        <v>14.44469179100588</v>
      </c>
      <c r="P230" s="18">
        <f>'9. IFO'!M230</f>
        <v>-732.0942535076</v>
      </c>
      <c r="Q230" s="18">
        <f>'10. ÄLDREOMSORG'!I230</f>
        <v>13.022139272543138</v>
      </c>
      <c r="R230" s="18">
        <f>'10. ÄLDREOMSORG'!J230</f>
        <v>38.538450699572124</v>
      </c>
      <c r="S230" s="19">
        <f t="shared" si="278"/>
        <v>-1095.0395754574865</v>
      </c>
      <c r="U230" s="18">
        <f>'5. FÖRSKOLA FRITIDS'!D230</f>
        <v>52.18614159438237</v>
      </c>
      <c r="V230" s="18">
        <f>'5. FÖRSKOLA FRITIDS'!E230</f>
        <v>-74.063549919881396</v>
      </c>
      <c r="W230" s="18">
        <f>'5. FÖRSKOLA FRITIDS'!G230</f>
        <v>-48.251133802775207</v>
      </c>
      <c r="X230" s="18">
        <f>'5. FÖRSKOLA FRITIDS'!H230</f>
        <v>-108.6913449718508</v>
      </c>
      <c r="Y230" s="18">
        <f>'5. FÖRSKOLA FRITIDS'!J230</f>
        <v>-26.365408155438921</v>
      </c>
      <c r="Z230" s="18">
        <f>'6. FKLASS GRUNDSKOLA'!F230</f>
        <v>-28.487859441542593</v>
      </c>
      <c r="AA230" s="18">
        <f>'6. FKLASS GRUNDSKOLA'!G230</f>
        <v>-39.97249441409361</v>
      </c>
      <c r="AB230" s="18">
        <f>'7. GYMNASIESKOLA'!E230</f>
        <v>-9.5459215371220818</v>
      </c>
      <c r="AC230" s="18">
        <f>'9. IFO'!D230</f>
        <v>-9.1133175860933786</v>
      </c>
      <c r="AD230" s="18">
        <f>'9. IFO'!E230</f>
        <v>28.785270855659686</v>
      </c>
      <c r="AE230" s="18">
        <f>'9. IFO'!F230</f>
        <v>1150.5947380063426</v>
      </c>
      <c r="AF230" s="18">
        <f>'9. IFO'!G230</f>
        <v>3.2203193980409175</v>
      </c>
      <c r="AG230" s="18">
        <f>'9. IFO'!H230</f>
        <v>-111.66443214666667</v>
      </c>
      <c r="AH230" s="18">
        <f>'10. ÄLDREOMSORG'!D230</f>
        <v>-78.877469360588933</v>
      </c>
      <c r="AI230" s="18">
        <f>'10. ÄLDREOMSORG'!E230</f>
        <v>-25.402031449828929</v>
      </c>
      <c r="AJ230" s="18"/>
      <c r="AK230" s="18"/>
      <c r="AL230" s="18"/>
      <c r="AM230" s="18"/>
      <c r="AN230" s="18"/>
      <c r="AO230" s="18"/>
      <c r="AP230" s="18"/>
      <c r="AQ230" s="18"/>
      <c r="AR230" s="18"/>
      <c r="AS230" s="18"/>
      <c r="AT230" s="19">
        <f t="shared" si="279"/>
        <v>674.35150706854313</v>
      </c>
      <c r="AV230" s="18">
        <f>'9. IFO'!C230</f>
        <v>163.03027842453423</v>
      </c>
      <c r="AW230" s="18">
        <f>'5. FÖRSKOLA FRITIDS'!F230</f>
        <v>-99.889478445997582</v>
      </c>
      <c r="AX230" s="18">
        <f>'7. GYMNASIESKOLA'!E230</f>
        <v>-9.5459215371220818</v>
      </c>
      <c r="AY230" s="18">
        <f>'10. ÄLDREOMSORG'!D230</f>
        <v>-78.877469360588933</v>
      </c>
      <c r="AZ230" s="18">
        <f>'11. KOLLEKTIVTRAFIK'!C230</f>
        <v>36.874557410926755</v>
      </c>
      <c r="BA230" s="19">
        <f t="shared" si="280"/>
        <v>11.591966491752387</v>
      </c>
      <c r="BB230" s="5"/>
      <c r="BC230" s="20">
        <f t="shared" si="281"/>
        <v>-1095.0395754574865</v>
      </c>
      <c r="BD230" s="20">
        <f t="shared" si="282"/>
        <v>674.35150706854313</v>
      </c>
      <c r="BE230" s="20">
        <f t="shared" si="283"/>
        <v>11.591966491752387</v>
      </c>
      <c r="BF230" s="22">
        <f t="shared" si="284"/>
        <v>-409.09610189719103</v>
      </c>
      <c r="BH230" s="5"/>
      <c r="BI230" s="5"/>
      <c r="BJ230" s="5"/>
      <c r="BK230" s="5"/>
    </row>
    <row r="231" spans="1:63" x14ac:dyDescent="0.35">
      <c r="A231" s="13" t="str">
        <f>'8. KOMVUX'!B231</f>
        <v>Hedemora</v>
      </c>
      <c r="B231" s="18">
        <f>'5. FÖRSKOLA FRITIDS'!L231</f>
        <v>-3.0842980626954497</v>
      </c>
      <c r="C231" s="18">
        <f>'5. FÖRSKOLA FRITIDS'!M231</f>
        <v>13.633801411542194</v>
      </c>
      <c r="D231" s="18">
        <f>'6. FKLASS GRUNDSKOLA'!J231</f>
        <v>253.72462966260073</v>
      </c>
      <c r="E231" s="18">
        <f>'6. FKLASS GRUNDSKOLA'!K231</f>
        <v>22.685868561938666</v>
      </c>
      <c r="F231" s="18">
        <f>'6. FKLASS GRUNDSKOLA'!L231</f>
        <v>4.2273534505914832</v>
      </c>
      <c r="G231" s="18">
        <f>'7. GYMNASIESKOLA'!H231</f>
        <v>151.58758375235067</v>
      </c>
      <c r="H231" s="18">
        <f>'7. GYMNASIESKOLA'!I231</f>
        <v>371.23785337967433</v>
      </c>
      <c r="I231" s="18">
        <f>'7. GYMNASIESKOLA'!J231</f>
        <v>-33.244154507822202</v>
      </c>
      <c r="J231" s="18">
        <f>'7. GYMNASIESKOLA'!L231</f>
        <v>15.57052056304372</v>
      </c>
      <c r="K231" s="18">
        <f>'7. GYMNASIESKOLA'!M231</f>
        <v>-20.62600445590498</v>
      </c>
      <c r="L231" s="18">
        <f>'7. GYMNASIESKOLA'!K231</f>
        <v>-493.10481786543085</v>
      </c>
      <c r="M231" s="18">
        <f>'9. IFO'!J231</f>
        <v>863.52575033145672</v>
      </c>
      <c r="N231" s="18">
        <f>'9. IFO'!K231</f>
        <v>-1041.5511223889307</v>
      </c>
      <c r="O231" s="18">
        <f>'9. IFO'!L231</f>
        <v>30.305962187741418</v>
      </c>
      <c r="P231" s="18">
        <f>'9. IFO'!M231</f>
        <v>-732.0942535076</v>
      </c>
      <c r="Q231" s="18">
        <f>'10. ÄLDREOMSORG'!I231</f>
        <v>13.022139272543138</v>
      </c>
      <c r="R231" s="18">
        <f>'10. ÄLDREOMSORG'!J231</f>
        <v>33.684432399046237</v>
      </c>
      <c r="S231" s="19">
        <f t="shared" si="278"/>
        <v>-550.49875581585479</v>
      </c>
      <c r="U231" s="18">
        <f>'5. FÖRSKOLA FRITIDS'!D231</f>
        <v>44.039191938628349</v>
      </c>
      <c r="V231" s="18">
        <f>'5. FÖRSKOLA FRITIDS'!E231</f>
        <v>-46.599278606773957</v>
      </c>
      <c r="W231" s="18">
        <f>'5. FÖRSKOLA FRITIDS'!G231</f>
        <v>-33.638817660375416</v>
      </c>
      <c r="X231" s="18">
        <f>'5. FÖRSKOLA FRITIDS'!H231</f>
        <v>115.06742721583696</v>
      </c>
      <c r="Y231" s="18">
        <f>'5. FÖRSKOLA FRITIDS'!J231</f>
        <v>-26.365408155438921</v>
      </c>
      <c r="Z231" s="18">
        <f>'6. FKLASS GRUNDSKOLA'!F231</f>
        <v>-12.5370499696577</v>
      </c>
      <c r="AA231" s="18">
        <f>'6. FKLASS GRUNDSKOLA'!G231</f>
        <v>-39.97249441409361</v>
      </c>
      <c r="AB231" s="18">
        <f>'7. GYMNASIESKOLA'!E231</f>
        <v>-9.5459215371220818</v>
      </c>
      <c r="AC231" s="18">
        <f>'9. IFO'!D231</f>
        <v>-9.1133175860933786</v>
      </c>
      <c r="AD231" s="18">
        <f>'9. IFO'!E231</f>
        <v>164.88610274879838</v>
      </c>
      <c r="AE231" s="18">
        <f>'9. IFO'!F231</f>
        <v>1527.6804084453959</v>
      </c>
      <c r="AF231" s="18">
        <f>'9. IFO'!G231</f>
        <v>23.47889228904031</v>
      </c>
      <c r="AG231" s="18">
        <f>'9. IFO'!H231</f>
        <v>-132.60268475999305</v>
      </c>
      <c r="AH231" s="18">
        <f>'10. ÄLDREOMSORG'!D231</f>
        <v>-37.092412715026882</v>
      </c>
      <c r="AI231" s="18">
        <f>'10. ÄLDREOMSORG'!E231</f>
        <v>-25.402031449828929</v>
      </c>
      <c r="AJ231" s="18"/>
      <c r="AK231" s="18"/>
      <c r="AL231" s="18"/>
      <c r="AM231" s="18"/>
      <c r="AN231" s="18"/>
      <c r="AO231" s="18"/>
      <c r="AP231" s="18"/>
      <c r="AQ231" s="18"/>
      <c r="AR231" s="18"/>
      <c r="AS231" s="18"/>
      <c r="AT231" s="19">
        <f t="shared" si="279"/>
        <v>1502.2826057832958</v>
      </c>
      <c r="AV231" s="18">
        <f>'9. IFO'!C231</f>
        <v>695.28677992830092</v>
      </c>
      <c r="AW231" s="18">
        <f>'5. FÖRSKOLA FRITIDS'!F231</f>
        <v>-1.1456565153556804</v>
      </c>
      <c r="AX231" s="18">
        <f>'7. GYMNASIESKOLA'!E231</f>
        <v>-9.5459215371220818</v>
      </c>
      <c r="AY231" s="18">
        <f>'10. ÄLDREOMSORG'!D231</f>
        <v>-37.092412715026882</v>
      </c>
      <c r="AZ231" s="18">
        <f>'11. KOLLEKTIVTRAFIK'!C231</f>
        <v>36.874557410926755</v>
      </c>
      <c r="BA231" s="19">
        <f t="shared" si="280"/>
        <v>684.37734657172302</v>
      </c>
      <c r="BB231" s="5"/>
      <c r="BC231" s="20">
        <f t="shared" si="281"/>
        <v>-550.49875581585479</v>
      </c>
      <c r="BD231" s="20">
        <f t="shared" si="282"/>
        <v>1502.2826057832958</v>
      </c>
      <c r="BE231" s="20">
        <f t="shared" si="283"/>
        <v>684.37734657172302</v>
      </c>
      <c r="BF231" s="22">
        <f t="shared" si="284"/>
        <v>1636.1611965391639</v>
      </c>
      <c r="BH231" s="5"/>
      <c r="BI231" s="5"/>
      <c r="BJ231" s="5"/>
      <c r="BK231" s="5"/>
    </row>
    <row r="232" spans="1:63" x14ac:dyDescent="0.35">
      <c r="A232" s="13" t="str">
        <f>'8. KOMVUX'!B232</f>
        <v>Leksand</v>
      </c>
      <c r="B232" s="18">
        <f>'5. FÖRSKOLA FRITIDS'!L232</f>
        <v>7.845453393031069</v>
      </c>
      <c r="C232" s="18">
        <f>'5. FÖRSKOLA FRITIDS'!M232</f>
        <v>13.633801411542194</v>
      </c>
      <c r="D232" s="18">
        <f>'6. FKLASS GRUNDSKOLA'!J232</f>
        <v>-139.0429298451831</v>
      </c>
      <c r="E232" s="18">
        <f>'6. FKLASS GRUNDSKOLA'!K232</f>
        <v>17.940825109233312</v>
      </c>
      <c r="F232" s="18">
        <f>'6. FKLASS GRUNDSKOLA'!L232</f>
        <v>4.2273534505914832</v>
      </c>
      <c r="G232" s="18">
        <f>'7. GYMNASIESKOLA'!H232</f>
        <v>-64.183658166257558</v>
      </c>
      <c r="H232" s="18">
        <f>'7. GYMNASIESKOLA'!I232</f>
        <v>150.08708260401622</v>
      </c>
      <c r="I232" s="18">
        <f>'7. GYMNASIESKOLA'!J232</f>
        <v>-9.3729651146884674</v>
      </c>
      <c r="J232" s="18">
        <f>'7. GYMNASIESKOLA'!L232</f>
        <v>15.57052056304372</v>
      </c>
      <c r="K232" s="18">
        <f>'7. GYMNASIESKOLA'!M232</f>
        <v>2.2316302064515381</v>
      </c>
      <c r="L232" s="18">
        <f>'7. GYMNASIESKOLA'!K232</f>
        <v>-116.58504014415209</v>
      </c>
      <c r="M232" s="18">
        <f>'9. IFO'!J232</f>
        <v>564.94006230234925</v>
      </c>
      <c r="N232" s="18">
        <f>'9. IFO'!K232</f>
        <v>-532.0123113327503</v>
      </c>
      <c r="O232" s="18">
        <f>'9. IFO'!L232</f>
        <v>17.667026754511532</v>
      </c>
      <c r="P232" s="18">
        <f>'9. IFO'!M232</f>
        <v>-732.0942535076</v>
      </c>
      <c r="Q232" s="18">
        <f>'10. ÄLDREOMSORG'!I232</f>
        <v>13.022139272543138</v>
      </c>
      <c r="R232" s="18">
        <f>'10. ÄLDREOMSORG'!J232</f>
        <v>37.654001013082492</v>
      </c>
      <c r="S232" s="19">
        <f t="shared" si="278"/>
        <v>-748.47126203023561</v>
      </c>
      <c r="U232" s="18">
        <f>'5. FÖRSKOLA FRITIDS'!D232</f>
        <v>39.679632583588024</v>
      </c>
      <c r="V232" s="18">
        <f>'5. FÖRSKOLA FRITIDS'!E232</f>
        <v>-36.464567996279321</v>
      </c>
      <c r="W232" s="18">
        <f>'5. FÖRSKOLA FRITIDS'!G232</f>
        <v>6.9063833762467075</v>
      </c>
      <c r="X232" s="18">
        <f>'5. FÖRSKOLA FRITIDS'!H232</f>
        <v>62.407280319134927</v>
      </c>
      <c r="Y232" s="18">
        <f>'5. FÖRSKOLA FRITIDS'!J232</f>
        <v>-26.365408155438921</v>
      </c>
      <c r="Z232" s="18">
        <f>'6. FKLASS GRUNDSKOLA'!F232</f>
        <v>-14.393355626734039</v>
      </c>
      <c r="AA232" s="18">
        <f>'6. FKLASS GRUNDSKOLA'!G232</f>
        <v>-39.97249441409361</v>
      </c>
      <c r="AB232" s="18">
        <f>'7. GYMNASIESKOLA'!E232</f>
        <v>-9.5459215371220818</v>
      </c>
      <c r="AC232" s="18">
        <f>'9. IFO'!D232</f>
        <v>-9.1133175860933786</v>
      </c>
      <c r="AD232" s="18">
        <f>'9. IFO'!E232</f>
        <v>52.274839603846367</v>
      </c>
      <c r="AE232" s="18">
        <f>'9. IFO'!F232</f>
        <v>1020.0650828543627</v>
      </c>
      <c r="AF232" s="18">
        <f>'9. IFO'!G232</f>
        <v>9.7921319646753577</v>
      </c>
      <c r="AG232" s="18">
        <f>'9. IFO'!H232</f>
        <v>-142.88160804402585</v>
      </c>
      <c r="AH232" s="18">
        <f>'10. ÄLDREOMSORG'!D232</f>
        <v>30.889496373322057</v>
      </c>
      <c r="AI232" s="18">
        <f>'10. ÄLDREOMSORG'!E232</f>
        <v>-25.402031449828929</v>
      </c>
      <c r="AJ232" s="18"/>
      <c r="AK232" s="18"/>
      <c r="AL232" s="18"/>
      <c r="AM232" s="18"/>
      <c r="AN232" s="18"/>
      <c r="AO232" s="18"/>
      <c r="AP232" s="18"/>
      <c r="AQ232" s="18"/>
      <c r="AR232" s="18"/>
      <c r="AS232" s="18"/>
      <c r="AT232" s="19">
        <f t="shared" si="279"/>
        <v>917.87614226555991</v>
      </c>
      <c r="AV232" s="18">
        <f>'9. IFO'!C232</f>
        <v>248.33178364932917</v>
      </c>
      <c r="AW232" s="18">
        <f>'5. FÖRSKOLA FRITIDS'!F232</f>
        <v>84.178347347650998</v>
      </c>
      <c r="AX232" s="18">
        <f>'7. GYMNASIESKOLA'!E232</f>
        <v>-9.5459215371220818</v>
      </c>
      <c r="AY232" s="18">
        <f>'10. ÄLDREOMSORG'!D232</f>
        <v>30.889496373322057</v>
      </c>
      <c r="AZ232" s="18">
        <f>'11. KOLLEKTIVTRAFIK'!C232</f>
        <v>36.874557410926755</v>
      </c>
      <c r="BA232" s="19">
        <f t="shared" si="280"/>
        <v>390.72826324410687</v>
      </c>
      <c r="BB232" s="5"/>
      <c r="BC232" s="20">
        <f t="shared" si="281"/>
        <v>-748.47126203023561</v>
      </c>
      <c r="BD232" s="20">
        <f t="shared" si="282"/>
        <v>917.87614226555991</v>
      </c>
      <c r="BE232" s="20">
        <f t="shared" si="283"/>
        <v>390.72826324410687</v>
      </c>
      <c r="BF232" s="22">
        <f t="shared" si="284"/>
        <v>560.13314347943117</v>
      </c>
      <c r="BH232" s="5"/>
      <c r="BI232" s="5"/>
      <c r="BJ232" s="5"/>
      <c r="BK232" s="5"/>
    </row>
    <row r="233" spans="1:63" x14ac:dyDescent="0.35">
      <c r="A233" s="13" t="str">
        <f>'8. KOMVUX'!B233</f>
        <v>Ludvika</v>
      </c>
      <c r="B233" s="18">
        <f>'5. FÖRSKOLA FRITIDS'!L233</f>
        <v>7.845453393031069</v>
      </c>
      <c r="C233" s="18">
        <f>'5. FÖRSKOLA FRITIDS'!M233</f>
        <v>-54.574171090833197</v>
      </c>
      <c r="D233" s="18">
        <f>'6. FKLASS GRUNDSKOLA'!J233</f>
        <v>349.32101209326061</v>
      </c>
      <c r="E233" s="18">
        <f>'6. FKLASS GRUNDSKOLA'!K233</f>
        <v>17.202765641985646</v>
      </c>
      <c r="F233" s="18">
        <f>'6. FKLASS GRUNDSKOLA'!L233</f>
        <v>4.2273534505914832</v>
      </c>
      <c r="G233" s="18">
        <f>'7. GYMNASIESKOLA'!H233</f>
        <v>84.497389321151218</v>
      </c>
      <c r="H233" s="18">
        <f>'7. GYMNASIESKOLA'!I233</f>
        <v>247.01272499393846</v>
      </c>
      <c r="I233" s="18">
        <f>'7. GYMNASIESKOLA'!J233</f>
        <v>-27.192748172521267</v>
      </c>
      <c r="J233" s="18">
        <f>'7. GYMNASIESKOLA'!L233</f>
        <v>15.57052056304372</v>
      </c>
      <c r="K233" s="18">
        <f>'7. GYMNASIESKOLA'!M233</f>
        <v>4.2112102694704934</v>
      </c>
      <c r="L233" s="18">
        <f>'7. GYMNASIESKOLA'!K233</f>
        <v>-332.55266680993157</v>
      </c>
      <c r="M233" s="18">
        <f>'9. IFO'!J233</f>
        <v>882.25359922883831</v>
      </c>
      <c r="N233" s="18">
        <f>'9. IFO'!K233</f>
        <v>-944.61439796850323</v>
      </c>
      <c r="O233" s="18">
        <f>'9. IFO'!L233</f>
        <v>36.092557812801864</v>
      </c>
      <c r="P233" s="18">
        <f>'9. IFO'!M233</f>
        <v>-732.0942535076</v>
      </c>
      <c r="Q233" s="18">
        <f>'10. ÄLDREOMSORG'!I233</f>
        <v>13.022139272543138</v>
      </c>
      <c r="R233" s="18">
        <f>'10. ÄLDREOMSORG'!J233</f>
        <v>25.84115504997806</v>
      </c>
      <c r="S233" s="19">
        <f t="shared" si="278"/>
        <v>-403.93035645875523</v>
      </c>
      <c r="U233" s="18">
        <f>'5. FÖRSKOLA FRITIDS'!D233</f>
        <v>47.576116496538113</v>
      </c>
      <c r="V233" s="18">
        <f>'5. FÖRSKOLA FRITIDS'!E233</f>
        <v>-20.860852868934384</v>
      </c>
      <c r="W233" s="18">
        <f>'5. FÖRSKOLA FRITIDS'!G233</f>
        <v>-18.428861128510491</v>
      </c>
      <c r="X233" s="18">
        <f>'5. FÖRSKOLA FRITIDS'!H233</f>
        <v>-12.704453890193829</v>
      </c>
      <c r="Y233" s="18">
        <f>'5. FÖRSKOLA FRITIDS'!J233</f>
        <v>-26.365408155438921</v>
      </c>
      <c r="Z233" s="18">
        <f>'6. FKLASS GRUNDSKOLA'!F233</f>
        <v>-4.9193784873616977</v>
      </c>
      <c r="AA233" s="18">
        <f>'6. FKLASS GRUNDSKOLA'!G233</f>
        <v>-39.97249441409361</v>
      </c>
      <c r="AB233" s="18">
        <f>'7. GYMNASIESKOLA'!E233</f>
        <v>-9.5459215371220818</v>
      </c>
      <c r="AC233" s="18">
        <f>'9. IFO'!D233</f>
        <v>-9.1133175860933786</v>
      </c>
      <c r="AD233" s="18">
        <f>'9. IFO'!E233</f>
        <v>213.61937755586814</v>
      </c>
      <c r="AE233" s="18">
        <f>'9. IFO'!F233</f>
        <v>1242.4489397799582</v>
      </c>
      <c r="AF233" s="18">
        <f>'9. IFO'!G233</f>
        <v>27.900931393960981</v>
      </c>
      <c r="AG233" s="18">
        <f>'9. IFO'!H233</f>
        <v>-191.8268681888413</v>
      </c>
      <c r="AH233" s="18">
        <f>'10. ÄLDREOMSORG'!D233</f>
        <v>-36.253072270794419</v>
      </c>
      <c r="AI233" s="18">
        <f>'10. ÄLDREOMSORG'!E233</f>
        <v>-25.402031449828929</v>
      </c>
      <c r="AJ233" s="18"/>
      <c r="AK233" s="18"/>
      <c r="AL233" s="18"/>
      <c r="AM233" s="18"/>
      <c r="AN233" s="18"/>
      <c r="AO233" s="18"/>
      <c r="AP233" s="18"/>
      <c r="AQ233" s="18"/>
      <c r="AR233" s="18"/>
      <c r="AS233" s="18"/>
      <c r="AT233" s="19">
        <f t="shared" si="279"/>
        <v>1136.1527052491124</v>
      </c>
      <c r="AV233" s="18">
        <f>'9. IFO'!C233</f>
        <v>521.19709171335455</v>
      </c>
      <c r="AW233" s="18">
        <f>'5. FÖRSKOLA FRITIDS'!F233</f>
        <v>-5.5414987783196503</v>
      </c>
      <c r="AX233" s="18">
        <f>'7. GYMNASIESKOLA'!E233</f>
        <v>-9.5459215371220818</v>
      </c>
      <c r="AY233" s="18">
        <f>'10. ÄLDREOMSORG'!D233</f>
        <v>-36.253072270794419</v>
      </c>
      <c r="AZ233" s="18">
        <f>'11. KOLLEKTIVTRAFIK'!C233</f>
        <v>36.874557410926755</v>
      </c>
      <c r="BA233" s="19">
        <f t="shared" si="280"/>
        <v>506.73115653804513</v>
      </c>
      <c r="BB233" s="5"/>
      <c r="BC233" s="20">
        <f t="shared" si="281"/>
        <v>-403.93035645875523</v>
      </c>
      <c r="BD233" s="20">
        <f t="shared" si="282"/>
        <v>1136.1527052491124</v>
      </c>
      <c r="BE233" s="20">
        <f t="shared" si="283"/>
        <v>506.73115653804513</v>
      </c>
      <c r="BF233" s="22">
        <f t="shared" si="284"/>
        <v>1238.9535053284023</v>
      </c>
      <c r="BH233" s="5"/>
      <c r="BI233" s="5"/>
      <c r="BJ233" s="5"/>
      <c r="BK233" s="5"/>
    </row>
    <row r="234" spans="1:63" x14ac:dyDescent="0.35">
      <c r="A234" s="13" t="str">
        <f>'8. KOMVUX'!B234</f>
        <v>Malung-Sälen</v>
      </c>
      <c r="B234" s="18">
        <f>'5. FÖRSKOLA FRITIDS'!L234</f>
        <v>7.845453393031069</v>
      </c>
      <c r="C234" s="18">
        <f>'5. FÖRSKOLA FRITIDS'!M234</f>
        <v>13.633801411542194</v>
      </c>
      <c r="D234" s="18">
        <f>'6. FKLASS GRUNDSKOLA'!J234</f>
        <v>37.415921762665761</v>
      </c>
      <c r="E234" s="18">
        <f>'6. FKLASS GRUNDSKOLA'!K234</f>
        <v>22.685868561938666</v>
      </c>
      <c r="F234" s="18">
        <f>'6. FKLASS GRUNDSKOLA'!L234</f>
        <v>4.2273534505914832</v>
      </c>
      <c r="G234" s="18">
        <f>'7. GYMNASIESKOLA'!H234</f>
        <v>-42.834760182245105</v>
      </c>
      <c r="H234" s="18">
        <f>'7. GYMNASIESKOLA'!I234</f>
        <v>166.462117654992</v>
      </c>
      <c r="I234" s="18">
        <f>'7. GYMNASIESKOLA'!J234</f>
        <v>-3.4273947765033697</v>
      </c>
      <c r="J234" s="18">
        <f>'7. GYMNASIESKOLA'!L234</f>
        <v>15.57052056304372</v>
      </c>
      <c r="K234" s="18">
        <f>'7. GYMNASIESKOLA'!M234</f>
        <v>-27.855229561910839</v>
      </c>
      <c r="L234" s="18">
        <f>'7. GYMNASIESKOLA'!K234</f>
        <v>-237.33332039368418</v>
      </c>
      <c r="M234" s="18">
        <f>'9. IFO'!J234</f>
        <v>542.60984156051859</v>
      </c>
      <c r="N234" s="18">
        <f>'9. IFO'!K234</f>
        <v>-780.92609712730052</v>
      </c>
      <c r="O234" s="18">
        <f>'9. IFO'!L234</f>
        <v>191.83388069640287</v>
      </c>
      <c r="P234" s="18">
        <f>'9. IFO'!M234</f>
        <v>-732.0942535076</v>
      </c>
      <c r="Q234" s="18">
        <f>'10. ÄLDREOMSORG'!I234</f>
        <v>13.022139272543138</v>
      </c>
      <c r="R234" s="18">
        <f>'10. ÄLDREOMSORG'!J234</f>
        <v>37.441929397719491</v>
      </c>
      <c r="S234" s="19">
        <f t="shared" si="278"/>
        <v>-771.72222782425513</v>
      </c>
      <c r="U234" s="18">
        <f>'5. FÖRSKOLA FRITIDS'!D234</f>
        <v>36.553717956885137</v>
      </c>
      <c r="V234" s="18">
        <f>'5. FÖRSKOLA FRITIDS'!E234</f>
        <v>-102.32353266766626</v>
      </c>
      <c r="W234" s="18">
        <f>'5. FÖRSKOLA FRITIDS'!G234</f>
        <v>25.273553246948982</v>
      </c>
      <c r="X234" s="18">
        <f>'5. FÖRSKOLA FRITIDS'!H234</f>
        <v>11.356024729952757</v>
      </c>
      <c r="Y234" s="18">
        <f>'5. FÖRSKOLA FRITIDS'!J234</f>
        <v>-26.365408155438921</v>
      </c>
      <c r="Z234" s="18">
        <f>'6. FKLASS GRUNDSKOLA'!F234</f>
        <v>-11.165129151714266</v>
      </c>
      <c r="AA234" s="18">
        <f>'6. FKLASS GRUNDSKOLA'!G234</f>
        <v>-39.97249441409361</v>
      </c>
      <c r="AB234" s="18">
        <f>'7. GYMNASIESKOLA'!E234</f>
        <v>-9.5459215371220818</v>
      </c>
      <c r="AC234" s="18">
        <f>'9. IFO'!D234</f>
        <v>-9.1133175860933786</v>
      </c>
      <c r="AD234" s="18">
        <f>'9. IFO'!E234</f>
        <v>-161.36224554287196</v>
      </c>
      <c r="AE234" s="18">
        <f>'9. IFO'!F234</f>
        <v>1252.1178031245493</v>
      </c>
      <c r="AF234" s="18">
        <f>'9. IFO'!G234</f>
        <v>15.911613712441167</v>
      </c>
      <c r="AG234" s="18">
        <f>'9. IFO'!H234</f>
        <v>-108.29412470437906</v>
      </c>
      <c r="AH234" s="18">
        <f>'10. ÄLDREOMSORG'!D234</f>
        <v>201.30460538011175</v>
      </c>
      <c r="AI234" s="18">
        <f>'10. ÄLDREOMSORG'!E234</f>
        <v>-25.402031449828929</v>
      </c>
      <c r="AJ234" s="18"/>
      <c r="AK234" s="18"/>
      <c r="AL234" s="18"/>
      <c r="AM234" s="18"/>
      <c r="AN234" s="18"/>
      <c r="AO234" s="18"/>
      <c r="AP234" s="18"/>
      <c r="AQ234" s="18"/>
      <c r="AR234" s="18"/>
      <c r="AS234" s="18"/>
      <c r="AT234" s="19">
        <f t="shared" si="279"/>
        <v>1048.9731129416805</v>
      </c>
      <c r="AV234" s="18">
        <f>'9. IFO'!C234</f>
        <v>236.64790803493827</v>
      </c>
      <c r="AW234" s="18">
        <f>'5. FÖRSKOLA FRITIDS'!F234</f>
        <v>-16.706181406636286</v>
      </c>
      <c r="AX234" s="18">
        <f>'7. GYMNASIESKOLA'!E234</f>
        <v>-9.5459215371220818</v>
      </c>
      <c r="AY234" s="18">
        <f>'10. ÄLDREOMSORG'!D234</f>
        <v>201.30460538011175</v>
      </c>
      <c r="AZ234" s="18">
        <f>'11. KOLLEKTIVTRAFIK'!C234</f>
        <v>36.874557410926755</v>
      </c>
      <c r="BA234" s="19">
        <f t="shared" si="280"/>
        <v>448.5749678822184</v>
      </c>
      <c r="BB234" s="5"/>
      <c r="BC234" s="20">
        <f t="shared" si="281"/>
        <v>-771.72222782425513</v>
      </c>
      <c r="BD234" s="20">
        <f t="shared" si="282"/>
        <v>1048.9731129416805</v>
      </c>
      <c r="BE234" s="20">
        <f t="shared" si="283"/>
        <v>448.5749678822184</v>
      </c>
      <c r="BF234" s="22">
        <f t="shared" si="284"/>
        <v>725.82585299964376</v>
      </c>
      <c r="BH234" s="5"/>
      <c r="BI234" s="5"/>
      <c r="BJ234" s="5"/>
      <c r="BK234" s="5"/>
    </row>
    <row r="235" spans="1:63" x14ac:dyDescent="0.35">
      <c r="A235" s="13" t="str">
        <f>'8. KOMVUX'!B235</f>
        <v>Mora</v>
      </c>
      <c r="B235" s="18">
        <f>'5. FÖRSKOLA FRITIDS'!L235</f>
        <v>7.845453393031069</v>
      </c>
      <c r="C235" s="18">
        <f>'5. FÖRSKOLA FRITIDS'!M235</f>
        <v>13.633801411542194</v>
      </c>
      <c r="D235" s="18">
        <f>'6. FKLASS GRUNDSKOLA'!J235</f>
        <v>-133.98935005170569</v>
      </c>
      <c r="E235" s="18">
        <f>'6. FKLASS GRUNDSKOLA'!K235</f>
        <v>22.685868561938666</v>
      </c>
      <c r="F235" s="18">
        <f>'6. FKLASS GRUNDSKOLA'!L235</f>
        <v>4.2273534505914832</v>
      </c>
      <c r="G235" s="18">
        <f>'7. GYMNASIESKOLA'!H235</f>
        <v>42.743940144385277</v>
      </c>
      <c r="H235" s="18">
        <f>'7. GYMNASIESKOLA'!I235</f>
        <v>345.04634678158499</v>
      </c>
      <c r="I235" s="18">
        <f>'7. GYMNASIESKOLA'!J235</f>
        <v>-42.557748472710259</v>
      </c>
      <c r="J235" s="18">
        <f>'7. GYMNASIESKOLA'!L235</f>
        <v>-34.942866838609028</v>
      </c>
      <c r="K235" s="18">
        <f>'7. GYMNASIESKOLA'!M235</f>
        <v>4.2112102694704934</v>
      </c>
      <c r="L235" s="18">
        <f>'7. GYMNASIESKOLA'!K235</f>
        <v>-354.08671698456249</v>
      </c>
      <c r="M235" s="18">
        <f>'9. IFO'!J235</f>
        <v>639.27017348413972</v>
      </c>
      <c r="N235" s="18">
        <f>'9. IFO'!K235</f>
        <v>-1081.6701821270619</v>
      </c>
      <c r="O235" s="18">
        <f>'9. IFO'!L235</f>
        <v>47.508020495336794</v>
      </c>
      <c r="P235" s="18">
        <f>'9. IFO'!M235</f>
        <v>-732.0942535076</v>
      </c>
      <c r="Q235" s="18">
        <f>'10. ÄLDREOMSORG'!I235</f>
        <v>13.022139272543138</v>
      </c>
      <c r="R235" s="18">
        <f>'10. ÄLDREOMSORG'!J235</f>
        <v>41.837104601539828</v>
      </c>
      <c r="S235" s="19">
        <f t="shared" si="278"/>
        <v>-1197.3097061161457</v>
      </c>
      <c r="U235" s="18">
        <f>'5. FÖRSKOLA FRITIDS'!D235</f>
        <v>38.235668982655348</v>
      </c>
      <c r="V235" s="18">
        <f>'5. FÖRSKOLA FRITIDS'!E235</f>
        <v>-75.38660770131375</v>
      </c>
      <c r="W235" s="18">
        <f>'5. FÖRSKOLA FRITIDS'!G235</f>
        <v>-1.0916076684035843</v>
      </c>
      <c r="X235" s="18">
        <f>'5. FÖRSKOLA FRITIDS'!H235</f>
        <v>31.700789341999162</v>
      </c>
      <c r="Y235" s="18">
        <f>'5. FÖRSKOLA FRITIDS'!J235</f>
        <v>-26.365408155438921</v>
      </c>
      <c r="Z235" s="18">
        <f>'6. FKLASS GRUNDSKOLA'!F235</f>
        <v>-19.211197454907474</v>
      </c>
      <c r="AA235" s="18">
        <f>'6. FKLASS GRUNDSKOLA'!G235</f>
        <v>-39.97249441409361</v>
      </c>
      <c r="AB235" s="18">
        <f>'7. GYMNASIESKOLA'!E235</f>
        <v>-9.5459215371220818</v>
      </c>
      <c r="AC235" s="18">
        <f>'9. IFO'!D235</f>
        <v>-9.1133175860933786</v>
      </c>
      <c r="AD235" s="18">
        <f>'9. IFO'!E235</f>
        <v>20.18443230755334</v>
      </c>
      <c r="AE235" s="18">
        <f>'9. IFO'!F235</f>
        <v>1377.8130266042338</v>
      </c>
      <c r="AF235" s="18">
        <f>'9. IFO'!G235</f>
        <v>25.521010599860507</v>
      </c>
      <c r="AG235" s="18">
        <f>'9. IFO'!H235</f>
        <v>-168.41304361714512</v>
      </c>
      <c r="AH235" s="18">
        <f>'10. ÄLDREOMSORG'!D235</f>
        <v>-1.2465463908208936</v>
      </c>
      <c r="AI235" s="18">
        <f>'10. ÄLDREOMSORG'!E235</f>
        <v>-25.402031449828929</v>
      </c>
      <c r="AJ235" s="18"/>
      <c r="AK235" s="18"/>
      <c r="AL235" s="18"/>
      <c r="AM235" s="18"/>
      <c r="AN235" s="18"/>
      <c r="AO235" s="18"/>
      <c r="AP235" s="18"/>
      <c r="AQ235" s="18"/>
      <c r="AR235" s="18"/>
      <c r="AS235" s="18"/>
      <c r="AT235" s="19">
        <f t="shared" si="279"/>
        <v>1117.7067518611345</v>
      </c>
      <c r="AV235" s="18">
        <f>'9. IFO'!C235</f>
        <v>115.53638984618851</v>
      </c>
      <c r="AW235" s="18">
        <f>'5. FÖRSKOLA FRITIDS'!F235</f>
        <v>17.806911724113494</v>
      </c>
      <c r="AX235" s="18">
        <f>'7. GYMNASIESKOLA'!E235</f>
        <v>-9.5459215371220818</v>
      </c>
      <c r="AY235" s="18">
        <f>'10. ÄLDREOMSORG'!D235</f>
        <v>-1.2465463908208936</v>
      </c>
      <c r="AZ235" s="18">
        <f>'11. KOLLEKTIVTRAFIK'!C235</f>
        <v>36.874557410926755</v>
      </c>
      <c r="BA235" s="19">
        <f t="shared" si="280"/>
        <v>159.42539105328578</v>
      </c>
      <c r="BB235" s="5"/>
      <c r="BC235" s="20">
        <f t="shared" si="281"/>
        <v>-1197.3097061161457</v>
      </c>
      <c r="BD235" s="20">
        <f t="shared" si="282"/>
        <v>1117.7067518611345</v>
      </c>
      <c r="BE235" s="20">
        <f t="shared" si="283"/>
        <v>159.42539105328578</v>
      </c>
      <c r="BF235" s="22">
        <f t="shared" si="284"/>
        <v>79.822436798274651</v>
      </c>
      <c r="BH235" s="5"/>
      <c r="BI235" s="5"/>
      <c r="BJ235" s="5"/>
      <c r="BK235" s="5"/>
    </row>
    <row r="236" spans="1:63" x14ac:dyDescent="0.35">
      <c r="A236" s="13" t="str">
        <f>'8. KOMVUX'!B236</f>
        <v>Orsa</v>
      </c>
      <c r="B236" s="18">
        <f>'5. FÖRSKOLA FRITIDS'!L236</f>
        <v>-98.627294479998042</v>
      </c>
      <c r="C236" s="18">
        <f>'5. FÖRSKOLA FRITIDS'!M236</f>
        <v>13.633801411542194</v>
      </c>
      <c r="D236" s="18">
        <f>'6. FKLASS GRUNDSKOLA'!J236</f>
        <v>233.37018951617324</v>
      </c>
      <c r="E236" s="18">
        <f>'6. FKLASS GRUNDSKOLA'!K236</f>
        <v>22.685868561938666</v>
      </c>
      <c r="F236" s="18">
        <f>'6. FKLASS GRUNDSKOLA'!L236</f>
        <v>-44.418521275195602</v>
      </c>
      <c r="G236" s="18">
        <f>'7. GYMNASIESKOLA'!H236</f>
        <v>100.44107016146927</v>
      </c>
      <c r="H236" s="18">
        <f>'7. GYMNASIESKOLA'!I236</f>
        <v>665.34734695692214</v>
      </c>
      <c r="I236" s="18">
        <f>'7. GYMNASIESKOLA'!J236</f>
        <v>-125.30936455001854</v>
      </c>
      <c r="J236" s="18">
        <f>'7. GYMNASIESKOLA'!L236</f>
        <v>15.57052056304372</v>
      </c>
      <c r="K236" s="18">
        <f>'7. GYMNASIESKOLA'!M236</f>
        <v>-76.232736233338343</v>
      </c>
      <c r="L236" s="18">
        <f>'7. GYMNASIESKOLA'!K236</f>
        <v>-663.93766429432128</v>
      </c>
      <c r="M236" s="18">
        <f>'9. IFO'!J236</f>
        <v>827.80965129262233</v>
      </c>
      <c r="N236" s="18">
        <f>'9. IFO'!K236</f>
        <v>-1276.6023782037796</v>
      </c>
      <c r="O236" s="18">
        <f>'9. IFO'!L236</f>
        <v>78.769342062907171</v>
      </c>
      <c r="P236" s="18">
        <f>'9. IFO'!M236</f>
        <v>-732.0942535076</v>
      </c>
      <c r="Q236" s="18">
        <f>'10. ÄLDREOMSORG'!I236</f>
        <v>13.022139272543138</v>
      </c>
      <c r="R236" s="18">
        <f>'10. ÄLDREOMSORG'!J236</f>
        <v>27.398615909481006</v>
      </c>
      <c r="S236" s="19">
        <f t="shared" si="278"/>
        <v>-1019.1736668356085</v>
      </c>
      <c r="U236" s="18">
        <f>'5. FÖRSKOLA FRITIDS'!D236</f>
        <v>39.328530172978866</v>
      </c>
      <c r="V236" s="18">
        <f>'5. FÖRSKOLA FRITIDS'!E236</f>
        <v>-52.873295381419311</v>
      </c>
      <c r="W236" s="18">
        <f>'5. FÖRSKOLA FRITIDS'!G236</f>
        <v>-38.856076713687997</v>
      </c>
      <c r="X236" s="18">
        <f>'5. FÖRSKOLA FRITIDS'!H236</f>
        <v>54.571955077594417</v>
      </c>
      <c r="Y236" s="18">
        <f>'5. FÖRSKOLA FRITIDS'!J236</f>
        <v>-26.365408155438921</v>
      </c>
      <c r="Z236" s="18">
        <f>'6. FKLASS GRUNDSKOLA'!F236</f>
        <v>-17.735725722120012</v>
      </c>
      <c r="AA236" s="18">
        <f>'6. FKLASS GRUNDSKOLA'!G236</f>
        <v>-39.97249441409361</v>
      </c>
      <c r="AB236" s="18">
        <f>'7. GYMNASIESKOLA'!E236</f>
        <v>-9.5459215371220818</v>
      </c>
      <c r="AC236" s="18">
        <f>'9. IFO'!D236</f>
        <v>-9.1133175860933786</v>
      </c>
      <c r="AD236" s="18">
        <f>'9. IFO'!E236</f>
        <v>14.562297543316095</v>
      </c>
      <c r="AE236" s="18">
        <f>'9. IFO'!F236</f>
        <v>1339.1375732258696</v>
      </c>
      <c r="AF236" s="18">
        <f>'9. IFO'!G236</f>
        <v>29.536185646500602</v>
      </c>
      <c r="AG236" s="18">
        <f>'9. IFO'!H236</f>
        <v>-97.877441342228266</v>
      </c>
      <c r="AH236" s="18">
        <f>'10. ÄLDREOMSORG'!D236</f>
        <v>72.12872293340989</v>
      </c>
      <c r="AI236" s="18">
        <f>'10. ÄLDREOMSORG'!E236</f>
        <v>-25.402031449828929</v>
      </c>
      <c r="AJ236" s="18"/>
      <c r="AK236" s="18"/>
      <c r="AL236" s="18"/>
      <c r="AM236" s="18"/>
      <c r="AN236" s="18"/>
      <c r="AO236" s="18"/>
      <c r="AP236" s="18"/>
      <c r="AQ236" s="18"/>
      <c r="AR236" s="18"/>
      <c r="AS236" s="18"/>
      <c r="AT236" s="19">
        <f t="shared" si="279"/>
        <v>1231.523552297637</v>
      </c>
      <c r="AV236" s="18">
        <f>'9. IFO'!C236</f>
        <v>234.33252295035777</v>
      </c>
      <c r="AW236" s="18">
        <f>'5. FÖRSKOLA FRITIDS'!F236</f>
        <v>-219.23569852356684</v>
      </c>
      <c r="AX236" s="18">
        <f>'7. GYMNASIESKOLA'!E236</f>
        <v>-9.5459215371220818</v>
      </c>
      <c r="AY236" s="18">
        <f>'10. ÄLDREOMSORG'!D236</f>
        <v>72.12872293340989</v>
      </c>
      <c r="AZ236" s="18">
        <f>'11. KOLLEKTIVTRAFIK'!C236</f>
        <v>36.874557410926755</v>
      </c>
      <c r="BA236" s="19">
        <f t="shared" si="280"/>
        <v>114.55418323400549</v>
      </c>
      <c r="BB236" s="5"/>
      <c r="BC236" s="20">
        <f t="shared" si="281"/>
        <v>-1019.1736668356085</v>
      </c>
      <c r="BD236" s="20">
        <f t="shared" si="282"/>
        <v>1231.523552297637</v>
      </c>
      <c r="BE236" s="20">
        <f t="shared" si="283"/>
        <v>114.55418323400549</v>
      </c>
      <c r="BF236" s="22">
        <f t="shared" si="284"/>
        <v>326.90406869603402</v>
      </c>
      <c r="BH236" s="5"/>
      <c r="BI236" s="5"/>
      <c r="BJ236" s="5"/>
      <c r="BK236" s="5"/>
    </row>
    <row r="237" spans="1:63" x14ac:dyDescent="0.35">
      <c r="A237" s="13" t="str">
        <f>'8. KOMVUX'!B237</f>
        <v>Rättvik</v>
      </c>
      <c r="B237" s="18">
        <f>'5. FÖRSKOLA FRITIDS'!L237</f>
        <v>-90.94592288584505</v>
      </c>
      <c r="C237" s="18">
        <f>'5. FÖRSKOLA FRITIDS'!M237</f>
        <v>13.633801411542194</v>
      </c>
      <c r="D237" s="18">
        <f>'6. FKLASS GRUNDSKOLA'!J237</f>
        <v>27.965528614474522</v>
      </c>
      <c r="E237" s="18">
        <f>'6. FKLASS GRUNDSKOLA'!K237</f>
        <v>22.685868561938666</v>
      </c>
      <c r="F237" s="18">
        <f>'6. FKLASS GRUNDSKOLA'!L237</f>
        <v>-74.134757024102115</v>
      </c>
      <c r="G237" s="18">
        <f>'7. GYMNASIESKOLA'!H237</f>
        <v>-41.077831248561324</v>
      </c>
      <c r="H237" s="18">
        <f>'7. GYMNASIESKOLA'!I237</f>
        <v>577.01655955116667</v>
      </c>
      <c r="I237" s="18">
        <f>'7. GYMNASIESKOLA'!J237</f>
        <v>-13.74387215646928</v>
      </c>
      <c r="J237" s="18">
        <f>'7. GYMNASIESKOLA'!L237</f>
        <v>15.57052056304372</v>
      </c>
      <c r="K237" s="18">
        <f>'7. GYMNASIESKOLA'!M237</f>
        <v>4.2112102694704934</v>
      </c>
      <c r="L237" s="18">
        <f>'7. GYMNASIESKOLA'!K237</f>
        <v>-484.6095005451927</v>
      </c>
      <c r="M237" s="18">
        <f>'9. IFO'!J237</f>
        <v>653.40022589570458</v>
      </c>
      <c r="N237" s="18">
        <f>'9. IFO'!K237</f>
        <v>-931.20827827492224</v>
      </c>
      <c r="O237" s="18">
        <f>'9. IFO'!L237</f>
        <v>24.266616909619493</v>
      </c>
      <c r="P237" s="18">
        <f>'9. IFO'!M237</f>
        <v>-732.0942535076</v>
      </c>
      <c r="Q237" s="18">
        <f>'10. ÄLDREOMSORG'!I237</f>
        <v>13.022139272543138</v>
      </c>
      <c r="R237" s="18">
        <f>'10. ÄLDREOMSORG'!J237</f>
        <v>34.870423847926595</v>
      </c>
      <c r="S237" s="19">
        <f t="shared" si="278"/>
        <v>-981.1715207452628</v>
      </c>
      <c r="U237" s="18">
        <f>'5. FÖRSKOLA FRITIDS'!D237</f>
        <v>35.679174793207196</v>
      </c>
      <c r="V237" s="18">
        <f>'5. FÖRSKOLA FRITIDS'!E237</f>
        <v>-57.230660686830532</v>
      </c>
      <c r="W237" s="18">
        <f>'5. FÖRSKOLA FRITIDS'!G237</f>
        <v>-0.96391526072857769</v>
      </c>
      <c r="X237" s="18">
        <f>'5. FÖRSKOLA FRITIDS'!H237</f>
        <v>129.11903014817966</v>
      </c>
      <c r="Y237" s="18">
        <f>'5. FÖRSKOLA FRITIDS'!J237</f>
        <v>-26.365408155438921</v>
      </c>
      <c r="Z237" s="18">
        <f>'6. FKLASS GRUNDSKOLA'!F237</f>
        <v>-28.464670886634657</v>
      </c>
      <c r="AA237" s="18">
        <f>'6. FKLASS GRUNDSKOLA'!G237</f>
        <v>-39.97249441409361</v>
      </c>
      <c r="AB237" s="18">
        <f>'7. GYMNASIESKOLA'!E237</f>
        <v>-9.5459215371220818</v>
      </c>
      <c r="AC237" s="18">
        <f>'9. IFO'!D237</f>
        <v>-9.1133175860933786</v>
      </c>
      <c r="AD237" s="18">
        <f>'9. IFO'!E237</f>
        <v>24.789571925423839</v>
      </c>
      <c r="AE237" s="18">
        <f>'9. IFO'!F237</f>
        <v>1435.8262066717803</v>
      </c>
      <c r="AF237" s="18">
        <f>'9. IFO'!G237</f>
        <v>20.776503602574437</v>
      </c>
      <c r="AG237" s="18">
        <f>'9. IFO'!H237</f>
        <v>-118.71472286334915</v>
      </c>
      <c r="AH237" s="18">
        <f>'10. ÄLDREOMSORG'!D237</f>
        <v>420.26036253257621</v>
      </c>
      <c r="AI237" s="18">
        <f>'10. ÄLDREOMSORG'!E237</f>
        <v>-25.402031449828929</v>
      </c>
      <c r="AJ237" s="18"/>
      <c r="AK237" s="18"/>
      <c r="AL237" s="18"/>
      <c r="AM237" s="18"/>
      <c r="AN237" s="18"/>
      <c r="AO237" s="18"/>
      <c r="AP237" s="18"/>
      <c r="AQ237" s="18"/>
      <c r="AR237" s="18"/>
      <c r="AS237" s="18"/>
      <c r="AT237" s="19">
        <f t="shared" si="279"/>
        <v>1750.6777068336219</v>
      </c>
      <c r="AV237" s="18">
        <f>'9. IFO'!C237</f>
        <v>384.6147238891748</v>
      </c>
      <c r="AW237" s="18">
        <f>'5. FÖRSKOLA FRITIDS'!F237</f>
        <v>-45.390035715546901</v>
      </c>
      <c r="AX237" s="18">
        <f>'7. GYMNASIESKOLA'!E237</f>
        <v>-9.5459215371220818</v>
      </c>
      <c r="AY237" s="18">
        <f>'10. ÄLDREOMSORG'!D237</f>
        <v>420.26036253257621</v>
      </c>
      <c r="AZ237" s="18">
        <f>'11. KOLLEKTIVTRAFIK'!C237</f>
        <v>36.874557410926755</v>
      </c>
      <c r="BA237" s="19">
        <f t="shared" si="280"/>
        <v>786.81368658000872</v>
      </c>
      <c r="BB237" s="5"/>
      <c r="BC237" s="20">
        <f t="shared" si="281"/>
        <v>-981.1715207452628</v>
      </c>
      <c r="BD237" s="20">
        <f t="shared" si="282"/>
        <v>1750.6777068336219</v>
      </c>
      <c r="BE237" s="20">
        <f t="shared" si="283"/>
        <v>786.81368658000872</v>
      </c>
      <c r="BF237" s="22">
        <f t="shared" si="284"/>
        <v>1556.3198726683677</v>
      </c>
      <c r="BH237" s="5"/>
      <c r="BI237" s="5"/>
      <c r="BJ237" s="5"/>
      <c r="BK237" s="5"/>
    </row>
    <row r="238" spans="1:63" x14ac:dyDescent="0.35">
      <c r="A238" s="13" t="str">
        <f>'8. KOMVUX'!B238</f>
        <v>Smedjebacken</v>
      </c>
      <c r="B238" s="18">
        <f>'5. FÖRSKOLA FRITIDS'!L238</f>
        <v>7.845453393031069</v>
      </c>
      <c r="C238" s="18">
        <f>'5. FÖRSKOLA FRITIDS'!M238</f>
        <v>-44.621328520957753</v>
      </c>
      <c r="D238" s="18">
        <f>'6. FKLASS GRUNDSKOLA'!J238</f>
        <v>-27.626590979460602</v>
      </c>
      <c r="E238" s="18">
        <f>'6. FKLASS GRUNDSKOLA'!K238</f>
        <v>22.685868561938666</v>
      </c>
      <c r="F238" s="18">
        <f>'6. FKLASS GRUNDSKOLA'!L238</f>
        <v>4.2273534505914832</v>
      </c>
      <c r="G238" s="18">
        <f>'7. GYMNASIESKOLA'!H238</f>
        <v>-29.897481307704734</v>
      </c>
      <c r="H238" s="18">
        <f>'7. GYMNASIESKOLA'!I238</f>
        <v>349.45692432714384</v>
      </c>
      <c r="I238" s="18">
        <f>'7. GYMNASIESKOLA'!J238</f>
        <v>-1.3353157112201233</v>
      </c>
      <c r="J238" s="18">
        <f>'7. GYMNASIESKOLA'!L238</f>
        <v>15.57052056304372</v>
      </c>
      <c r="K238" s="18">
        <f>'7. GYMNASIESKOLA'!M238</f>
        <v>4.2112102694704934</v>
      </c>
      <c r="L238" s="18">
        <f>'7. GYMNASIESKOLA'!K238</f>
        <v>-192.06945841755666</v>
      </c>
      <c r="M238" s="18">
        <f>'9. IFO'!J238</f>
        <v>790.97585097208446</v>
      </c>
      <c r="N238" s="18">
        <f>'9. IFO'!K238</f>
        <v>-765.02580519833782</v>
      </c>
      <c r="O238" s="18">
        <f>'9. IFO'!L238</f>
        <v>15.499851237735427</v>
      </c>
      <c r="P238" s="18">
        <f>'9. IFO'!M238</f>
        <v>-732.0942535076</v>
      </c>
      <c r="Q238" s="18">
        <f>'10. ÄLDREOMSORG'!I238</f>
        <v>13.022139272543138</v>
      </c>
      <c r="R238" s="18">
        <f>'10. ÄLDREOMSORG'!J238</f>
        <v>36.202884368982467</v>
      </c>
      <c r="S238" s="19">
        <f t="shared" si="278"/>
        <v>-532.97217722627295</v>
      </c>
      <c r="U238" s="18">
        <f>'5. FÖRSKOLA FRITIDS'!D238</f>
        <v>39.355558536320103</v>
      </c>
      <c r="V238" s="18">
        <f>'5. FÖRSKOLA FRITIDS'!E238</f>
        <v>-64.195294623208255</v>
      </c>
      <c r="W238" s="18">
        <f>'5. FÖRSKOLA FRITIDS'!G238</f>
        <v>-49.857411994613607</v>
      </c>
      <c r="X238" s="18">
        <f>'5. FÖRSKOLA FRITIDS'!H238</f>
        <v>3.1183819114350255</v>
      </c>
      <c r="Y238" s="18">
        <f>'5. FÖRSKOLA FRITIDS'!J238</f>
        <v>-26.365408155438921</v>
      </c>
      <c r="Z238" s="18">
        <f>'6. FKLASS GRUNDSKOLA'!F238</f>
        <v>-24.945842728551735</v>
      </c>
      <c r="AA238" s="18">
        <f>'6. FKLASS GRUNDSKOLA'!G238</f>
        <v>-39.97249441409361</v>
      </c>
      <c r="AB238" s="18">
        <f>'7. GYMNASIESKOLA'!E238</f>
        <v>-9.5459215371220818</v>
      </c>
      <c r="AC238" s="18">
        <f>'9. IFO'!D238</f>
        <v>-9.1133175860933786</v>
      </c>
      <c r="AD238" s="18">
        <f>'9. IFO'!E238</f>
        <v>111.25704325980185</v>
      </c>
      <c r="AE238" s="18">
        <f>'9. IFO'!F238</f>
        <v>1324.6342782089828</v>
      </c>
      <c r="AF238" s="18">
        <f>'9. IFO'!G238</f>
        <v>17.18591223965894</v>
      </c>
      <c r="AG238" s="18">
        <f>'9. IFO'!H238</f>
        <v>-108.9750653645624</v>
      </c>
      <c r="AH238" s="18">
        <f>'10. ÄLDREOMSORG'!D238</f>
        <v>-17.225953216055139</v>
      </c>
      <c r="AI238" s="18">
        <f>'10. ÄLDREOMSORG'!E238</f>
        <v>-25.402031449828929</v>
      </c>
      <c r="AJ238" s="18"/>
      <c r="AK238" s="18"/>
      <c r="AL238" s="18"/>
      <c r="AM238" s="18"/>
      <c r="AN238" s="18"/>
      <c r="AO238" s="18"/>
      <c r="AP238" s="18"/>
      <c r="AQ238" s="18"/>
      <c r="AR238" s="18"/>
      <c r="AS238" s="18"/>
      <c r="AT238" s="19">
        <f t="shared" si="279"/>
        <v>1119.9524330866309</v>
      </c>
      <c r="AV238" s="18">
        <f>'9. IFO'!C238</f>
        <v>660.08824188968526</v>
      </c>
      <c r="AW238" s="18">
        <f>'5. FÖRSKOLA FRITIDS'!F238</f>
        <v>-112.53899721123108</v>
      </c>
      <c r="AX238" s="18">
        <f>'7. GYMNASIESKOLA'!E238</f>
        <v>-9.5459215371220818</v>
      </c>
      <c r="AY238" s="18">
        <f>'10. ÄLDREOMSORG'!D238</f>
        <v>-17.225953216055139</v>
      </c>
      <c r="AZ238" s="18">
        <f>'11. KOLLEKTIVTRAFIK'!C238</f>
        <v>36.874557410926755</v>
      </c>
      <c r="BA238" s="19">
        <f t="shared" si="280"/>
        <v>557.6519273362037</v>
      </c>
      <c r="BB238" s="5"/>
      <c r="BC238" s="20">
        <f t="shared" si="281"/>
        <v>-532.97217722627295</v>
      </c>
      <c r="BD238" s="20">
        <f t="shared" si="282"/>
        <v>1119.9524330866309</v>
      </c>
      <c r="BE238" s="20">
        <f t="shared" si="283"/>
        <v>557.6519273362037</v>
      </c>
      <c r="BF238" s="22">
        <f t="shared" si="284"/>
        <v>1144.6321831965615</v>
      </c>
      <c r="BH238" s="5"/>
      <c r="BI238" s="5"/>
      <c r="BJ238" s="5"/>
      <c r="BK238" s="5"/>
    </row>
    <row r="239" spans="1:63" x14ac:dyDescent="0.35">
      <c r="A239" s="13" t="str">
        <f>'8. KOMVUX'!B239</f>
        <v>Säter</v>
      </c>
      <c r="B239" s="18">
        <f>'5. FÖRSKOLA FRITIDS'!L239</f>
        <v>7.845453393031069</v>
      </c>
      <c r="C239" s="18">
        <f>'5. FÖRSKOLA FRITIDS'!M239</f>
        <v>13.633801411542194</v>
      </c>
      <c r="D239" s="18">
        <f>'6. FKLASS GRUNDSKOLA'!J239</f>
        <v>-133.06583032889341</v>
      </c>
      <c r="E239" s="18">
        <f>'6. FKLASS GRUNDSKOLA'!K239</f>
        <v>22.685868561938666</v>
      </c>
      <c r="F239" s="18">
        <f>'6. FKLASS GRUNDSKOLA'!L239</f>
        <v>4.2273534505914832</v>
      </c>
      <c r="G239" s="18">
        <f>'7. GYMNASIESKOLA'!H239</f>
        <v>-51.125540710591423</v>
      </c>
      <c r="H239" s="18">
        <f>'7. GYMNASIESKOLA'!I239</f>
        <v>448.79071895476136</v>
      </c>
      <c r="I239" s="18">
        <f>'7. GYMNASIESKOLA'!J239</f>
        <v>-22.125131589576771</v>
      </c>
      <c r="J239" s="18">
        <f>'7. GYMNASIESKOLA'!L239</f>
        <v>15.57052056304372</v>
      </c>
      <c r="K239" s="18">
        <f>'7. GYMNASIESKOLA'!M239</f>
        <v>4.2112102694704934</v>
      </c>
      <c r="L239" s="18">
        <f>'7. GYMNASIESKOLA'!K239</f>
        <v>-371.39831162785538</v>
      </c>
      <c r="M239" s="18">
        <f>'9. IFO'!J239</f>
        <v>709.89769296612644</v>
      </c>
      <c r="N239" s="18">
        <f>'9. IFO'!K239</f>
        <v>-891.75770620536161</v>
      </c>
      <c r="O239" s="18">
        <f>'9. IFO'!L239</f>
        <v>12.18686797888032</v>
      </c>
      <c r="P239" s="18">
        <f>'9. IFO'!M239</f>
        <v>-732.0942535076</v>
      </c>
      <c r="Q239" s="18">
        <f>'10. ÄLDREOMSORG'!I239</f>
        <v>13.022139272543138</v>
      </c>
      <c r="R239" s="18">
        <f>'10. ÄLDREOMSORG'!J239</f>
        <v>42.176132692245126</v>
      </c>
      <c r="S239" s="19">
        <f t="shared" si="278"/>
        <v>-907.31901445570475</v>
      </c>
      <c r="U239" s="18">
        <f>'5. FÖRSKOLA FRITIDS'!D239</f>
        <v>46.251178205448916</v>
      </c>
      <c r="V239" s="18">
        <f>'5. FÖRSKOLA FRITIDS'!E239</f>
        <v>-1.5764021151016905</v>
      </c>
      <c r="W239" s="18">
        <f>'5. FÖRSKOLA FRITIDS'!G239</f>
        <v>-37.589385911247859</v>
      </c>
      <c r="X239" s="18">
        <f>'5. FÖRSKOLA FRITIDS'!H239</f>
        <v>-36.890746883678254</v>
      </c>
      <c r="Y239" s="18">
        <f>'5. FÖRSKOLA FRITIDS'!J239</f>
        <v>-26.365408155438921</v>
      </c>
      <c r="Z239" s="18">
        <f>'6. FKLASS GRUNDSKOLA'!F239</f>
        <v>-22.703086110005792</v>
      </c>
      <c r="AA239" s="18">
        <f>'6. FKLASS GRUNDSKOLA'!G239</f>
        <v>-39.97249441409361</v>
      </c>
      <c r="AB239" s="18">
        <f>'7. GYMNASIESKOLA'!E239</f>
        <v>-9.5459215371220818</v>
      </c>
      <c r="AC239" s="18">
        <f>'9. IFO'!D239</f>
        <v>-9.1133175860933786</v>
      </c>
      <c r="AD239" s="18">
        <f>'9. IFO'!E239</f>
        <v>70.84388930814626</v>
      </c>
      <c r="AE239" s="18">
        <f>'9. IFO'!F239</f>
        <v>1213.4423497461851</v>
      </c>
      <c r="AF239" s="18">
        <f>'9. IFO'!G239</f>
        <v>17.377836940348303</v>
      </c>
      <c r="AG239" s="18">
        <f>'9. IFO'!H239</f>
        <v>-108.29412470437906</v>
      </c>
      <c r="AH239" s="18">
        <f>'10. ÄLDREOMSORG'!D239</f>
        <v>-246.14178086912435</v>
      </c>
      <c r="AI239" s="18">
        <f>'10. ÄLDREOMSORG'!E239</f>
        <v>-25.402031449828929</v>
      </c>
      <c r="AJ239" s="18"/>
      <c r="AK239" s="18"/>
      <c r="AL239" s="18"/>
      <c r="AM239" s="18"/>
      <c r="AN239" s="18"/>
      <c r="AO239" s="18"/>
      <c r="AP239" s="18"/>
      <c r="AQ239" s="18"/>
      <c r="AR239" s="18"/>
      <c r="AS239" s="18"/>
      <c r="AT239" s="19">
        <f t="shared" si="279"/>
        <v>784.32055446401466</v>
      </c>
      <c r="AV239" s="18">
        <f>'9. IFO'!C239</f>
        <v>284.23193206939152</v>
      </c>
      <c r="AW239" s="18">
        <f>'5. FÖRSKOLA FRITIDS'!F239</f>
        <v>-163.91312821312135</v>
      </c>
      <c r="AX239" s="18">
        <f>'7. GYMNASIESKOLA'!E239</f>
        <v>-9.5459215371220818</v>
      </c>
      <c r="AY239" s="18">
        <f>'10. ÄLDREOMSORG'!D239</f>
        <v>-246.14178086912435</v>
      </c>
      <c r="AZ239" s="18">
        <f>'11. KOLLEKTIVTRAFIK'!C239</f>
        <v>36.874557410926755</v>
      </c>
      <c r="BA239" s="19">
        <f t="shared" si="280"/>
        <v>-98.494341139049524</v>
      </c>
      <c r="BB239" s="5"/>
      <c r="BC239" s="20">
        <f t="shared" si="281"/>
        <v>-907.31901445570475</v>
      </c>
      <c r="BD239" s="20">
        <f t="shared" si="282"/>
        <v>784.32055446401466</v>
      </c>
      <c r="BE239" s="20">
        <f t="shared" si="283"/>
        <v>-98.494341139049524</v>
      </c>
      <c r="BF239" s="22">
        <f t="shared" si="284"/>
        <v>-221.49280113073962</v>
      </c>
      <c r="BH239" s="5"/>
      <c r="BI239" s="5"/>
      <c r="BJ239" s="5"/>
      <c r="BK239" s="5"/>
    </row>
    <row r="240" spans="1:63" x14ac:dyDescent="0.35">
      <c r="A240" s="13" t="str">
        <f>'8. KOMVUX'!B240</f>
        <v>Vansbro</v>
      </c>
      <c r="B240" s="18">
        <f>'5. FÖRSKOLA FRITIDS'!L240</f>
        <v>7.845453393031069</v>
      </c>
      <c r="C240" s="18">
        <f>'5. FÖRSKOLA FRITIDS'!M240</f>
        <v>-21.227890318886935</v>
      </c>
      <c r="D240" s="18">
        <f>'6. FKLASS GRUNDSKOLA'!J240</f>
        <v>231.6598835616976</v>
      </c>
      <c r="E240" s="18">
        <f>'6. FKLASS GRUNDSKOLA'!K240</f>
        <v>22.685868561938666</v>
      </c>
      <c r="F240" s="18">
        <f>'6. FKLASS GRUNDSKOLA'!L240</f>
        <v>4.2273534505914832</v>
      </c>
      <c r="G240" s="18">
        <f>'7. GYMNASIESKOLA'!H240</f>
        <v>144.13372561968015</v>
      </c>
      <c r="H240" s="18">
        <f>'7. GYMNASIESKOLA'!I240</f>
        <v>437.3212027029769</v>
      </c>
      <c r="I240" s="18">
        <f>'7. GYMNASIESKOLA'!J240</f>
        <v>-165.31713193050462</v>
      </c>
      <c r="J240" s="18">
        <f>'7. GYMNASIESKOLA'!L240</f>
        <v>15.57052056304372</v>
      </c>
      <c r="K240" s="18">
        <f>'7. GYMNASIESKOLA'!M240</f>
        <v>-69.316004507187017</v>
      </c>
      <c r="L240" s="18">
        <f>'7. GYMNASIESKOLA'!K240</f>
        <v>-739.63038201838015</v>
      </c>
      <c r="M240" s="18">
        <f>'9. IFO'!J240</f>
        <v>724.75153056351553</v>
      </c>
      <c r="N240" s="18">
        <f>'9. IFO'!K240</f>
        <v>-1002.0992571853916</v>
      </c>
      <c r="O240" s="18">
        <f>'9. IFO'!L240</f>
        <v>135.57956977422785</v>
      </c>
      <c r="P240" s="18">
        <f>'9. IFO'!M240</f>
        <v>-732.0942535076</v>
      </c>
      <c r="Q240" s="18">
        <f>'10. ÄLDREOMSORG'!I240</f>
        <v>13.022139272543138</v>
      </c>
      <c r="R240" s="18">
        <f>'10. ÄLDREOMSORG'!J240</f>
        <v>43.279432598598603</v>
      </c>
      <c r="S240" s="19">
        <f t="shared" si="278"/>
        <v>-949.60823940610567</v>
      </c>
      <c r="U240" s="18">
        <f>'5. FÖRSKOLA FRITIDS'!D240</f>
        <v>37.16912866692504</v>
      </c>
      <c r="V240" s="18">
        <f>'5. FÖRSKOLA FRITIDS'!E240</f>
        <v>-63.369516038424415</v>
      </c>
      <c r="W240" s="18">
        <f>'5. FÖRSKOLA FRITIDS'!G240</f>
        <v>-37.882327032048714</v>
      </c>
      <c r="X240" s="18">
        <f>'5. FÖRSKOLA FRITIDS'!H240</f>
        <v>99.310058330139114</v>
      </c>
      <c r="Y240" s="18">
        <f>'5. FÖRSKOLA FRITIDS'!J240</f>
        <v>-26.365408155438921</v>
      </c>
      <c r="Z240" s="18">
        <f>'6. FKLASS GRUNDSKOLA'!F240</f>
        <v>-18.669669422197554</v>
      </c>
      <c r="AA240" s="18">
        <f>'6. FKLASS GRUNDSKOLA'!G240</f>
        <v>-39.97249441409361</v>
      </c>
      <c r="AB240" s="18">
        <f>'7. GYMNASIESKOLA'!E240</f>
        <v>-9.5459215371220818</v>
      </c>
      <c r="AC240" s="18">
        <f>'9. IFO'!D240</f>
        <v>-9.1133175860933786</v>
      </c>
      <c r="AD240" s="18">
        <f>'9. IFO'!E240</f>
        <v>1.5564092387407513</v>
      </c>
      <c r="AE240" s="18">
        <f>'9. IFO'!F240</f>
        <v>1411.6540483103026</v>
      </c>
      <c r="AF240" s="18">
        <f>'9. IFO'!G240</f>
        <v>20.402666682777706</v>
      </c>
      <c r="AG240" s="18">
        <f>'9. IFO'!H240</f>
        <v>-87.502439904848686</v>
      </c>
      <c r="AH240" s="18">
        <f>'10. ÄLDREOMSORG'!D240</f>
        <v>-53.332459030272467</v>
      </c>
      <c r="AI240" s="18">
        <f>'10. ÄLDREOMSORG'!E240</f>
        <v>-25.402031449828929</v>
      </c>
      <c r="AJ240" s="18"/>
      <c r="AK240" s="18"/>
      <c r="AL240" s="18"/>
      <c r="AM240" s="18"/>
      <c r="AN240" s="18"/>
      <c r="AO240" s="18"/>
      <c r="AP240" s="18"/>
      <c r="AQ240" s="18"/>
      <c r="AR240" s="18"/>
      <c r="AS240" s="18"/>
      <c r="AT240" s="19">
        <f t="shared" si="279"/>
        <v>1198.9367266585164</v>
      </c>
      <c r="AV240" s="18">
        <f>'9. IFO'!C240</f>
        <v>527.81213727823535</v>
      </c>
      <c r="AW240" s="18">
        <f>'5. FÖRSKOLA FRITIDS'!F240</f>
        <v>2.1574021876184419</v>
      </c>
      <c r="AX240" s="18">
        <f>'7. GYMNASIESKOLA'!E240</f>
        <v>-9.5459215371220818</v>
      </c>
      <c r="AY240" s="18">
        <f>'10. ÄLDREOMSORG'!D240</f>
        <v>-53.332459030272467</v>
      </c>
      <c r="AZ240" s="18">
        <f>'11. KOLLEKTIVTRAFIK'!C240</f>
        <v>36.874557410926755</v>
      </c>
      <c r="BA240" s="19">
        <f t="shared" si="280"/>
        <v>503.96571630938598</v>
      </c>
      <c r="BB240" s="5"/>
      <c r="BC240" s="20">
        <f t="shared" si="281"/>
        <v>-949.60823940610567</v>
      </c>
      <c r="BD240" s="20">
        <f t="shared" si="282"/>
        <v>1198.9367266585164</v>
      </c>
      <c r="BE240" s="20">
        <f t="shared" si="283"/>
        <v>503.96571630938598</v>
      </c>
      <c r="BF240" s="22">
        <f t="shared" si="284"/>
        <v>753.29420356179662</v>
      </c>
      <c r="BH240" s="5"/>
      <c r="BI240" s="5"/>
      <c r="BJ240" s="5"/>
      <c r="BK240" s="5"/>
    </row>
    <row r="241" spans="1:63" x14ac:dyDescent="0.35">
      <c r="A241" s="13" t="str">
        <f>'8. KOMVUX'!B241</f>
        <v>Älvdalen</v>
      </c>
      <c r="B241" s="18">
        <f>'5. FÖRSKOLA FRITIDS'!L241</f>
        <v>-35.284924012971466</v>
      </c>
      <c r="C241" s="18">
        <f>'5. FÖRSKOLA FRITIDS'!M241</f>
        <v>13.633801411542194</v>
      </c>
      <c r="D241" s="18">
        <f>'6. FKLASS GRUNDSKOLA'!J241</f>
        <v>180.26210543953468</v>
      </c>
      <c r="E241" s="18">
        <f>'6. FKLASS GRUNDSKOLA'!K241</f>
        <v>22.685868561938666</v>
      </c>
      <c r="F241" s="18">
        <f>'6. FKLASS GRUNDSKOLA'!L241</f>
        <v>-103.71695004631921</v>
      </c>
      <c r="G241" s="18">
        <f>'7. GYMNASIESKOLA'!H241</f>
        <v>108.82680087485392</v>
      </c>
      <c r="H241" s="18">
        <f>'7. GYMNASIESKOLA'!I241</f>
        <v>921.49048738559816</v>
      </c>
      <c r="I241" s="18">
        <f>'7. GYMNASIESKOLA'!J241</f>
        <v>-116.68231852701645</v>
      </c>
      <c r="J241" s="18">
        <f>'7. GYMNASIESKOLA'!L241</f>
        <v>15.57052056304372</v>
      </c>
      <c r="K241" s="18">
        <f>'7. GYMNASIESKOLA'!M241</f>
        <v>4.2112102694704934</v>
      </c>
      <c r="L241" s="18">
        <f>'7. GYMNASIESKOLA'!K241</f>
        <v>-812.79829150739613</v>
      </c>
      <c r="M241" s="18">
        <f>'9. IFO'!J241</f>
        <v>727.023478935188</v>
      </c>
      <c r="N241" s="18">
        <f>'9. IFO'!K241</f>
        <v>-848.41056680223289</v>
      </c>
      <c r="O241" s="18">
        <f>'9. IFO'!L241</f>
        <v>122.93142094201414</v>
      </c>
      <c r="P241" s="18">
        <f>'9. IFO'!M241</f>
        <v>-732.0942535076</v>
      </c>
      <c r="Q241" s="18">
        <f>'10. ÄLDREOMSORG'!I241</f>
        <v>-619.27079101695335</v>
      </c>
      <c r="R241" s="18">
        <f>'10. ÄLDREOMSORG'!J241</f>
        <v>35.335062371479573</v>
      </c>
      <c r="S241" s="19">
        <f t="shared" si="278"/>
        <v>-1116.2873386658259</v>
      </c>
      <c r="U241" s="18">
        <f>'5. FÖRSKOLA FRITIDS'!D241</f>
        <v>37.080764807170027</v>
      </c>
      <c r="V241" s="18">
        <f>'5. FÖRSKOLA FRITIDS'!E241</f>
        <v>-152.28287022946049</v>
      </c>
      <c r="W241" s="18">
        <f>'5. FÖRSKOLA FRITIDS'!G241</f>
        <v>-25.502032232895775</v>
      </c>
      <c r="X241" s="18">
        <f>'5. FÖRSKOLA FRITIDS'!H241</f>
        <v>39.455602692689169</v>
      </c>
      <c r="Y241" s="18">
        <f>'5. FÖRSKOLA FRITIDS'!J241</f>
        <v>-26.365408155438921</v>
      </c>
      <c r="Z241" s="18">
        <f>'6. FKLASS GRUNDSKOLA'!F241</f>
        <v>-20.718884698044839</v>
      </c>
      <c r="AA241" s="18">
        <f>'6. FKLASS GRUNDSKOLA'!G241</f>
        <v>-39.97249441409361</v>
      </c>
      <c r="AB241" s="18">
        <f>'7. GYMNASIESKOLA'!E241</f>
        <v>-9.5459215371220818</v>
      </c>
      <c r="AC241" s="18">
        <f>'9. IFO'!D241</f>
        <v>-9.1133175860933786</v>
      </c>
      <c r="AD241" s="18">
        <f>'9. IFO'!E241</f>
        <v>3.2488082949285855</v>
      </c>
      <c r="AE241" s="18">
        <f>'9. IFO'!F241</f>
        <v>1116.7537163002739</v>
      </c>
      <c r="AF241" s="18">
        <f>'9. IFO'!G241</f>
        <v>0.38762547131714004</v>
      </c>
      <c r="AG241" s="18">
        <f>'9. IFO'!H241</f>
        <v>-87.311336641205273</v>
      </c>
      <c r="AH241" s="18">
        <f>'10. ÄLDREOMSORG'!D241</f>
        <v>55.419999126687173</v>
      </c>
      <c r="AI241" s="18">
        <f>'10. ÄLDREOMSORG'!E241</f>
        <v>-25.402031449828929</v>
      </c>
      <c r="AJ241" s="18"/>
      <c r="AK241" s="18"/>
      <c r="AL241" s="18"/>
      <c r="AM241" s="18"/>
      <c r="AN241" s="18"/>
      <c r="AO241" s="18"/>
      <c r="AP241" s="18"/>
      <c r="AQ241" s="18"/>
      <c r="AR241" s="18"/>
      <c r="AS241" s="18"/>
      <c r="AT241" s="19">
        <f t="shared" si="279"/>
        <v>856.13221974888279</v>
      </c>
      <c r="AV241" s="18">
        <f>'9. IFO'!C241</f>
        <v>339.91128086902916</v>
      </c>
      <c r="AW241" s="18">
        <f>'5. FÖRSKOLA FRITIDS'!F241</f>
        <v>-55.651983252361617</v>
      </c>
      <c r="AX241" s="18">
        <f>'7. GYMNASIESKOLA'!E241</f>
        <v>-9.5459215371220818</v>
      </c>
      <c r="AY241" s="18">
        <f>'10. ÄLDREOMSORG'!D241</f>
        <v>55.419999126687173</v>
      </c>
      <c r="AZ241" s="18">
        <f>'11. KOLLEKTIVTRAFIK'!C241</f>
        <v>36.874557410926755</v>
      </c>
      <c r="BA241" s="19">
        <f t="shared" si="280"/>
        <v>367.00793261715938</v>
      </c>
      <c r="BB241" s="5"/>
      <c r="BC241" s="20">
        <f t="shared" si="281"/>
        <v>-1116.2873386658259</v>
      </c>
      <c r="BD241" s="20">
        <f t="shared" si="282"/>
        <v>856.13221974888279</v>
      </c>
      <c r="BE241" s="20">
        <f t="shared" si="283"/>
        <v>367.00793261715938</v>
      </c>
      <c r="BF241" s="22">
        <f t="shared" si="284"/>
        <v>106.85281370021625</v>
      </c>
      <c r="BH241" s="5"/>
      <c r="BI241" s="5"/>
      <c r="BJ241" s="5"/>
      <c r="BK241" s="5"/>
    </row>
    <row r="242" spans="1:63" x14ac:dyDescent="0.35">
      <c r="A242" s="13" t="str">
        <f>'8. KOMVUX'!B242</f>
        <v>Bollnäs</v>
      </c>
      <c r="B242" s="18">
        <f>'5. FÖRSKOLA FRITIDS'!L242</f>
        <v>7.845453393031069</v>
      </c>
      <c r="C242" s="18">
        <f>'5. FÖRSKOLA FRITIDS'!M242</f>
        <v>13.633801411542194</v>
      </c>
      <c r="D242" s="18">
        <f>'6. FKLASS GRUNDSKOLA'!J242</f>
        <v>75.361112383123427</v>
      </c>
      <c r="E242" s="18">
        <f>'6. FKLASS GRUNDSKOLA'!K242</f>
        <v>22.685868561938666</v>
      </c>
      <c r="F242" s="18">
        <f>'6. FKLASS GRUNDSKOLA'!L242</f>
        <v>4.2273534505914832</v>
      </c>
      <c r="G242" s="18">
        <f>'7. GYMNASIESKOLA'!H242</f>
        <v>52.993876676629412</v>
      </c>
      <c r="H242" s="18">
        <f>'7. GYMNASIESKOLA'!I242</f>
        <v>435.36178624577985</v>
      </c>
      <c r="I242" s="18">
        <f>'7. GYMNASIESKOLA'!J242</f>
        <v>-113.03345201958001</v>
      </c>
      <c r="J242" s="18">
        <f>'7. GYMNASIESKOLA'!L242</f>
        <v>15.57052056304372</v>
      </c>
      <c r="K242" s="18">
        <f>'7. GYMNASIESKOLA'!M242</f>
        <v>4.2112102694704934</v>
      </c>
      <c r="L242" s="18">
        <f>'7. GYMNASIESKOLA'!K242</f>
        <v>-463.61410831346274</v>
      </c>
      <c r="M242" s="18">
        <f>'9. IFO'!J242</f>
        <v>884.16202346390412</v>
      </c>
      <c r="N242" s="18">
        <f>'9. IFO'!K242</f>
        <v>-892.38594121663198</v>
      </c>
      <c r="O242" s="18">
        <f>'9. IFO'!L242</f>
        <v>35.814290591415201</v>
      </c>
      <c r="P242" s="18">
        <f>'9. IFO'!M242</f>
        <v>-732.0942535076</v>
      </c>
      <c r="Q242" s="18">
        <f>'10. ÄLDREOMSORG'!I242</f>
        <v>13.022139272543138</v>
      </c>
      <c r="R242" s="18">
        <f>'10. ÄLDREOMSORG'!J242</f>
        <v>40.706624330983537</v>
      </c>
      <c r="S242" s="19">
        <f t="shared" si="278"/>
        <v>-595.5316944432783</v>
      </c>
      <c r="U242" s="18">
        <f>'5. FÖRSKOLA FRITIDS'!D242</f>
        <v>45.155712341572631</v>
      </c>
      <c r="V242" s="18">
        <f>'5. FÖRSKOLA FRITIDS'!E242</f>
        <v>-69.068275728008928</v>
      </c>
      <c r="W242" s="18">
        <f>'5. FÖRSKOLA FRITIDS'!G242</f>
        <v>-24.585412447970217</v>
      </c>
      <c r="X242" s="18">
        <f>'5. FÖRSKOLA FRITIDS'!H242</f>
        <v>-4.9439727568044614</v>
      </c>
      <c r="Y242" s="18">
        <f>'5. FÖRSKOLA FRITIDS'!J242</f>
        <v>-26.365408155438921</v>
      </c>
      <c r="Z242" s="18">
        <f>'6. FKLASS GRUNDSKOLA'!F242</f>
        <v>-12.802121744721418</v>
      </c>
      <c r="AA242" s="18">
        <f>'6. FKLASS GRUNDSKOLA'!G242</f>
        <v>-39.97249441409361</v>
      </c>
      <c r="AB242" s="18">
        <f>'7. GYMNASIESKOLA'!E242</f>
        <v>-9.5459215371220818</v>
      </c>
      <c r="AC242" s="18">
        <f>'9. IFO'!D242</f>
        <v>-9.1133175860933786</v>
      </c>
      <c r="AD242" s="18">
        <f>'9. IFO'!E242</f>
        <v>96.935327758966537</v>
      </c>
      <c r="AE242" s="18">
        <f>'9. IFO'!F242</f>
        <v>1532.5148401176916</v>
      </c>
      <c r="AF242" s="18">
        <f>'9. IFO'!G242</f>
        <v>36.039222784868663</v>
      </c>
      <c r="AG242" s="18">
        <f>'9. IFO'!H242</f>
        <v>-173.31503085244427</v>
      </c>
      <c r="AH242" s="18">
        <f>'10. ÄLDREOMSORG'!D242</f>
        <v>127.89611606645752</v>
      </c>
      <c r="AI242" s="18">
        <f>'10. ÄLDREOMSORG'!E242</f>
        <v>-25.402031449828929</v>
      </c>
      <c r="AJ242" s="18"/>
      <c r="AK242" s="18"/>
      <c r="AL242" s="18"/>
      <c r="AM242" s="18"/>
      <c r="AN242" s="18"/>
      <c r="AO242" s="18"/>
      <c r="AP242" s="18"/>
      <c r="AQ242" s="18"/>
      <c r="AR242" s="18"/>
      <c r="AS242" s="18"/>
      <c r="AT242" s="19">
        <f t="shared" si="279"/>
        <v>1443.4272323970306</v>
      </c>
      <c r="AV242" s="18">
        <f>'9. IFO'!C242</f>
        <v>775.08768474704095</v>
      </c>
      <c r="AW242" s="18">
        <f>'5. FÖRSKOLA FRITIDS'!F242</f>
        <v>-55.999626813340207</v>
      </c>
      <c r="AX242" s="18">
        <f>'7. GYMNASIESKOLA'!E242</f>
        <v>-9.5459215371220818</v>
      </c>
      <c r="AY242" s="18">
        <f>'10. ÄLDREOMSORG'!D242</f>
        <v>127.89611606645752</v>
      </c>
      <c r="AZ242" s="18">
        <f>'11. KOLLEKTIVTRAFIK'!C242</f>
        <v>103.13137399884468</v>
      </c>
      <c r="BA242" s="19">
        <f t="shared" si="280"/>
        <v>940.56962646188083</v>
      </c>
      <c r="BB242" s="5"/>
      <c r="BC242" s="20">
        <f t="shared" si="281"/>
        <v>-595.5316944432783</v>
      </c>
      <c r="BD242" s="20">
        <f t="shared" si="282"/>
        <v>1443.4272323970306</v>
      </c>
      <c r="BE242" s="20">
        <f t="shared" si="283"/>
        <v>940.56962646188083</v>
      </c>
      <c r="BF242" s="22">
        <f t="shared" si="284"/>
        <v>1788.4651644156331</v>
      </c>
      <c r="BH242" s="5"/>
      <c r="BI242" s="5"/>
      <c r="BJ242" s="5"/>
      <c r="BK242" s="5"/>
    </row>
    <row r="243" spans="1:63" x14ac:dyDescent="0.35">
      <c r="A243" s="13" t="str">
        <f>'8. KOMVUX'!B243</f>
        <v>Gävle</v>
      </c>
      <c r="B243" s="18">
        <f>'5. FÖRSKOLA FRITIDS'!L243</f>
        <v>7.845453393031069</v>
      </c>
      <c r="C243" s="18">
        <f>'5. FÖRSKOLA FRITIDS'!M243</f>
        <v>13.633801411542194</v>
      </c>
      <c r="D243" s="18">
        <f>'6. FKLASS GRUNDSKOLA'!J243</f>
        <v>17.935276506640218</v>
      </c>
      <c r="E243" s="18">
        <f>'6. FKLASS GRUNDSKOLA'!K243</f>
        <v>22.685868561938666</v>
      </c>
      <c r="F243" s="18">
        <f>'6. FKLASS GRUNDSKOLA'!L243</f>
        <v>4.2273534505914832</v>
      </c>
      <c r="G243" s="18">
        <f>'7. GYMNASIESKOLA'!H243</f>
        <v>8.2491823484121216</v>
      </c>
      <c r="H243" s="18">
        <f>'7. GYMNASIESKOLA'!I243</f>
        <v>33.487657932980788</v>
      </c>
      <c r="I243" s="18">
        <f>'7. GYMNASIESKOLA'!J243</f>
        <v>10.461944049340048</v>
      </c>
      <c r="J243" s="18">
        <f>'7. GYMNASIESKOLA'!L243</f>
        <v>15.57052056304372</v>
      </c>
      <c r="K243" s="18">
        <f>'7. GYMNASIESKOLA'!M243</f>
        <v>4.2112102694704934</v>
      </c>
      <c r="L243" s="18">
        <f>'7. GYMNASIESKOLA'!K243</f>
        <v>-80.026377631912183</v>
      </c>
      <c r="M243" s="18">
        <f>'9. IFO'!J243</f>
        <v>877.88402956182836</v>
      </c>
      <c r="N243" s="18">
        <f>'9. IFO'!K243</f>
        <v>-893.82445137408035</v>
      </c>
      <c r="O243" s="18">
        <f>'9. IFO'!L243</f>
        <v>31.699320283426793</v>
      </c>
      <c r="P243" s="18">
        <f>'9. IFO'!M243</f>
        <v>-732.0942535076</v>
      </c>
      <c r="Q243" s="18">
        <f>'10. ÄLDREOMSORG'!I243</f>
        <v>13.022139272543138</v>
      </c>
      <c r="R243" s="18">
        <f>'10. ÄLDREOMSORG'!J243</f>
        <v>25.581775429816016</v>
      </c>
      <c r="S243" s="19">
        <f t="shared" si="278"/>
        <v>-619.44954947898748</v>
      </c>
      <c r="U243" s="18">
        <f>'5. FÖRSKOLA FRITIDS'!D243</f>
        <v>45.98395889883605</v>
      </c>
      <c r="V243" s="18">
        <f>'5. FÖRSKOLA FRITIDS'!E243</f>
        <v>-55.853783679226453</v>
      </c>
      <c r="W243" s="18">
        <f>'5. FÖRSKOLA FRITIDS'!G243</f>
        <v>4.5827284723113397</v>
      </c>
      <c r="X243" s="18">
        <f>'5. FÖRSKOLA FRITIDS'!H243</f>
        <v>-15.269379277001168</v>
      </c>
      <c r="Y243" s="18">
        <f>'5. FÖRSKOLA FRITIDS'!J243</f>
        <v>-26.365408155438921</v>
      </c>
      <c r="Z243" s="18">
        <f>'6. FKLASS GRUNDSKOLA'!F243</f>
        <v>-7.7333373633767764</v>
      </c>
      <c r="AA243" s="18">
        <f>'6. FKLASS GRUNDSKOLA'!G243</f>
        <v>-39.97249441409361</v>
      </c>
      <c r="AB243" s="18">
        <f>'7. GYMNASIESKOLA'!E243</f>
        <v>-9.5459215371220818</v>
      </c>
      <c r="AC243" s="18">
        <f>'9. IFO'!D243</f>
        <v>-9.1133175860933786</v>
      </c>
      <c r="AD243" s="18">
        <f>'9. IFO'!E243</f>
        <v>135.70694754585512</v>
      </c>
      <c r="AE243" s="18">
        <f>'9. IFO'!F243</f>
        <v>1092.5815579387961</v>
      </c>
      <c r="AF243" s="18">
        <f>'9. IFO'!G243</f>
        <v>58.736617981894085</v>
      </c>
      <c r="AG243" s="18">
        <f>'9. IFO'!H243</f>
        <v>-392.5141506797894</v>
      </c>
      <c r="AH243" s="18">
        <f>'10. ÄLDREOMSORG'!D243</f>
        <v>-12.723864944844786</v>
      </c>
      <c r="AI243" s="18">
        <f>'10. ÄLDREOMSORG'!E243</f>
        <v>-25.402031449828929</v>
      </c>
      <c r="AJ243" s="18"/>
      <c r="AK243" s="18"/>
      <c r="AL243" s="18"/>
      <c r="AM243" s="18"/>
      <c r="AN243" s="18"/>
      <c r="AO243" s="18"/>
      <c r="AP243" s="18"/>
      <c r="AQ243" s="18"/>
      <c r="AR243" s="18"/>
      <c r="AS243" s="18"/>
      <c r="AT243" s="19">
        <f t="shared" si="279"/>
        <v>743.09812175087734</v>
      </c>
      <c r="AV243" s="18">
        <f>'9. IFO'!C243</f>
        <v>165.59282335720241</v>
      </c>
      <c r="AW243" s="18">
        <f>'5. FÖRSKOLA FRITIDS'!F243</f>
        <v>-2.5906383129624335</v>
      </c>
      <c r="AX243" s="18">
        <f>'7. GYMNASIESKOLA'!E243</f>
        <v>-9.5459215371220818</v>
      </c>
      <c r="AY243" s="18">
        <f>'10. ÄLDREOMSORG'!D243</f>
        <v>-12.723864944844786</v>
      </c>
      <c r="AZ243" s="18">
        <f>'11. KOLLEKTIVTRAFIK'!C243</f>
        <v>103.13137399884468</v>
      </c>
      <c r="BA243" s="19">
        <f t="shared" si="280"/>
        <v>243.8637725611178</v>
      </c>
      <c r="BB243" s="5"/>
      <c r="BC243" s="20">
        <f t="shared" si="281"/>
        <v>-619.44954947898748</v>
      </c>
      <c r="BD243" s="20">
        <f t="shared" si="282"/>
        <v>743.09812175087734</v>
      </c>
      <c r="BE243" s="20">
        <f t="shared" si="283"/>
        <v>243.8637725611178</v>
      </c>
      <c r="BF243" s="22">
        <f t="shared" si="284"/>
        <v>367.51234483300766</v>
      </c>
      <c r="BH243" s="5"/>
      <c r="BI243" s="5"/>
      <c r="BJ243" s="5"/>
      <c r="BK243" s="5"/>
    </row>
    <row r="244" spans="1:63" x14ac:dyDescent="0.35">
      <c r="A244" s="13" t="str">
        <f>'8. KOMVUX'!B244</f>
        <v>Hofors</v>
      </c>
      <c r="B244" s="18">
        <f>'5. FÖRSKOLA FRITIDS'!L244</f>
        <v>7.845453393031069</v>
      </c>
      <c r="C244" s="18">
        <f>'5. FÖRSKOLA FRITIDS'!M244</f>
        <v>-3.5434002862761926</v>
      </c>
      <c r="D244" s="18">
        <f>'6. FKLASS GRUNDSKOLA'!J244</f>
        <v>40.516609319970513</v>
      </c>
      <c r="E244" s="18">
        <f>'6. FKLASS GRUNDSKOLA'!K244</f>
        <v>22.685868561938666</v>
      </c>
      <c r="F244" s="18">
        <f>'6. FKLASS GRUNDSKOLA'!L244</f>
        <v>4.2273534505914832</v>
      </c>
      <c r="G244" s="18">
        <f>'7. GYMNASIESKOLA'!H244</f>
        <v>71.252978498544024</v>
      </c>
      <c r="H244" s="18">
        <f>'7. GYMNASIESKOLA'!I244</f>
        <v>559.23671488714945</v>
      </c>
      <c r="I244" s="18">
        <f>'7. GYMNASIESKOLA'!J244</f>
        <v>-63.275476800648541</v>
      </c>
      <c r="J244" s="18">
        <f>'7. GYMNASIESKOLA'!L244</f>
        <v>15.57052056304372</v>
      </c>
      <c r="K244" s="18">
        <f>'7. GYMNASIESKOLA'!M244</f>
        <v>-17.719642800599068</v>
      </c>
      <c r="L244" s="18">
        <f>'7. GYMNASIESKOLA'!K244</f>
        <v>-717.66338464945943</v>
      </c>
      <c r="M244" s="18">
        <f>'9. IFO'!J244</f>
        <v>759.0303191712494</v>
      </c>
      <c r="N244" s="18">
        <f>'9. IFO'!K244</f>
        <v>-901.15863492916162</v>
      </c>
      <c r="O244" s="18">
        <f>'9. IFO'!L244</f>
        <v>12.787360650630859</v>
      </c>
      <c r="P244" s="18">
        <f>'9. IFO'!M244</f>
        <v>-732.0942535076</v>
      </c>
      <c r="Q244" s="18">
        <f>'10. ÄLDREOMSORG'!I244</f>
        <v>13.022139272543138</v>
      </c>
      <c r="R244" s="18">
        <f>'10. ÄLDREOMSORG'!J244</f>
        <v>34.308589208120523</v>
      </c>
      <c r="S244" s="19">
        <f t="shared" si="278"/>
        <v>-894.97088599693211</v>
      </c>
      <c r="U244" s="18">
        <f>'5. FÖRSKOLA FRITIDS'!D244</f>
        <v>41.254742238721505</v>
      </c>
      <c r="V244" s="18">
        <f>'5. FÖRSKOLA FRITIDS'!E244</f>
        <v>-11.15177821738647</v>
      </c>
      <c r="W244" s="18">
        <f>'5. FÖRSKOLA FRITIDS'!G244</f>
        <v>-65.703594908192656</v>
      </c>
      <c r="X244" s="18">
        <f>'5. FÖRSKOLA FRITIDS'!H244</f>
        <v>-12.855067052211853</v>
      </c>
      <c r="Y244" s="18">
        <f>'5. FÖRSKOLA FRITIDS'!J244</f>
        <v>-26.365408155438921</v>
      </c>
      <c r="Z244" s="18">
        <f>'6. FKLASS GRUNDSKOLA'!F244</f>
        <v>-13.931329228260626</v>
      </c>
      <c r="AA244" s="18">
        <f>'6. FKLASS GRUNDSKOLA'!G244</f>
        <v>-39.97249441409361</v>
      </c>
      <c r="AB244" s="18">
        <f>'7. GYMNASIESKOLA'!E244</f>
        <v>-9.5459215371220818</v>
      </c>
      <c r="AC244" s="18">
        <f>'9. IFO'!D244</f>
        <v>-9.1133175860933786</v>
      </c>
      <c r="AD244" s="18">
        <f>'9. IFO'!E244</f>
        <v>56.774714363561202</v>
      </c>
      <c r="AE244" s="18">
        <f>'9. IFO'!F244</f>
        <v>1285.9588248306184</v>
      </c>
      <c r="AF244" s="18">
        <f>'9. IFO'!G244</f>
        <v>24.329917436629604</v>
      </c>
      <c r="AG244" s="18">
        <f>'9. IFO'!H244</f>
        <v>-108.99696036502401</v>
      </c>
      <c r="AH244" s="18">
        <f>'10. ÄLDREOMSORG'!D244</f>
        <v>87.171325823987416</v>
      </c>
      <c r="AI244" s="18">
        <f>'10. ÄLDREOMSORG'!E244</f>
        <v>-25.402031449828929</v>
      </c>
      <c r="AJ244" s="18"/>
      <c r="AK244" s="18"/>
      <c r="AL244" s="18"/>
      <c r="AM244" s="18"/>
      <c r="AN244" s="18"/>
      <c r="AO244" s="18"/>
      <c r="AP244" s="18"/>
      <c r="AQ244" s="18"/>
      <c r="AR244" s="18"/>
      <c r="AS244" s="18"/>
      <c r="AT244" s="19">
        <f t="shared" si="279"/>
        <v>1172.4516217798655</v>
      </c>
      <c r="AV244" s="18">
        <f>'9. IFO'!C244</f>
        <v>409.82816385070976</v>
      </c>
      <c r="AW244" s="18">
        <f>'5. FÖRSKOLA FRITIDS'!F244</f>
        <v>-47.215373045821913</v>
      </c>
      <c r="AX244" s="18">
        <f>'7. GYMNASIESKOLA'!E244</f>
        <v>-9.5459215371220818</v>
      </c>
      <c r="AY244" s="18">
        <f>'10. ÄLDREOMSORG'!D244</f>
        <v>87.171325823987416</v>
      </c>
      <c r="AZ244" s="18">
        <f>'11. KOLLEKTIVTRAFIK'!C244</f>
        <v>103.13137399884468</v>
      </c>
      <c r="BA244" s="19">
        <f t="shared" si="280"/>
        <v>543.36956909059779</v>
      </c>
      <c r="BB244" s="5"/>
      <c r="BC244" s="20">
        <f t="shared" si="281"/>
        <v>-894.97088599693211</v>
      </c>
      <c r="BD244" s="20">
        <f t="shared" si="282"/>
        <v>1172.4516217798655</v>
      </c>
      <c r="BE244" s="20">
        <f t="shared" si="283"/>
        <v>543.36956909059779</v>
      </c>
      <c r="BF244" s="22">
        <f t="shared" si="284"/>
        <v>820.85030487353117</v>
      </c>
      <c r="BH244" s="5"/>
      <c r="BI244" s="5"/>
      <c r="BJ244" s="5"/>
      <c r="BK244" s="5"/>
    </row>
    <row r="245" spans="1:63" x14ac:dyDescent="0.35">
      <c r="A245" s="13" t="str">
        <f>'8. KOMVUX'!B245</f>
        <v>Hudiksvall</v>
      </c>
      <c r="B245" s="18">
        <f>'5. FÖRSKOLA FRITIDS'!L245</f>
        <v>7.845453393031069</v>
      </c>
      <c r="C245" s="18">
        <f>'5. FÖRSKOLA FRITIDS'!M245</f>
        <v>10.225952047619099</v>
      </c>
      <c r="D245" s="18">
        <f>'6. FKLASS GRUNDSKOLA'!J245</f>
        <v>-61.809750305277973</v>
      </c>
      <c r="E245" s="18">
        <f>'6. FKLASS GRUNDSKOLA'!K245</f>
        <v>22.685868561938666</v>
      </c>
      <c r="F245" s="18">
        <f>'6. FKLASS GRUNDSKOLA'!L245</f>
        <v>4.2273534505914832</v>
      </c>
      <c r="G245" s="18">
        <f>'7. GYMNASIESKOLA'!H245</f>
        <v>14.020005037993993</v>
      </c>
      <c r="H245" s="18">
        <f>'7. GYMNASIESKOLA'!I245</f>
        <v>269.36360076119996</v>
      </c>
      <c r="I245" s="18">
        <f>'7. GYMNASIESKOLA'!J245</f>
        <v>-3.309688911420908</v>
      </c>
      <c r="J245" s="18">
        <f>'7. GYMNASIESKOLA'!L245</f>
        <v>14.087972039502862</v>
      </c>
      <c r="K245" s="18">
        <f>'7. GYMNASIESKOLA'!M245</f>
        <v>4.2112102694704934</v>
      </c>
      <c r="L245" s="18">
        <f>'7. GYMNASIESKOLA'!K245</f>
        <v>-294.33642569644638</v>
      </c>
      <c r="M245" s="18">
        <f>'9. IFO'!J245</f>
        <v>767.6735592256299</v>
      </c>
      <c r="N245" s="18">
        <f>'9. IFO'!K245</f>
        <v>-852.69753358647392</v>
      </c>
      <c r="O245" s="18">
        <f>'9. IFO'!L245</f>
        <v>22.587512414297482</v>
      </c>
      <c r="P245" s="18">
        <f>'9. IFO'!M245</f>
        <v>-732.0942535076</v>
      </c>
      <c r="Q245" s="18">
        <f>'10. ÄLDREOMSORG'!I245</f>
        <v>13.022139272543138</v>
      </c>
      <c r="R245" s="18">
        <f>'10. ÄLDREOMSORG'!J245</f>
        <v>38.975128491650267</v>
      </c>
      <c r="S245" s="19">
        <f t="shared" si="278"/>
        <v>-755.32189704175073</v>
      </c>
      <c r="U245" s="18">
        <f>'5. FÖRSKOLA FRITIDS'!D245</f>
        <v>39.995618968598983</v>
      </c>
      <c r="V245" s="18">
        <f>'5. FÖRSKOLA FRITIDS'!E245</f>
        <v>-68.074321845106923</v>
      </c>
      <c r="W245" s="18">
        <f>'5. FÖRSKOLA FRITIDS'!G245</f>
        <v>6.0588137003369642</v>
      </c>
      <c r="X245" s="18">
        <f>'5. FÖRSKOLA FRITIDS'!H245</f>
        <v>41.60988738414968</v>
      </c>
      <c r="Y245" s="18">
        <f>'5. FÖRSKOLA FRITIDS'!J245</f>
        <v>-26.365408155438921</v>
      </c>
      <c r="Z245" s="18">
        <f>'6. FKLASS GRUNDSKOLA'!F245</f>
        <v>-19.472165952915745</v>
      </c>
      <c r="AA245" s="18">
        <f>'6. FKLASS GRUNDSKOLA'!G245</f>
        <v>-39.97249441409361</v>
      </c>
      <c r="AB245" s="18">
        <f>'7. GYMNASIESKOLA'!E245</f>
        <v>-9.5459215371220818</v>
      </c>
      <c r="AC245" s="18">
        <f>'9. IFO'!D245</f>
        <v>-9.1133175860933786</v>
      </c>
      <c r="AD245" s="18">
        <f>'9. IFO'!E245</f>
        <v>63.59280056310741</v>
      </c>
      <c r="AE245" s="18">
        <f>'9. IFO'!F245</f>
        <v>1358.4752999150514</v>
      </c>
      <c r="AF245" s="18">
        <f>'9. IFO'!G245</f>
        <v>36.997891488919741</v>
      </c>
      <c r="AG245" s="18">
        <f>'9. IFO'!H245</f>
        <v>-207.64473069836043</v>
      </c>
      <c r="AH245" s="18">
        <f>'10. ÄLDREOMSORG'!D245</f>
        <v>16.64364700465336</v>
      </c>
      <c r="AI245" s="18">
        <f>'10. ÄLDREOMSORG'!E245</f>
        <v>-25.402031449828929</v>
      </c>
      <c r="AJ245" s="18"/>
      <c r="AK245" s="18"/>
      <c r="AL245" s="18"/>
      <c r="AM245" s="18"/>
      <c r="AN245" s="18"/>
      <c r="AO245" s="18"/>
      <c r="AP245" s="18"/>
      <c r="AQ245" s="18"/>
      <c r="AR245" s="18"/>
      <c r="AS245" s="18"/>
      <c r="AT245" s="19">
        <f t="shared" si="279"/>
        <v>1157.7835673858576</v>
      </c>
      <c r="AV245" s="18">
        <f>'9. IFO'!C245</f>
        <v>444.30775142144273</v>
      </c>
      <c r="AW245" s="18">
        <f>'5. FÖRSKOLA FRITIDS'!F245</f>
        <v>18.156932457722178</v>
      </c>
      <c r="AX245" s="18">
        <f>'7. GYMNASIESKOLA'!E245</f>
        <v>-9.5459215371220818</v>
      </c>
      <c r="AY245" s="18">
        <f>'10. ÄLDREOMSORG'!D245</f>
        <v>16.64364700465336</v>
      </c>
      <c r="AZ245" s="18">
        <f>'11. KOLLEKTIVTRAFIK'!C245</f>
        <v>103.13137399884468</v>
      </c>
      <c r="BA245" s="19">
        <f t="shared" si="280"/>
        <v>572.69378334554085</v>
      </c>
      <c r="BB245" s="5"/>
      <c r="BC245" s="20">
        <f t="shared" si="281"/>
        <v>-755.32189704175073</v>
      </c>
      <c r="BD245" s="20">
        <f t="shared" si="282"/>
        <v>1157.7835673858576</v>
      </c>
      <c r="BE245" s="20">
        <f t="shared" si="283"/>
        <v>572.69378334554085</v>
      </c>
      <c r="BF245" s="22">
        <f t="shared" si="284"/>
        <v>975.15545368964774</v>
      </c>
      <c r="BH245" s="5"/>
      <c r="BI245" s="5"/>
      <c r="BJ245" s="5"/>
      <c r="BK245" s="5"/>
    </row>
    <row r="246" spans="1:63" x14ac:dyDescent="0.35">
      <c r="A246" s="13" t="str">
        <f>'8. KOMVUX'!B246</f>
        <v>Ljusdal</v>
      </c>
      <c r="B246" s="18">
        <f>'5. FÖRSKOLA FRITIDS'!L246</f>
        <v>7.845453393031069</v>
      </c>
      <c r="C246" s="18">
        <f>'5. FÖRSKOLA FRITIDS'!M246</f>
        <v>13.633801411542194</v>
      </c>
      <c r="D246" s="18">
        <f>'6. FKLASS GRUNDSKOLA'!J246</f>
        <v>43.263976922663133</v>
      </c>
      <c r="E246" s="18">
        <f>'6. FKLASS GRUNDSKOLA'!K246</f>
        <v>22.685868561938666</v>
      </c>
      <c r="F246" s="18">
        <f>'6. FKLASS GRUNDSKOLA'!L246</f>
        <v>-42.035238049404064</v>
      </c>
      <c r="G246" s="18">
        <f>'7. GYMNASIESKOLA'!H246</f>
        <v>26.669376284198375</v>
      </c>
      <c r="H246" s="18">
        <f>'7. GYMNASIESKOLA'!I246</f>
        <v>581.49579921075167</v>
      </c>
      <c r="I246" s="18">
        <f>'7. GYMNASIESKOLA'!J246</f>
        <v>-53.929557863993892</v>
      </c>
      <c r="J246" s="18">
        <f>'7. GYMNASIESKOLA'!L246</f>
        <v>15.57052056304372</v>
      </c>
      <c r="K246" s="18">
        <f>'7. GYMNASIESKOLA'!M246</f>
        <v>4.2112102694704934</v>
      </c>
      <c r="L246" s="18">
        <f>'7. GYMNASIESKOLA'!K246</f>
        <v>-527.14638624795464</v>
      </c>
      <c r="M246" s="18">
        <f>'9. IFO'!J246</f>
        <v>688.8054608307026</v>
      </c>
      <c r="N246" s="18">
        <f>'9. IFO'!K246</f>
        <v>-856.12176764408446</v>
      </c>
      <c r="O246" s="18">
        <f>'9. IFO'!L246</f>
        <v>42.930416430869258</v>
      </c>
      <c r="P246" s="18">
        <f>'9. IFO'!M246</f>
        <v>-732.0942535076</v>
      </c>
      <c r="Q246" s="18">
        <f>'10. ÄLDREOMSORG'!I246</f>
        <v>-145.47157631709467</v>
      </c>
      <c r="R246" s="18">
        <f>'10. ÄLDREOMSORG'!J246</f>
        <v>41.055754154857929</v>
      </c>
      <c r="S246" s="19">
        <f t="shared" si="278"/>
        <v>-868.63114159706254</v>
      </c>
      <c r="U246" s="18">
        <f>'5. FÖRSKOLA FRITIDS'!D246</f>
        <v>39.021702012660768</v>
      </c>
      <c r="V246" s="18">
        <f>'5. FÖRSKOLA FRITIDS'!E246</f>
        <v>-82.998225202595393</v>
      </c>
      <c r="W246" s="18">
        <f>'5. FÖRSKOLA FRITIDS'!G246</f>
        <v>-26.302246448914627</v>
      </c>
      <c r="X246" s="18">
        <f>'5. FÖRSKOLA FRITIDS'!H246</f>
        <v>42.948298613084148</v>
      </c>
      <c r="Y246" s="18">
        <f>'5. FÖRSKOLA FRITIDS'!J246</f>
        <v>-26.365408155438921</v>
      </c>
      <c r="Z246" s="18">
        <f>'6. FKLASS GRUNDSKOLA'!F246</f>
        <v>-18.757967380142123</v>
      </c>
      <c r="AA246" s="18">
        <f>'6. FKLASS GRUNDSKOLA'!G246</f>
        <v>-39.97249441409361</v>
      </c>
      <c r="AB246" s="18">
        <f>'7. GYMNASIESKOLA'!E246</f>
        <v>-9.5459215371220818</v>
      </c>
      <c r="AC246" s="18">
        <f>'9. IFO'!D246</f>
        <v>-9.1133175860933786</v>
      </c>
      <c r="AD246" s="18">
        <f>'9. IFO'!E246</f>
        <v>93.206028263140411</v>
      </c>
      <c r="AE246" s="18">
        <f>'9. IFO'!F246</f>
        <v>1522.8459767731001</v>
      </c>
      <c r="AF246" s="18">
        <f>'9. IFO'!G246</f>
        <v>31.903832769556328</v>
      </c>
      <c r="AG246" s="18">
        <f>'9. IFO'!H246</f>
        <v>-135.67432792724711</v>
      </c>
      <c r="AH246" s="18">
        <f>'10. ÄLDREOMSORG'!D246</f>
        <v>198.11117345309509</v>
      </c>
      <c r="AI246" s="18">
        <f>'10. ÄLDREOMSORG'!E246</f>
        <v>-25.402031449828929</v>
      </c>
      <c r="AJ246" s="18"/>
      <c r="AK246" s="18"/>
      <c r="AL246" s="18"/>
      <c r="AM246" s="18"/>
      <c r="AN246" s="18"/>
      <c r="AO246" s="18"/>
      <c r="AP246" s="18"/>
      <c r="AQ246" s="18"/>
      <c r="AR246" s="18"/>
      <c r="AS246" s="18"/>
      <c r="AT246" s="19">
        <f t="shared" si="279"/>
        <v>1553.9050717831608</v>
      </c>
      <c r="AV246" s="18">
        <f>'9. IFO'!C246</f>
        <v>644.28727441132958</v>
      </c>
      <c r="AW246" s="18">
        <f>'5. FÖRSKOLA FRITIDS'!F246</f>
        <v>69.905589124353654</v>
      </c>
      <c r="AX246" s="18">
        <f>'7. GYMNASIESKOLA'!E246</f>
        <v>-9.5459215371220818</v>
      </c>
      <c r="AY246" s="18">
        <f>'10. ÄLDREOMSORG'!D246</f>
        <v>198.11117345309509</v>
      </c>
      <c r="AZ246" s="18">
        <f>'11. KOLLEKTIVTRAFIK'!C246</f>
        <v>103.13137399884468</v>
      </c>
      <c r="BA246" s="19">
        <f t="shared" si="280"/>
        <v>1005.8894894505009</v>
      </c>
      <c r="BB246" s="5"/>
      <c r="BC246" s="20">
        <f t="shared" si="281"/>
        <v>-868.63114159706254</v>
      </c>
      <c r="BD246" s="20">
        <f t="shared" si="282"/>
        <v>1553.9050717831608</v>
      </c>
      <c r="BE246" s="20">
        <f t="shared" si="283"/>
        <v>1005.8894894505009</v>
      </c>
      <c r="BF246" s="22">
        <f t="shared" si="284"/>
        <v>1691.1634196365992</v>
      </c>
      <c r="BH246" s="5"/>
      <c r="BI246" s="5"/>
      <c r="BJ246" s="5"/>
      <c r="BK246" s="5"/>
    </row>
    <row r="247" spans="1:63" x14ac:dyDescent="0.35">
      <c r="A247" s="13" t="str">
        <f>'8. KOMVUX'!B247</f>
        <v>Nordanstig</v>
      </c>
      <c r="B247" s="18">
        <f>'5. FÖRSKOLA FRITIDS'!L247</f>
        <v>7.845453393031069</v>
      </c>
      <c r="C247" s="18">
        <f>'5. FÖRSKOLA FRITIDS'!M247</f>
        <v>13.633801411542194</v>
      </c>
      <c r="D247" s="18">
        <f>'6. FKLASS GRUNDSKOLA'!J247</f>
        <v>106.93402041581672</v>
      </c>
      <c r="E247" s="18">
        <f>'6. FKLASS GRUNDSKOLA'!K247</f>
        <v>22.685868561938666</v>
      </c>
      <c r="F247" s="18">
        <f>'6. FKLASS GRUNDSKOLA'!L247</f>
        <v>4.2273534505914832</v>
      </c>
      <c r="G247" s="18">
        <f>'7. GYMNASIESKOLA'!H247</f>
        <v>14.899781337655334</v>
      </c>
      <c r="H247" s="18">
        <f>'7. GYMNASIESKOLA'!I247</f>
        <v>486.24597684476964</v>
      </c>
      <c r="I247" s="18">
        <f>'7. GYMNASIESKOLA'!J247</f>
        <v>-48.424979405811321</v>
      </c>
      <c r="J247" s="18">
        <f>'7. GYMNASIESKOLA'!L247</f>
        <v>15.57052056304372</v>
      </c>
      <c r="K247" s="18">
        <f>'7. GYMNASIESKOLA'!M247</f>
        <v>4.2112102694704934</v>
      </c>
      <c r="L247" s="18">
        <f>'7. GYMNASIESKOLA'!K247</f>
        <v>-554.91090156471762</v>
      </c>
      <c r="M247" s="18">
        <f>'9. IFO'!J247</f>
        <v>708.93793650568398</v>
      </c>
      <c r="N247" s="18">
        <f>'9. IFO'!K247</f>
        <v>-971.35910823820814</v>
      </c>
      <c r="O247" s="18">
        <f>'9. IFO'!L247</f>
        <v>21.260875359081293</v>
      </c>
      <c r="P247" s="18">
        <f>'9. IFO'!M247</f>
        <v>-732.0942535076</v>
      </c>
      <c r="Q247" s="18">
        <f>'10. ÄLDREOMSORG'!I247</f>
        <v>-141.15011543655638</v>
      </c>
      <c r="R247" s="18">
        <f>'10. ÄLDREOMSORG'!J247</f>
        <v>37.964074792179282</v>
      </c>
      <c r="S247" s="19">
        <f t="shared" si="278"/>
        <v>-1003.5224852480895</v>
      </c>
      <c r="U247" s="18">
        <f>'5. FÖRSKOLA FRITIDS'!D247</f>
        <v>42.591710130501127</v>
      </c>
      <c r="V247" s="18">
        <f>'5. FÖRSKOLA FRITIDS'!E247</f>
        <v>-119.04780358530437</v>
      </c>
      <c r="W247" s="18">
        <f>'5. FÖRSKOLA FRITIDS'!G247</f>
        <v>-7.8858312081734834</v>
      </c>
      <c r="X247" s="18">
        <f>'5. FÖRSKOLA FRITIDS'!H247</f>
        <v>32.211433856301603</v>
      </c>
      <c r="Y247" s="18">
        <f>'5. FÖRSKOLA FRITIDS'!J247</f>
        <v>-26.365408155438921</v>
      </c>
      <c r="Z247" s="18">
        <f>'6. FKLASS GRUNDSKOLA'!F247</f>
        <v>-22.819171571544459</v>
      </c>
      <c r="AA247" s="18">
        <f>'6. FKLASS GRUNDSKOLA'!G247</f>
        <v>-39.97249441409361</v>
      </c>
      <c r="AB247" s="18">
        <f>'7. GYMNASIESKOLA'!E247</f>
        <v>-9.5459215371220818</v>
      </c>
      <c r="AC247" s="18">
        <f>'9. IFO'!D247</f>
        <v>-9.1133175860933786</v>
      </c>
      <c r="AD247" s="18">
        <f>'9. IFO'!E247</f>
        <v>70.905962126600272</v>
      </c>
      <c r="AE247" s="18">
        <f>'9. IFO'!F247</f>
        <v>1585.6935885129426</v>
      </c>
      <c r="AF247" s="18">
        <f>'9. IFO'!G247</f>
        <v>27.404687137342364</v>
      </c>
      <c r="AG247" s="18">
        <f>'9. IFO'!H247</f>
        <v>-88.289746968811514</v>
      </c>
      <c r="AH247" s="18">
        <f>'10. ÄLDREOMSORG'!D247</f>
        <v>-199.19826113440797</v>
      </c>
      <c r="AI247" s="18">
        <f>'10. ÄLDREOMSORG'!E247</f>
        <v>-25.402031449828929</v>
      </c>
      <c r="AJ247" s="18"/>
      <c r="AK247" s="18"/>
      <c r="AL247" s="18"/>
      <c r="AM247" s="18"/>
      <c r="AN247" s="18"/>
      <c r="AO247" s="18"/>
      <c r="AP247" s="18"/>
      <c r="AQ247" s="18"/>
      <c r="AR247" s="18"/>
      <c r="AS247" s="18"/>
      <c r="AT247" s="19">
        <f t="shared" si="279"/>
        <v>1211.1673941528693</v>
      </c>
      <c r="AV247" s="18">
        <f>'9. IFO'!C247</f>
        <v>643.69176485991568</v>
      </c>
      <c r="AW247" s="18">
        <f>'5. FÖRSKOLA FRITIDS'!F247</f>
        <v>-39.626293925812526</v>
      </c>
      <c r="AX247" s="18">
        <f>'7. GYMNASIESKOLA'!E247</f>
        <v>-9.5459215371220818</v>
      </c>
      <c r="AY247" s="18">
        <f>'10. ÄLDREOMSORG'!D247</f>
        <v>-199.19826113440797</v>
      </c>
      <c r="AZ247" s="18">
        <f>'11. KOLLEKTIVTRAFIK'!C247</f>
        <v>103.13137399884468</v>
      </c>
      <c r="BA247" s="19">
        <f t="shared" si="280"/>
        <v>498.45266226141769</v>
      </c>
      <c r="BB247" s="5"/>
      <c r="BC247" s="20">
        <f t="shared" si="281"/>
        <v>-1003.5224852480895</v>
      </c>
      <c r="BD247" s="20">
        <f t="shared" si="282"/>
        <v>1211.1673941528693</v>
      </c>
      <c r="BE247" s="20">
        <f t="shared" si="283"/>
        <v>498.45266226141769</v>
      </c>
      <c r="BF247" s="22">
        <f t="shared" si="284"/>
        <v>706.09757116619744</v>
      </c>
      <c r="BH247" s="5"/>
      <c r="BI247" s="5"/>
      <c r="BJ247" s="5"/>
      <c r="BK247" s="5"/>
    </row>
    <row r="248" spans="1:63" x14ac:dyDescent="0.35">
      <c r="A248" s="13" t="str">
        <f>'8. KOMVUX'!B248</f>
        <v>Ockelbo</v>
      </c>
      <c r="B248" s="18">
        <f>'5. FÖRSKOLA FRITIDS'!L248</f>
        <v>7.845453393031069</v>
      </c>
      <c r="C248" s="18">
        <f>'5. FÖRSKOLA FRITIDS'!M248</f>
        <v>-41.33415676380271</v>
      </c>
      <c r="D248" s="18">
        <f>'6. FKLASS GRUNDSKOLA'!J248</f>
        <v>297.35342332037692</v>
      </c>
      <c r="E248" s="18">
        <f>'6. FKLASS GRUNDSKOLA'!K248</f>
        <v>-60.960941610667284</v>
      </c>
      <c r="F248" s="18">
        <f>'6. FKLASS GRUNDSKOLA'!L248</f>
        <v>4.2273534505914832</v>
      </c>
      <c r="G248" s="18">
        <f>'7. GYMNASIESKOLA'!H248</f>
        <v>177.3589554329314</v>
      </c>
      <c r="H248" s="18">
        <f>'7. GYMNASIESKOLA'!I248</f>
        <v>539.57048386748875</v>
      </c>
      <c r="I248" s="18">
        <f>'7. GYMNASIESKOLA'!J248</f>
        <v>51.548643293679575</v>
      </c>
      <c r="J248" s="18">
        <f>'7. GYMNASIESKOLA'!L248</f>
        <v>15.57052056304372</v>
      </c>
      <c r="K248" s="18">
        <f>'7. GYMNASIESKOLA'!M248</f>
        <v>4.2112102694704934</v>
      </c>
      <c r="L248" s="18">
        <f>'7. GYMNASIESKOLA'!K248</f>
        <v>-750.83024479194273</v>
      </c>
      <c r="M248" s="18">
        <f>'9. IFO'!J248</f>
        <v>697.23562466168823</v>
      </c>
      <c r="N248" s="18">
        <f>'9. IFO'!K248</f>
        <v>-896.67540365960474</v>
      </c>
      <c r="O248" s="18">
        <f>'9. IFO'!L248</f>
        <v>33.246038669373668</v>
      </c>
      <c r="P248" s="18">
        <f>'9. IFO'!M248</f>
        <v>-732.0942535076</v>
      </c>
      <c r="Q248" s="18">
        <f>'10. ÄLDREOMSORG'!I248</f>
        <v>13.022139272543138</v>
      </c>
      <c r="R248" s="18">
        <f>'10. ÄLDREOMSORG'!J248</f>
        <v>39.508342694228503</v>
      </c>
      <c r="S248" s="19">
        <f t="shared" si="278"/>
        <v>-601.19681144517051</v>
      </c>
      <c r="U248" s="18">
        <f>'5. FÖRSKOLA FRITIDS'!D248</f>
        <v>36.564536740489466</v>
      </c>
      <c r="V248" s="18">
        <f>'5. FÖRSKOLA FRITIDS'!E248</f>
        <v>-88.141181574686627</v>
      </c>
      <c r="W248" s="18">
        <f>'5. FÖRSKOLA FRITIDS'!G248</f>
        <v>-52.997550504675708</v>
      </c>
      <c r="X248" s="18">
        <f>'5. FÖRSKOLA FRITIDS'!H248</f>
        <v>144.54344055051169</v>
      </c>
      <c r="Y248" s="18">
        <f>'5. FÖRSKOLA FRITIDS'!J248</f>
        <v>-26.365408155438921</v>
      </c>
      <c r="Z248" s="18">
        <f>'6. FKLASS GRUNDSKOLA'!F248</f>
        <v>-13.658967458599859</v>
      </c>
      <c r="AA248" s="18">
        <f>'6. FKLASS GRUNDSKOLA'!G248</f>
        <v>-39.97249441409361</v>
      </c>
      <c r="AB248" s="18">
        <f>'7. GYMNASIESKOLA'!E248</f>
        <v>-9.5459215371220818</v>
      </c>
      <c r="AC248" s="18">
        <f>'9. IFO'!D248</f>
        <v>-9.1133175860933786</v>
      </c>
      <c r="AD248" s="18">
        <f>'9. IFO'!E248</f>
        <v>123.15161174503046</v>
      </c>
      <c r="AE248" s="18">
        <f>'9. IFO'!F248</f>
        <v>1445.4950700163713</v>
      </c>
      <c r="AF248" s="18">
        <f>'9. IFO'!G248</f>
        <v>13.419183426962499</v>
      </c>
      <c r="AG248" s="18">
        <f>'9. IFO'!H248</f>
        <v>-74.426331937519763</v>
      </c>
      <c r="AH248" s="18">
        <f>'10. ÄLDREOMSORG'!D248</f>
        <v>-16.636090316824713</v>
      </c>
      <c r="AI248" s="18">
        <f>'10. ÄLDREOMSORG'!E248</f>
        <v>-25.402031449828929</v>
      </c>
      <c r="AJ248" s="18"/>
      <c r="AK248" s="18"/>
      <c r="AL248" s="18"/>
      <c r="AM248" s="18"/>
      <c r="AN248" s="18"/>
      <c r="AO248" s="18"/>
      <c r="AP248" s="18"/>
      <c r="AQ248" s="18"/>
      <c r="AR248" s="18"/>
      <c r="AS248" s="18"/>
      <c r="AT248" s="19">
        <f t="shared" si="279"/>
        <v>1406.9145475444818</v>
      </c>
      <c r="AV248" s="18">
        <f>'9. IFO'!C248</f>
        <v>677.24559181288726</v>
      </c>
      <c r="AW248" s="18">
        <f>'5. FÖRSKOLA FRITIDS'!F248</f>
        <v>-17.901200837242897</v>
      </c>
      <c r="AX248" s="18">
        <f>'7. GYMNASIESKOLA'!E248</f>
        <v>-9.5459215371220818</v>
      </c>
      <c r="AY248" s="18">
        <f>'10. ÄLDREOMSORG'!D248</f>
        <v>-16.636090316824713</v>
      </c>
      <c r="AZ248" s="18">
        <f>'11. KOLLEKTIVTRAFIK'!C248</f>
        <v>103.13137399884468</v>
      </c>
      <c r="BA248" s="19">
        <f t="shared" si="280"/>
        <v>736.29375312054219</v>
      </c>
      <c r="BB248" s="5"/>
      <c r="BC248" s="20">
        <f t="shared" si="281"/>
        <v>-601.19681144517051</v>
      </c>
      <c r="BD248" s="20">
        <f t="shared" si="282"/>
        <v>1406.9145475444818</v>
      </c>
      <c r="BE248" s="20">
        <f t="shared" si="283"/>
        <v>736.29375312054219</v>
      </c>
      <c r="BF248" s="22">
        <f t="shared" si="284"/>
        <v>1542.0114892198535</v>
      </c>
      <c r="BH248" s="5"/>
      <c r="BI248" s="5"/>
      <c r="BJ248" s="5"/>
      <c r="BK248" s="5"/>
    </row>
    <row r="249" spans="1:63" x14ac:dyDescent="0.35">
      <c r="A249" s="13" t="str">
        <f>'8. KOMVUX'!B249</f>
        <v>Ovanåker</v>
      </c>
      <c r="B249" s="18">
        <f>'5. FÖRSKOLA FRITIDS'!L249</f>
        <v>-48.045836922797655</v>
      </c>
      <c r="C249" s="18">
        <f>'5. FÖRSKOLA FRITIDS'!M249</f>
        <v>13.633801411542194</v>
      </c>
      <c r="D249" s="18">
        <f>'6. FKLASS GRUNDSKOLA'!J249</f>
        <v>-28.534838536520891</v>
      </c>
      <c r="E249" s="18">
        <f>'6. FKLASS GRUNDSKOLA'!K249</f>
        <v>17.92906003897378</v>
      </c>
      <c r="F249" s="18">
        <f>'6. FKLASS GRUNDSKOLA'!L249</f>
        <v>4.2273534505914832</v>
      </c>
      <c r="G249" s="18">
        <f>'7. GYMNASIESKOLA'!H249</f>
        <v>23.90035262836188</v>
      </c>
      <c r="H249" s="18">
        <f>'7. GYMNASIESKOLA'!I249</f>
        <v>267.96340930592163</v>
      </c>
      <c r="I249" s="18">
        <f>'7. GYMNASIESKOLA'!J249</f>
        <v>-44.073916694937473</v>
      </c>
      <c r="J249" s="18">
        <f>'7. GYMNASIESKOLA'!L249</f>
        <v>15.57052056304372</v>
      </c>
      <c r="K249" s="18">
        <f>'7. GYMNASIESKOLA'!M249</f>
        <v>-6.2866320855025553</v>
      </c>
      <c r="L249" s="18">
        <f>'7. GYMNASIESKOLA'!K249</f>
        <v>-180.00042627819133</v>
      </c>
      <c r="M249" s="18">
        <f>'9. IFO'!J249</f>
        <v>678.48018004913524</v>
      </c>
      <c r="N249" s="18">
        <f>'9. IFO'!K249</f>
        <v>-782.95064585536693</v>
      </c>
      <c r="O249" s="18">
        <f>'9. IFO'!L249</f>
        <v>31.901305975456612</v>
      </c>
      <c r="P249" s="18">
        <f>'9. IFO'!M249</f>
        <v>-732.0942535076</v>
      </c>
      <c r="Q249" s="18">
        <f>'10. ÄLDREOMSORG'!I249</f>
        <v>13.022139272543138</v>
      </c>
      <c r="R249" s="18">
        <f>'10. ÄLDREOMSORG'!J249</f>
        <v>50.475893154169917</v>
      </c>
      <c r="S249" s="19">
        <f t="shared" si="278"/>
        <v>-704.88253403117722</v>
      </c>
      <c r="U249" s="18">
        <f>'5. FÖRSKOLA FRITIDS'!D249</f>
        <v>46.213552679148911</v>
      </c>
      <c r="V249" s="18">
        <f>'5. FÖRSKOLA FRITIDS'!E249</f>
        <v>-51.447758312792793</v>
      </c>
      <c r="W249" s="18">
        <f>'5. FÖRSKOLA FRITIDS'!G249</f>
        <v>36.785939109683476</v>
      </c>
      <c r="X249" s="18">
        <f>'5. FÖRSKOLA FRITIDS'!H249</f>
        <v>-79.452378586495087</v>
      </c>
      <c r="Y249" s="18">
        <f>'5. FÖRSKOLA FRITIDS'!J249</f>
        <v>-26.365408155438921</v>
      </c>
      <c r="Z249" s="18">
        <f>'6. FKLASS GRUNDSKOLA'!F249</f>
        <v>-20.438945925077928</v>
      </c>
      <c r="AA249" s="18">
        <f>'6. FKLASS GRUNDSKOLA'!G249</f>
        <v>-39.97249441409361</v>
      </c>
      <c r="AB249" s="18">
        <f>'7. GYMNASIESKOLA'!E249</f>
        <v>-9.5459215371220818</v>
      </c>
      <c r="AC249" s="18">
        <f>'9. IFO'!D249</f>
        <v>-9.1133175860933786</v>
      </c>
      <c r="AD249" s="18">
        <f>'9. IFO'!E249</f>
        <v>90.497428585621279</v>
      </c>
      <c r="AE249" s="18">
        <f>'9. IFO'!F249</f>
        <v>1266.6210981414358</v>
      </c>
      <c r="AF249" s="18">
        <f>'9. IFO'!G249</f>
        <v>35.411369270204375</v>
      </c>
      <c r="AG249" s="18">
        <f>'9. IFO'!H249</f>
        <v>-110.59077957243562</v>
      </c>
      <c r="AH249" s="18">
        <f>'10. ÄLDREOMSORG'!D249</f>
        <v>265.88247217837187</v>
      </c>
      <c r="AI249" s="18">
        <f>'10. ÄLDREOMSORG'!E249</f>
        <v>-25.402031449828929</v>
      </c>
      <c r="AJ249" s="18"/>
      <c r="AK249" s="18"/>
      <c r="AL249" s="18"/>
      <c r="AM249" s="18"/>
      <c r="AN249" s="18"/>
      <c r="AO249" s="18"/>
      <c r="AP249" s="18"/>
      <c r="AQ249" s="18"/>
      <c r="AR249" s="18"/>
      <c r="AS249" s="18"/>
      <c r="AT249" s="19">
        <f t="shared" si="279"/>
        <v>1369.0828244250874</v>
      </c>
      <c r="AV249" s="18">
        <f>'9. IFO'!C249</f>
        <v>487.67958689877776</v>
      </c>
      <c r="AW249" s="18">
        <f>'5. FÖRSKOLA FRITIDS'!F249</f>
        <v>16.013147306778006</v>
      </c>
      <c r="AX249" s="18">
        <f>'7. GYMNASIESKOLA'!E249</f>
        <v>-9.5459215371220818</v>
      </c>
      <c r="AY249" s="18">
        <f>'10. ÄLDREOMSORG'!D249</f>
        <v>265.88247217837187</v>
      </c>
      <c r="AZ249" s="18">
        <f>'11. KOLLEKTIVTRAFIK'!C249</f>
        <v>103.13137399884468</v>
      </c>
      <c r="BA249" s="19">
        <f t="shared" si="280"/>
        <v>863.16065884565023</v>
      </c>
      <c r="BB249" s="5"/>
      <c r="BC249" s="20">
        <f t="shared" si="281"/>
        <v>-704.88253403117722</v>
      </c>
      <c r="BD249" s="20">
        <f t="shared" si="282"/>
        <v>1369.0828244250874</v>
      </c>
      <c r="BE249" s="20">
        <f t="shared" si="283"/>
        <v>863.16065884565023</v>
      </c>
      <c r="BF249" s="22">
        <f t="shared" si="284"/>
        <v>1527.3609492395603</v>
      </c>
      <c r="BH249" s="5"/>
      <c r="BI249" s="5"/>
      <c r="BJ249" s="5"/>
      <c r="BK249" s="5"/>
    </row>
    <row r="250" spans="1:63" x14ac:dyDescent="0.35">
      <c r="A250" s="13" t="str">
        <f>'8. KOMVUX'!B250</f>
        <v>Sandviken</v>
      </c>
      <c r="B250" s="18">
        <f>'5. FÖRSKOLA FRITIDS'!L250</f>
        <v>7.845453393031069</v>
      </c>
      <c r="C250" s="18">
        <f>'5. FÖRSKOLA FRITIDS'!M250</f>
        <v>6.688700955449959</v>
      </c>
      <c r="D250" s="18">
        <f>'6. FKLASS GRUNDSKOLA'!J250</f>
        <v>311.7853412639306</v>
      </c>
      <c r="E250" s="18">
        <f>'6. FKLASS GRUNDSKOLA'!K250</f>
        <v>22.685868561938666</v>
      </c>
      <c r="F250" s="18">
        <f>'6. FKLASS GRUNDSKOLA'!L250</f>
        <v>4.2273534505914832</v>
      </c>
      <c r="G250" s="18">
        <f>'7. GYMNASIESKOLA'!H250</f>
        <v>225.36973386649473</v>
      </c>
      <c r="H250" s="18">
        <f>'7. GYMNASIESKOLA'!I250</f>
        <v>512.10423430972844</v>
      </c>
      <c r="I250" s="18">
        <f>'7. GYMNASIESKOLA'!J250</f>
        <v>-41.621434391344742</v>
      </c>
      <c r="J250" s="18">
        <f>'7. GYMNASIESKOLA'!L250</f>
        <v>15.57052056304372</v>
      </c>
      <c r="K250" s="18">
        <f>'7. GYMNASIESKOLA'!M250</f>
        <v>4.2112102694704934</v>
      </c>
      <c r="L250" s="18">
        <f>'7. GYMNASIESKOLA'!K250</f>
        <v>-577.4107780290276</v>
      </c>
      <c r="M250" s="18">
        <f>'9. IFO'!J250</f>
        <v>880.86840074628515</v>
      </c>
      <c r="N250" s="18">
        <f>'9. IFO'!K250</f>
        <v>-923.64399974200535</v>
      </c>
      <c r="O250" s="18">
        <f>'9. IFO'!L250</f>
        <v>21.059399064503236</v>
      </c>
      <c r="P250" s="18">
        <f>'9. IFO'!M250</f>
        <v>-732.0942535076</v>
      </c>
      <c r="Q250" s="18">
        <f>'10. ÄLDREOMSORG'!I250</f>
        <v>13.022139272543138</v>
      </c>
      <c r="R250" s="18">
        <f>'10. ÄLDREOMSORG'!J250</f>
        <v>24.713802639694087</v>
      </c>
      <c r="S250" s="19">
        <f t="shared" si="278"/>
        <v>-224.61830731327305</v>
      </c>
      <c r="U250" s="18">
        <f>'5. FÖRSKOLA FRITIDS'!D250</f>
        <v>44.060854780691443</v>
      </c>
      <c r="V250" s="18">
        <f>'5. FÖRSKOLA FRITIDS'!E250</f>
        <v>-36.30372895071563</v>
      </c>
      <c r="W250" s="18">
        <f>'5. FÖRSKOLA FRITIDS'!G250</f>
        <v>-55.795906147500176</v>
      </c>
      <c r="X250" s="18">
        <f>'5. FÖRSKOLA FRITIDS'!H250</f>
        <v>32.573875702745589</v>
      </c>
      <c r="Y250" s="18">
        <f>'5. FÖRSKOLA FRITIDS'!J250</f>
        <v>-26.365408155438921</v>
      </c>
      <c r="Z250" s="18">
        <f>'6. FKLASS GRUNDSKOLA'!F250</f>
        <v>-2.6253402850242824</v>
      </c>
      <c r="AA250" s="18">
        <f>'6. FKLASS GRUNDSKOLA'!G250</f>
        <v>-39.97249441409361</v>
      </c>
      <c r="AB250" s="18">
        <f>'7. GYMNASIESKOLA'!E250</f>
        <v>-9.5459215371220818</v>
      </c>
      <c r="AC250" s="18">
        <f>'9. IFO'!D250</f>
        <v>-9.1133175860933786</v>
      </c>
      <c r="AD250" s="18">
        <f>'9. IFO'!E250</f>
        <v>161.44311902191259</v>
      </c>
      <c r="AE250" s="18">
        <f>'9. IFO'!F250</f>
        <v>1179.6013280401155</v>
      </c>
      <c r="AF250" s="18">
        <f>'9. IFO'!G250</f>
        <v>45.712660530240036</v>
      </c>
      <c r="AG250" s="18">
        <f>'9. IFO'!H250</f>
        <v>-232.15814927363988</v>
      </c>
      <c r="AH250" s="18">
        <f>'10. ÄLDREOMSORG'!D250</f>
        <v>-52.09993383461731</v>
      </c>
      <c r="AI250" s="18">
        <f>'10. ÄLDREOMSORG'!E250</f>
        <v>-25.402031449828929</v>
      </c>
      <c r="AJ250" s="18"/>
      <c r="AK250" s="18"/>
      <c r="AL250" s="18"/>
      <c r="AM250" s="18"/>
      <c r="AN250" s="18"/>
      <c r="AO250" s="18"/>
      <c r="AP250" s="18"/>
      <c r="AQ250" s="18"/>
      <c r="AR250" s="18"/>
      <c r="AS250" s="18"/>
      <c r="AT250" s="19">
        <f t="shared" si="279"/>
        <v>974.00960644163115</v>
      </c>
      <c r="AV250" s="18">
        <f>'9. IFO'!C250</f>
        <v>388.20571048668296</v>
      </c>
      <c r="AW250" s="18">
        <f>'5. FÖRSKOLA FRITIDS'!F250</f>
        <v>-84.570690871849337</v>
      </c>
      <c r="AX250" s="18">
        <f>'7. GYMNASIESKOLA'!E250</f>
        <v>-9.5459215371220818</v>
      </c>
      <c r="AY250" s="18">
        <f>'10. ÄLDREOMSORG'!D250</f>
        <v>-52.09993383461731</v>
      </c>
      <c r="AZ250" s="18">
        <f>'11. KOLLEKTIVTRAFIK'!C250</f>
        <v>103.13137399884468</v>
      </c>
      <c r="BA250" s="19">
        <f t="shared" si="280"/>
        <v>345.1205382419389</v>
      </c>
      <c r="BB250" s="5"/>
      <c r="BC250" s="20">
        <f t="shared" si="281"/>
        <v>-224.61830731327305</v>
      </c>
      <c r="BD250" s="20">
        <f t="shared" si="282"/>
        <v>974.00960644163115</v>
      </c>
      <c r="BE250" s="20">
        <f t="shared" si="283"/>
        <v>345.1205382419389</v>
      </c>
      <c r="BF250" s="22">
        <f t="shared" si="284"/>
        <v>1094.5118373702971</v>
      </c>
      <c r="BH250" s="5"/>
      <c r="BI250" s="5"/>
      <c r="BJ250" s="5"/>
      <c r="BK250" s="5"/>
    </row>
    <row r="251" spans="1:63" x14ac:dyDescent="0.35">
      <c r="A251" s="13" t="str">
        <f>'8. KOMVUX'!B251</f>
        <v>Söderhamn</v>
      </c>
      <c r="B251" s="18">
        <f>'5. FÖRSKOLA FRITIDS'!L251</f>
        <v>7.845453393031069</v>
      </c>
      <c r="C251" s="18">
        <f>'5. FÖRSKOLA FRITIDS'!M251</f>
        <v>-24.543100507283125</v>
      </c>
      <c r="D251" s="18">
        <f>'6. FKLASS GRUNDSKOLA'!J251</f>
        <v>250.09791171393155</v>
      </c>
      <c r="E251" s="18">
        <f>'6. FKLASS GRUNDSKOLA'!K251</f>
        <v>22.685868561938666</v>
      </c>
      <c r="F251" s="18">
        <f>'6. FKLASS GRUNDSKOLA'!L251</f>
        <v>4.2273534505914832</v>
      </c>
      <c r="G251" s="18">
        <f>'7. GYMNASIESKOLA'!H251</f>
        <v>108.46772549821959</v>
      </c>
      <c r="H251" s="18">
        <f>'7. GYMNASIESKOLA'!I251</f>
        <v>211.60601994235276</v>
      </c>
      <c r="I251" s="18">
        <f>'7. GYMNASIESKOLA'!J251</f>
        <v>-234.21352192252806</v>
      </c>
      <c r="J251" s="18">
        <f>'7. GYMNASIESKOLA'!L251</f>
        <v>15.57052056304372</v>
      </c>
      <c r="K251" s="18">
        <f>'7. GYMNASIESKOLA'!M251</f>
        <v>4.2112102694704934</v>
      </c>
      <c r="L251" s="18">
        <f>'7. GYMNASIESKOLA'!K251</f>
        <v>-334.32298498340691</v>
      </c>
      <c r="M251" s="18">
        <f>'9. IFO'!J251</f>
        <v>892.95540546110567</v>
      </c>
      <c r="N251" s="18">
        <f>'9. IFO'!K251</f>
        <v>-943.18466475616913</v>
      </c>
      <c r="O251" s="18">
        <f>'9. IFO'!L251</f>
        <v>47.267819209133641</v>
      </c>
      <c r="P251" s="18">
        <f>'9. IFO'!M251</f>
        <v>-732.0942535076</v>
      </c>
      <c r="Q251" s="18">
        <f>'10. ÄLDREOMSORG'!I251</f>
        <v>13.022139272543138</v>
      </c>
      <c r="R251" s="18">
        <f>'10. ÄLDREOMSORG'!J251</f>
        <v>35.50145815686826</v>
      </c>
      <c r="S251" s="19">
        <f t="shared" si="278"/>
        <v>-654.89964018475723</v>
      </c>
      <c r="U251" s="18">
        <f>'5. FÖRSKOLA FRITIDS'!D251</f>
        <v>41.442360151561552</v>
      </c>
      <c r="V251" s="18">
        <f>'5. FÖRSKOLA FRITIDS'!E251</f>
        <v>-42.770314504668711</v>
      </c>
      <c r="W251" s="18">
        <f>'5. FÖRSKOLA FRITIDS'!G251</f>
        <v>-49.024123719687957</v>
      </c>
      <c r="X251" s="18">
        <f>'5. FÖRSKOLA FRITIDS'!H251</f>
        <v>58.374976701733424</v>
      </c>
      <c r="Y251" s="18">
        <f>'5. FÖRSKOLA FRITIDS'!J251</f>
        <v>-26.365408155438921</v>
      </c>
      <c r="Z251" s="18">
        <f>'6. FKLASS GRUNDSKOLA'!F251</f>
        <v>-5.5843784697660768</v>
      </c>
      <c r="AA251" s="18">
        <f>'6. FKLASS GRUNDSKOLA'!G251</f>
        <v>-39.97249441409361</v>
      </c>
      <c r="AB251" s="18">
        <f>'7. GYMNASIESKOLA'!E251</f>
        <v>-9.5459215371220818</v>
      </c>
      <c r="AC251" s="18">
        <f>'9. IFO'!D251</f>
        <v>-9.1133175860933786</v>
      </c>
      <c r="AD251" s="18">
        <f>'9. IFO'!E251</f>
        <v>165.69603190096817</v>
      </c>
      <c r="AE251" s="18">
        <f>'9. IFO'!F251</f>
        <v>1585.6935885129426</v>
      </c>
      <c r="AF251" s="18">
        <f>'9. IFO'!G251</f>
        <v>33.341688028369546</v>
      </c>
      <c r="AG251" s="18">
        <f>'9. IFO'!H251</f>
        <v>-176.79558150850536</v>
      </c>
      <c r="AH251" s="18">
        <f>'10. ÄLDREOMSORG'!D251</f>
        <v>-11.597903456452512</v>
      </c>
      <c r="AI251" s="18">
        <f>'10. ÄLDREOMSORG'!E251</f>
        <v>-25.402031449828929</v>
      </c>
      <c r="AJ251" s="18"/>
      <c r="AK251" s="18"/>
      <c r="AL251" s="18"/>
      <c r="AM251" s="18"/>
      <c r="AN251" s="18"/>
      <c r="AO251" s="18"/>
      <c r="AP251" s="18"/>
      <c r="AQ251" s="18"/>
      <c r="AR251" s="18"/>
      <c r="AS251" s="18"/>
      <c r="AT251" s="19">
        <f t="shared" si="279"/>
        <v>1488.3771704939179</v>
      </c>
      <c r="AV251" s="18">
        <f>'9. IFO'!C251</f>
        <v>860.2972389471164</v>
      </c>
      <c r="AW251" s="18">
        <f>'5. FÖRSKOLA FRITIDS'!F251</f>
        <v>-111.34131273190953</v>
      </c>
      <c r="AX251" s="18">
        <f>'7. GYMNASIESKOLA'!E251</f>
        <v>-9.5459215371220818</v>
      </c>
      <c r="AY251" s="18">
        <f>'10. ÄLDREOMSORG'!D251</f>
        <v>-11.597903456452512</v>
      </c>
      <c r="AZ251" s="18">
        <f>'11. KOLLEKTIVTRAFIK'!C251</f>
        <v>103.13137399884468</v>
      </c>
      <c r="BA251" s="19">
        <f t="shared" si="280"/>
        <v>830.9434752204769</v>
      </c>
      <c r="BB251" s="5"/>
      <c r="BC251" s="20">
        <f t="shared" si="281"/>
        <v>-654.89964018475723</v>
      </c>
      <c r="BD251" s="20">
        <f t="shared" si="282"/>
        <v>1488.3771704939179</v>
      </c>
      <c r="BE251" s="20">
        <f t="shared" si="283"/>
        <v>830.9434752204769</v>
      </c>
      <c r="BF251" s="22">
        <f t="shared" si="284"/>
        <v>1664.4210055296376</v>
      </c>
      <c r="BH251" s="5"/>
      <c r="BI251" s="5"/>
      <c r="BJ251" s="5"/>
      <c r="BK251" s="5"/>
    </row>
    <row r="252" spans="1:63" x14ac:dyDescent="0.35">
      <c r="A252" s="13" t="str">
        <f>'8. KOMVUX'!B252</f>
        <v>Härnösand</v>
      </c>
      <c r="B252" s="18">
        <f>'5. FÖRSKOLA FRITIDS'!L252</f>
        <v>7.845453393031069</v>
      </c>
      <c r="C252" s="18">
        <f>'5. FÖRSKOLA FRITIDS'!M252</f>
        <v>13.633801411542194</v>
      </c>
      <c r="D252" s="18">
        <f>'6. FKLASS GRUNDSKOLA'!J252</f>
        <v>220.72844479380103</v>
      </c>
      <c r="E252" s="18">
        <f>'6. FKLASS GRUNDSKOLA'!K252</f>
        <v>22.685868561938666</v>
      </c>
      <c r="F252" s="18">
        <f>'6. FKLASS GRUNDSKOLA'!L252</f>
        <v>-17.45589608741675</v>
      </c>
      <c r="G252" s="18">
        <f>'7. GYMNASIESKOLA'!H252</f>
        <v>89.664204950282127</v>
      </c>
      <c r="H252" s="18">
        <f>'7. GYMNASIESKOLA'!I252</f>
        <v>139.92833877109962</v>
      </c>
      <c r="I252" s="18">
        <f>'7. GYMNASIESKOLA'!J252</f>
        <v>34.904346037443524</v>
      </c>
      <c r="J252" s="18">
        <f>'7. GYMNASIESKOLA'!L252</f>
        <v>15.57052056304372</v>
      </c>
      <c r="K252" s="18">
        <f>'7. GYMNASIESKOLA'!M252</f>
        <v>4.2112102694704934</v>
      </c>
      <c r="L252" s="18">
        <f>'7. GYMNASIESKOLA'!K252</f>
        <v>-243.32076465451803</v>
      </c>
      <c r="M252" s="18">
        <f>'9. IFO'!J252</f>
        <v>778.38180379666119</v>
      </c>
      <c r="N252" s="18">
        <f>'9. IFO'!K252</f>
        <v>-839.84961533585886</v>
      </c>
      <c r="O252" s="18">
        <f>'9. IFO'!L252</f>
        <v>39.700849201108404</v>
      </c>
      <c r="P252" s="18">
        <f>'9. IFO'!M252</f>
        <v>-732.0942535076</v>
      </c>
      <c r="Q252" s="18">
        <f>'10. ÄLDREOMSORG'!I252</f>
        <v>13.022139272543138</v>
      </c>
      <c r="R252" s="18">
        <f>'10. ÄLDREOMSORG'!J252</f>
        <v>35.639844777741139</v>
      </c>
      <c r="S252" s="19">
        <f t="shared" si="278"/>
        <v>-416.8037037856875</v>
      </c>
      <c r="U252" s="18">
        <f>'5. FÖRSKOLA FRITIDS'!D252</f>
        <v>43.109650268650746</v>
      </c>
      <c r="V252" s="18">
        <f>'5. FÖRSKOLA FRITIDS'!E252</f>
        <v>-88.232950198655118</v>
      </c>
      <c r="W252" s="18">
        <f>'5. FÖRSKOLA FRITIDS'!G252</f>
        <v>-6.6213040097811016</v>
      </c>
      <c r="X252" s="18">
        <f>'5. FÖRSKOLA FRITIDS'!H252</f>
        <v>58.02639663624165</v>
      </c>
      <c r="Y252" s="18">
        <f>'5. FÖRSKOLA FRITIDS'!J252</f>
        <v>-26.365408155438921</v>
      </c>
      <c r="Z252" s="18">
        <f>'6. FKLASS GRUNDSKOLA'!F252</f>
        <v>-3.9413895516013451</v>
      </c>
      <c r="AA252" s="18">
        <f>'6. FKLASS GRUNDSKOLA'!G252</f>
        <v>-39.97249441409361</v>
      </c>
      <c r="AB252" s="18">
        <f>'7. GYMNASIESKOLA'!E252</f>
        <v>-9.5459215371220818</v>
      </c>
      <c r="AC252" s="18">
        <f>'9. IFO'!D252</f>
        <v>-9.1133175860933786</v>
      </c>
      <c r="AD252" s="18">
        <f>'9. IFO'!E252</f>
        <v>92.724559583620589</v>
      </c>
      <c r="AE252" s="18">
        <f>'9. IFO'!F252</f>
        <v>1392.3163216211203</v>
      </c>
      <c r="AF252" s="18">
        <f>'9. IFO'!G252</f>
        <v>37.739108872153324</v>
      </c>
      <c r="AG252" s="18">
        <f>'9. IFO'!H252</f>
        <v>-177.65730350195187</v>
      </c>
      <c r="AH252" s="18">
        <f>'10. ÄLDREOMSORG'!D252</f>
        <v>69.199769983522003</v>
      </c>
      <c r="AI252" s="18">
        <f>'10. ÄLDREOMSORG'!E252</f>
        <v>-25.402031449828929</v>
      </c>
      <c r="AJ252" s="18"/>
      <c r="AK252" s="18"/>
      <c r="AL252" s="18"/>
      <c r="AM252" s="18"/>
      <c r="AN252" s="18"/>
      <c r="AO252" s="18"/>
      <c r="AP252" s="18"/>
      <c r="AQ252" s="18"/>
      <c r="AR252" s="18"/>
      <c r="AS252" s="18"/>
      <c r="AT252" s="19">
        <f t="shared" si="279"/>
        <v>1306.2636865607424</v>
      </c>
      <c r="AV252" s="18">
        <f>'9. IFO'!C252</f>
        <v>578.67867633612502</v>
      </c>
      <c r="AW252" s="18">
        <f>'5. FÖRSKOLA FRITIDS'!F252</f>
        <v>-26.441568709625518</v>
      </c>
      <c r="AX252" s="18">
        <f>'7. GYMNASIESKOLA'!E252</f>
        <v>-9.5459215371220818</v>
      </c>
      <c r="AY252" s="18">
        <f>'10. ÄLDREOMSORG'!D252</f>
        <v>69.199769983522003</v>
      </c>
      <c r="AZ252" s="18">
        <f>'11. KOLLEKTIVTRAFIK'!C252</f>
        <v>122</v>
      </c>
      <c r="BA252" s="19">
        <f t="shared" si="280"/>
        <v>733.89095607289937</v>
      </c>
      <c r="BB252" s="5"/>
      <c r="BC252" s="20">
        <f t="shared" si="281"/>
        <v>-416.8037037856875</v>
      </c>
      <c r="BD252" s="20">
        <f t="shared" si="282"/>
        <v>1306.2636865607424</v>
      </c>
      <c r="BE252" s="20">
        <f t="shared" si="283"/>
        <v>733.89095607289937</v>
      </c>
      <c r="BF252" s="22">
        <f t="shared" si="284"/>
        <v>1623.3509388479542</v>
      </c>
      <c r="BH252" s="5"/>
      <c r="BI252" s="5"/>
      <c r="BJ252" s="5"/>
      <c r="BK252" s="5"/>
    </row>
    <row r="253" spans="1:63" x14ac:dyDescent="0.35">
      <c r="A253" s="13" t="str">
        <f>'8. KOMVUX'!B253</f>
        <v>Kramfors</v>
      </c>
      <c r="B253" s="18">
        <f>'5. FÖRSKOLA FRITIDS'!L253</f>
        <v>7.845453393031069</v>
      </c>
      <c r="C253" s="18">
        <f>'5. FÖRSKOLA FRITIDS'!M253</f>
        <v>1.1593009773038214</v>
      </c>
      <c r="D253" s="18">
        <f>'6. FKLASS GRUNDSKOLA'!J253</f>
        <v>199.25157424879674</v>
      </c>
      <c r="E253" s="18">
        <f>'6. FKLASS GRUNDSKOLA'!K253</f>
        <v>22.685868561938666</v>
      </c>
      <c r="F253" s="18">
        <f>'6. FKLASS GRUNDSKOLA'!L253</f>
        <v>4.2273534505914832</v>
      </c>
      <c r="G253" s="18">
        <f>'7. GYMNASIESKOLA'!H253</f>
        <v>187.06918291226935</v>
      </c>
      <c r="H253" s="18">
        <f>'7. GYMNASIESKOLA'!I253</f>
        <v>466.74331709263186</v>
      </c>
      <c r="I253" s="18">
        <f>'7. GYMNASIESKOLA'!J253</f>
        <v>-57.179652237809584</v>
      </c>
      <c r="J253" s="18">
        <f>'7. GYMNASIESKOLA'!L253</f>
        <v>15.57052056304372</v>
      </c>
      <c r="K253" s="18">
        <f>'7. GYMNASIESKOLA'!M253</f>
        <v>-7.8142908196219398</v>
      </c>
      <c r="L253" s="18">
        <f>'7. GYMNASIESKOLA'!K253</f>
        <v>-603.19347607552254</v>
      </c>
      <c r="M253" s="18">
        <f>'9. IFO'!J253</f>
        <v>676.82336857808195</v>
      </c>
      <c r="N253" s="18">
        <f>'9. IFO'!K253</f>
        <v>-1091.4977474713576</v>
      </c>
      <c r="O253" s="18">
        <f>'9. IFO'!L253</f>
        <v>29.132011811633678</v>
      </c>
      <c r="P253" s="18">
        <f>'9. IFO'!M253</f>
        <v>-732.0942535076</v>
      </c>
      <c r="Q253" s="18">
        <f>'10. ÄLDREOMSORG'!I253</f>
        <v>13.022139272543138</v>
      </c>
      <c r="R253" s="18">
        <f>'10. ÄLDREOMSORG'!J253</f>
        <v>31.810007566745185</v>
      </c>
      <c r="S253" s="19">
        <f t="shared" si="278"/>
        <v>-836.43932168330105</v>
      </c>
      <c r="U253" s="18">
        <f>'5. FÖRSKOLA FRITIDS'!D253</f>
        <v>37.057023386092709</v>
      </c>
      <c r="V253" s="18">
        <f>'5. FÖRSKOLA FRITIDS'!E253</f>
        <v>-36.597405536310951</v>
      </c>
      <c r="W253" s="18">
        <f>'5. FÖRSKOLA FRITIDS'!G253</f>
        <v>-44.792174834408982</v>
      </c>
      <c r="X253" s="18">
        <f>'5. FÖRSKOLA FRITIDS'!H253</f>
        <v>54.224066078834731</v>
      </c>
      <c r="Y253" s="18">
        <f>'5. FÖRSKOLA FRITIDS'!J253</f>
        <v>-26.365408155438921</v>
      </c>
      <c r="Z253" s="18">
        <f>'6. FKLASS GRUNDSKOLA'!F253</f>
        <v>-12.161564709998</v>
      </c>
      <c r="AA253" s="18">
        <f>'6. FKLASS GRUNDSKOLA'!G253</f>
        <v>-39.97249441409361</v>
      </c>
      <c r="AB253" s="18">
        <f>'7. GYMNASIESKOLA'!E253</f>
        <v>-9.5459215371220818</v>
      </c>
      <c r="AC253" s="18">
        <f>'9. IFO'!D253</f>
        <v>-9.1133175860933786</v>
      </c>
      <c r="AD253" s="18">
        <f>'9. IFO'!E253</f>
        <v>153.20477067252133</v>
      </c>
      <c r="AE253" s="18">
        <f>'9. IFO'!F253</f>
        <v>1614.700178546716</v>
      </c>
      <c r="AF253" s="18">
        <f>'9. IFO'!G253</f>
        <v>26.806771940540539</v>
      </c>
      <c r="AG253" s="18">
        <f>'9. IFO'!H253</f>
        <v>-140.85759962542195</v>
      </c>
      <c r="AH253" s="18">
        <f>'10. ÄLDREOMSORG'!D253</f>
        <v>71.567681018875277</v>
      </c>
      <c r="AI253" s="18">
        <f>'10. ÄLDREOMSORG'!E253</f>
        <v>-25.402031449828929</v>
      </c>
      <c r="AJ253" s="18"/>
      <c r="AK253" s="18"/>
      <c r="AL253" s="18"/>
      <c r="AM253" s="18"/>
      <c r="AN253" s="18"/>
      <c r="AO253" s="18"/>
      <c r="AP253" s="18"/>
      <c r="AQ253" s="18"/>
      <c r="AR253" s="18"/>
      <c r="AS253" s="18"/>
      <c r="AT253" s="19">
        <f t="shared" si="279"/>
        <v>1612.7525737948638</v>
      </c>
      <c r="AV253" s="18">
        <f>'9. IFO'!C253</f>
        <v>527.45138470189647</v>
      </c>
      <c r="AW253" s="18">
        <f>'5. FÖRSKOLA FRITIDS'!F253</f>
        <v>-62.411070670020329</v>
      </c>
      <c r="AX253" s="18">
        <f>'7. GYMNASIESKOLA'!E253</f>
        <v>-9.5459215371220818</v>
      </c>
      <c r="AY253" s="18">
        <f>'10. ÄLDREOMSORG'!D253</f>
        <v>71.567681018875277</v>
      </c>
      <c r="AZ253" s="18">
        <f>'11. KOLLEKTIVTRAFIK'!C253</f>
        <v>118</v>
      </c>
      <c r="BA253" s="19">
        <f t="shared" si="280"/>
        <v>645.06207351362934</v>
      </c>
      <c r="BB253" s="5"/>
      <c r="BC253" s="20">
        <f t="shared" si="281"/>
        <v>-836.43932168330105</v>
      </c>
      <c r="BD253" s="20">
        <f t="shared" si="282"/>
        <v>1612.7525737948638</v>
      </c>
      <c r="BE253" s="20">
        <f t="shared" si="283"/>
        <v>645.06207351362934</v>
      </c>
      <c r="BF253" s="22">
        <f t="shared" si="284"/>
        <v>1421.3753256251921</v>
      </c>
      <c r="BH253" s="5"/>
      <c r="BI253" s="5"/>
      <c r="BJ253" s="5"/>
      <c r="BK253" s="5"/>
    </row>
    <row r="254" spans="1:63" x14ac:dyDescent="0.35">
      <c r="A254" s="13" t="str">
        <f>'8. KOMVUX'!B254</f>
        <v>Sollefteå</v>
      </c>
      <c r="B254" s="18">
        <f>'5. FÖRSKOLA FRITIDS'!L254</f>
        <v>7.845453393031069</v>
      </c>
      <c r="C254" s="18">
        <f>'5. FÖRSKOLA FRITIDS'!M254</f>
        <v>-58.094617410947009</v>
      </c>
      <c r="D254" s="18">
        <f>'6. FKLASS GRUNDSKOLA'!J254</f>
        <v>176.84121275564112</v>
      </c>
      <c r="E254" s="18">
        <f>'6. FKLASS GRUNDSKOLA'!K254</f>
        <v>22.685868561938666</v>
      </c>
      <c r="F254" s="18">
        <f>'6. FKLASS GRUNDSKOLA'!L254</f>
        <v>4.2273534505914832</v>
      </c>
      <c r="G254" s="18">
        <f>'7. GYMNASIESKOLA'!H254</f>
        <v>27.481189596623025</v>
      </c>
      <c r="H254" s="18">
        <f>'7. GYMNASIESKOLA'!I254</f>
        <v>422.65602039501061</v>
      </c>
      <c r="I254" s="18">
        <f>'7. GYMNASIESKOLA'!J254</f>
        <v>-89.836259432826964</v>
      </c>
      <c r="J254" s="18">
        <f>'7. GYMNASIESKOLA'!L254</f>
        <v>15.57052056304372</v>
      </c>
      <c r="K254" s="18">
        <f>'7. GYMNASIESKOLA'!M254</f>
        <v>-77.55180385315424</v>
      </c>
      <c r="L254" s="18">
        <f>'7. GYMNASIESKOLA'!K254</f>
        <v>-531.18443771488035</v>
      </c>
      <c r="M254" s="18">
        <f>'9. IFO'!J254</f>
        <v>767.18756329003406</v>
      </c>
      <c r="N254" s="18">
        <f>'9. IFO'!K254</f>
        <v>-830.52408390134804</v>
      </c>
      <c r="O254" s="18">
        <f>'9. IFO'!L254</f>
        <v>35.789745841505685</v>
      </c>
      <c r="P254" s="18">
        <f>'9. IFO'!M254</f>
        <v>-732.0942535076</v>
      </c>
      <c r="Q254" s="18">
        <f>'10. ÄLDREOMSORG'!I254</f>
        <v>-37.871307003448337</v>
      </c>
      <c r="R254" s="18">
        <f>'10. ÄLDREOMSORG'!J254</f>
        <v>33.770219565518588</v>
      </c>
      <c r="S254" s="19">
        <f t="shared" si="278"/>
        <v>-843.10161541126706</v>
      </c>
      <c r="U254" s="18">
        <f>'5. FÖRSKOLA FRITIDS'!D254</f>
        <v>41.065215192965411</v>
      </c>
      <c r="V254" s="18">
        <f>'5. FÖRSKOLA FRITIDS'!E254</f>
        <v>-36.037923021181491</v>
      </c>
      <c r="W254" s="18">
        <f>'5. FÖRSKOLA FRITIDS'!G254</f>
        <v>-4.2403282354458156</v>
      </c>
      <c r="X254" s="18">
        <f>'5. FÖRSKOLA FRITIDS'!H254</f>
        <v>34.771174548213189</v>
      </c>
      <c r="Y254" s="18">
        <f>'5. FÖRSKOLA FRITIDS'!J254</f>
        <v>-26.365408155438921</v>
      </c>
      <c r="Z254" s="18">
        <f>'6. FKLASS GRUNDSKOLA'!F254</f>
        <v>-14.774676541220343</v>
      </c>
      <c r="AA254" s="18">
        <f>'6. FKLASS GRUNDSKOLA'!G254</f>
        <v>-39.97249441409361</v>
      </c>
      <c r="AB254" s="18">
        <f>'7. GYMNASIESKOLA'!E254</f>
        <v>-9.5459215371220818</v>
      </c>
      <c r="AC254" s="18">
        <f>'9. IFO'!D254</f>
        <v>-9.1133175860933786</v>
      </c>
      <c r="AD254" s="18">
        <f>'9. IFO'!E254</f>
        <v>118.05281762774405</v>
      </c>
      <c r="AE254" s="18">
        <f>'9. IFO'!F254</f>
        <v>1435.8262066717803</v>
      </c>
      <c r="AF254" s="18">
        <f>'9. IFO'!G254</f>
        <v>29.062871519291889</v>
      </c>
      <c r="AG254" s="18">
        <f>'9. IFO'!H254</f>
        <v>-139.15891794769524</v>
      </c>
      <c r="AH254" s="18">
        <f>'10. ÄLDREOMSORG'!D254</f>
        <v>44.315486343660268</v>
      </c>
      <c r="AI254" s="18">
        <f>'10. ÄLDREOMSORG'!E254</f>
        <v>-25.402031449828929</v>
      </c>
      <c r="AJ254" s="18"/>
      <c r="AK254" s="18"/>
      <c r="AL254" s="18"/>
      <c r="AM254" s="18"/>
      <c r="AN254" s="18"/>
      <c r="AO254" s="18"/>
      <c r="AP254" s="18"/>
      <c r="AQ254" s="18"/>
      <c r="AR254" s="18"/>
      <c r="AS254" s="18"/>
      <c r="AT254" s="19">
        <f t="shared" si="279"/>
        <v>1398.4827530155351</v>
      </c>
      <c r="AV254" s="18">
        <f>'9. IFO'!C254</f>
        <v>673.60649612663553</v>
      </c>
      <c r="AW254" s="18">
        <f>'5. FÖRSKOLA FRITIDS'!F254</f>
        <v>-38.300534029673202</v>
      </c>
      <c r="AX254" s="18">
        <f>'7. GYMNASIESKOLA'!E254</f>
        <v>-9.5459215371220818</v>
      </c>
      <c r="AY254" s="18">
        <f>'10. ÄLDREOMSORG'!D254</f>
        <v>44.315486343660268</v>
      </c>
      <c r="AZ254" s="18">
        <f>'11. KOLLEKTIVTRAFIK'!C254</f>
        <v>141</v>
      </c>
      <c r="BA254" s="19">
        <f t="shared" si="280"/>
        <v>811.07552690350042</v>
      </c>
      <c r="BB254" s="5"/>
      <c r="BC254" s="20">
        <f t="shared" si="281"/>
        <v>-843.10161541126706</v>
      </c>
      <c r="BD254" s="20">
        <f t="shared" si="282"/>
        <v>1398.4827530155351</v>
      </c>
      <c r="BE254" s="20">
        <f t="shared" si="283"/>
        <v>811.07552690350042</v>
      </c>
      <c r="BF254" s="22">
        <f t="shared" si="284"/>
        <v>1366.4566645077684</v>
      </c>
      <c r="BH254" s="5"/>
      <c r="BI254" s="5"/>
      <c r="BJ254" s="5"/>
      <c r="BK254" s="5"/>
    </row>
    <row r="255" spans="1:63" x14ac:dyDescent="0.35">
      <c r="A255" s="13" t="str">
        <f>'8. KOMVUX'!B255</f>
        <v>Sundsvall</v>
      </c>
      <c r="B255" s="18">
        <f>'5. FÖRSKOLA FRITIDS'!L255</f>
        <v>7.845453393031069</v>
      </c>
      <c r="C255" s="18">
        <f>'5. FÖRSKOLA FRITIDS'!M255</f>
        <v>13.633801411542194</v>
      </c>
      <c r="D255" s="18">
        <f>'6. FKLASS GRUNDSKOLA'!J255</f>
        <v>-144.47627479416957</v>
      </c>
      <c r="E255" s="18">
        <f>'6. FKLASS GRUNDSKOLA'!K255</f>
        <v>22.685868561938666</v>
      </c>
      <c r="F255" s="18">
        <f>'6. FKLASS GRUNDSKOLA'!L255</f>
        <v>-9.2675693645587227</v>
      </c>
      <c r="G255" s="18">
        <f>'7. GYMNASIESKOLA'!H255</f>
        <v>-49.213875665034905</v>
      </c>
      <c r="H255" s="18">
        <f>'7. GYMNASIESKOLA'!I255</f>
        <v>-1.4903715163571172</v>
      </c>
      <c r="I255" s="18">
        <f>'7. GYMNASIESKOLA'!J255</f>
        <v>35.332570832658156</v>
      </c>
      <c r="J255" s="18">
        <f>'7. GYMNASIESKOLA'!L255</f>
        <v>-17.411796454319532</v>
      </c>
      <c r="K255" s="18">
        <f>'7. GYMNASIESKOLA'!M255</f>
        <v>4.2112102694704934</v>
      </c>
      <c r="L255" s="18">
        <f>'7. GYMNASIESKOLA'!K255</f>
        <v>79.120646151792357</v>
      </c>
      <c r="M255" s="18">
        <f>'9. IFO'!J255</f>
        <v>759.7560353005282</v>
      </c>
      <c r="N255" s="18">
        <f>'9. IFO'!K255</f>
        <v>-848.87875391903526</v>
      </c>
      <c r="O255" s="18">
        <f>'9. IFO'!L255</f>
        <v>17.421387083615357</v>
      </c>
      <c r="P255" s="18">
        <f>'9. IFO'!M255</f>
        <v>-732.0942535076</v>
      </c>
      <c r="Q255" s="18">
        <f>'10. ÄLDREOMSORG'!I255</f>
        <v>13.022139272543138</v>
      </c>
      <c r="R255" s="18">
        <f>'10. ÄLDREOMSORG'!J255</f>
        <v>39.871417025228006</v>
      </c>
      <c r="S255" s="19">
        <f t="shared" si="278"/>
        <v>-809.93236591872756</v>
      </c>
      <c r="U255" s="18">
        <f>'5. FÖRSKOLA FRITIDS'!D255</f>
        <v>43.762633090928588</v>
      </c>
      <c r="V255" s="18">
        <f>'5. FÖRSKOLA FRITIDS'!E255</f>
        <v>-52.46678925073634</v>
      </c>
      <c r="W255" s="18">
        <f>'5. FÖRSKOLA FRITIDS'!G255</f>
        <v>-5.3429130242005796</v>
      </c>
      <c r="X255" s="18">
        <f>'5. FÖRSKOLA FRITIDS'!H255</f>
        <v>-5.1623481596275376</v>
      </c>
      <c r="Y255" s="18">
        <f>'5. FÖRSKOLA FRITIDS'!J255</f>
        <v>-26.365408155438921</v>
      </c>
      <c r="Z255" s="18">
        <f>'6. FKLASS GRUNDSKOLA'!F255</f>
        <v>-16.180841135564268</v>
      </c>
      <c r="AA255" s="18">
        <f>'6. FKLASS GRUNDSKOLA'!G255</f>
        <v>-39.97249441409361</v>
      </c>
      <c r="AB255" s="18">
        <f>'7. GYMNASIESKOLA'!E255</f>
        <v>-9.5459215371220818</v>
      </c>
      <c r="AC255" s="18">
        <f>'9. IFO'!D255</f>
        <v>-9.1133175860933786</v>
      </c>
      <c r="AD255" s="18">
        <f>'9. IFO'!E255</f>
        <v>76.96352826308258</v>
      </c>
      <c r="AE255" s="18">
        <f>'9. IFO'!F255</f>
        <v>1136.091442989456</v>
      </c>
      <c r="AF255" s="18">
        <f>'9. IFO'!G255</f>
        <v>60.866326093717213</v>
      </c>
      <c r="AG255" s="18">
        <f>'9. IFO'!H255</f>
        <v>-372.19791502696677</v>
      </c>
      <c r="AH255" s="18">
        <f>'10. ÄLDREOMSORG'!D255</f>
        <v>-55.730074092544555</v>
      </c>
      <c r="AI255" s="18">
        <f>'10. ÄLDREOMSORG'!E255</f>
        <v>-25.402031449828929</v>
      </c>
      <c r="AJ255" s="18"/>
      <c r="AK255" s="18"/>
      <c r="AL255" s="18"/>
      <c r="AM255" s="18"/>
      <c r="AN255" s="18"/>
      <c r="AO255" s="18"/>
      <c r="AP255" s="18"/>
      <c r="AQ255" s="18"/>
      <c r="AR255" s="18"/>
      <c r="AS255" s="18"/>
      <c r="AT255" s="19">
        <f t="shared" si="279"/>
        <v>700.20387660496749</v>
      </c>
      <c r="AV255" s="18">
        <f>'9. IFO'!C255</f>
        <v>85.345002883669054</v>
      </c>
      <c r="AW255" s="18">
        <f>'5. FÖRSKOLA FRITIDS'!F255</f>
        <v>57.327771065007468</v>
      </c>
      <c r="AX255" s="18">
        <f>'7. GYMNASIESKOLA'!E255</f>
        <v>-9.5459215371220818</v>
      </c>
      <c r="AY255" s="18">
        <f>'10. ÄLDREOMSORG'!D255</f>
        <v>-55.730074092544555</v>
      </c>
      <c r="AZ255" s="18">
        <f>'11. KOLLEKTIVTRAFIK'!C255</f>
        <v>171</v>
      </c>
      <c r="BA255" s="19">
        <f t="shared" si="280"/>
        <v>248.39677831900991</v>
      </c>
      <c r="BB255" s="5"/>
      <c r="BC255" s="20">
        <f t="shared" si="281"/>
        <v>-809.93236591872756</v>
      </c>
      <c r="BD255" s="20">
        <f t="shared" si="282"/>
        <v>700.20387660496749</v>
      </c>
      <c r="BE255" s="20">
        <f t="shared" si="283"/>
        <v>248.39677831900991</v>
      </c>
      <c r="BF255" s="22">
        <f t="shared" si="284"/>
        <v>138.66828900524985</v>
      </c>
      <c r="BH255" s="5"/>
      <c r="BI255" s="5"/>
      <c r="BJ255" s="5"/>
      <c r="BK255" s="5"/>
    </row>
    <row r="256" spans="1:63" x14ac:dyDescent="0.35">
      <c r="A256" s="13" t="str">
        <f>'8. KOMVUX'!B256</f>
        <v>Timrå</v>
      </c>
      <c r="B256" s="18">
        <f>'5. FÖRSKOLA FRITIDS'!L256</f>
        <v>7.845453393031069</v>
      </c>
      <c r="C256" s="18">
        <f>'5. FÖRSKOLA FRITIDS'!M256</f>
        <v>6.128920842518057</v>
      </c>
      <c r="D256" s="18">
        <f>'6. FKLASS GRUNDSKOLA'!J256</f>
        <v>-120.05358211059666</v>
      </c>
      <c r="E256" s="18">
        <f>'6. FKLASS GRUNDSKOLA'!K256</f>
        <v>22.685868561938666</v>
      </c>
      <c r="F256" s="18">
        <f>'6. FKLASS GRUNDSKOLA'!L256</f>
        <v>-52.231044317753799</v>
      </c>
      <c r="G256" s="18">
        <f>'7. GYMNASIESKOLA'!H256</f>
        <v>21.098679284351842</v>
      </c>
      <c r="H256" s="18">
        <f>'7. GYMNASIESKOLA'!I256</f>
        <v>361.42673135552383</v>
      </c>
      <c r="I256" s="18">
        <f>'7. GYMNASIESKOLA'!J256</f>
        <v>15.190609632589791</v>
      </c>
      <c r="J256" s="18">
        <f>'7. GYMNASIESKOLA'!L256</f>
        <v>15.57052056304372</v>
      </c>
      <c r="K256" s="18">
        <f>'7. GYMNASIESKOLA'!M256</f>
        <v>-35.179414108285016</v>
      </c>
      <c r="L256" s="18">
        <f>'7. GYMNASIESKOLA'!K256</f>
        <v>-312.13138422997827</v>
      </c>
      <c r="M256" s="18">
        <f>'9. IFO'!J256</f>
        <v>698.87046317716488</v>
      </c>
      <c r="N256" s="18">
        <f>'9. IFO'!K256</f>
        <v>-953.58191834100535</v>
      </c>
      <c r="O256" s="18">
        <f>'9. IFO'!L256</f>
        <v>18.912849045996278</v>
      </c>
      <c r="P256" s="18">
        <f>'9. IFO'!M256</f>
        <v>-732.0942535076</v>
      </c>
      <c r="Q256" s="18">
        <f>'10. ÄLDREOMSORG'!I256</f>
        <v>13.022139272543138</v>
      </c>
      <c r="R256" s="18">
        <f>'10. ÄLDREOMSORG'!J256</f>
        <v>46.156807232883203</v>
      </c>
      <c r="S256" s="19">
        <f t="shared" si="278"/>
        <v>-978.36255425363447</v>
      </c>
      <c r="U256" s="18">
        <f>'5. FÖRSKOLA FRITIDS'!D256</f>
        <v>42.099911763146693</v>
      </c>
      <c r="V256" s="18">
        <f>'5. FÖRSKOLA FRITIDS'!E256</f>
        <v>-74.817992526026615</v>
      </c>
      <c r="W256" s="18">
        <f>'5. FÖRSKOLA FRITIDS'!G256</f>
        <v>-37.269174830901669</v>
      </c>
      <c r="X256" s="18">
        <f>'5. FÖRSKOLA FRITIDS'!H256</f>
        <v>-31.882483310959746</v>
      </c>
      <c r="Y256" s="18">
        <f>'5. FÖRSKOLA FRITIDS'!J256</f>
        <v>-26.365408155438921</v>
      </c>
      <c r="Z256" s="18">
        <f>'6. FKLASS GRUNDSKOLA'!F256</f>
        <v>-23.549471643427026</v>
      </c>
      <c r="AA256" s="18">
        <f>'6. FKLASS GRUNDSKOLA'!G256</f>
        <v>-39.97249441409361</v>
      </c>
      <c r="AB256" s="18">
        <f>'7. GYMNASIESKOLA'!E256</f>
        <v>-9.5459215371220818</v>
      </c>
      <c r="AC256" s="18">
        <f>'9. IFO'!D256</f>
        <v>-9.1133175860933786</v>
      </c>
      <c r="AD256" s="18">
        <f>'9. IFO'!E256</f>
        <v>82.930006359065871</v>
      </c>
      <c r="AE256" s="18">
        <f>'9. IFO'!F256</f>
        <v>1290.7932565029139</v>
      </c>
      <c r="AF256" s="18">
        <f>'9. IFO'!G256</f>
        <v>43.29698975794507</v>
      </c>
      <c r="AG256" s="18">
        <f>'9. IFO'!H256</f>
        <v>-154.80407391947173</v>
      </c>
      <c r="AH256" s="18">
        <f>'10. ÄLDREOMSORG'!D256</f>
        <v>-30.122844960018362</v>
      </c>
      <c r="AI256" s="18">
        <f>'10. ÄLDREOMSORG'!E256</f>
        <v>-25.402031449828929</v>
      </c>
      <c r="AJ256" s="18"/>
      <c r="AK256" s="18"/>
      <c r="AL256" s="18"/>
      <c r="AM256" s="18"/>
      <c r="AN256" s="18"/>
      <c r="AO256" s="18"/>
      <c r="AP256" s="18"/>
      <c r="AQ256" s="18"/>
      <c r="AR256" s="18"/>
      <c r="AS256" s="18"/>
      <c r="AT256" s="19">
        <f t="shared" si="279"/>
        <v>996.27495004968966</v>
      </c>
      <c r="AV256" s="18">
        <f>'9. IFO'!C256</f>
        <v>281.74052468188052</v>
      </c>
      <c r="AW256" s="18">
        <f>'5. FÖRSKOLA FRITIDS'!F256</f>
        <v>-182.60986431402145</v>
      </c>
      <c r="AX256" s="18">
        <f>'7. GYMNASIESKOLA'!E256</f>
        <v>-9.5459215371220818</v>
      </c>
      <c r="AY256" s="18">
        <f>'10. ÄLDREOMSORG'!D256</f>
        <v>-30.122844960018362</v>
      </c>
      <c r="AZ256" s="18">
        <f>'11. KOLLEKTIVTRAFIK'!C256</f>
        <v>106</v>
      </c>
      <c r="BA256" s="19">
        <f t="shared" si="280"/>
        <v>165.46189387071863</v>
      </c>
      <c r="BB256" s="5"/>
      <c r="BC256" s="20">
        <f t="shared" si="281"/>
        <v>-978.36255425363447</v>
      </c>
      <c r="BD256" s="20">
        <f t="shared" si="282"/>
        <v>996.27495004968966</v>
      </c>
      <c r="BE256" s="20">
        <f t="shared" si="283"/>
        <v>165.46189387071863</v>
      </c>
      <c r="BF256" s="22">
        <f t="shared" si="284"/>
        <v>183.37428966677382</v>
      </c>
      <c r="BH256" s="5"/>
      <c r="BI256" s="5"/>
      <c r="BJ256" s="5"/>
      <c r="BK256" s="5"/>
    </row>
    <row r="257" spans="1:63" x14ac:dyDescent="0.35">
      <c r="A257" s="13" t="str">
        <f>'8. KOMVUX'!B257</f>
        <v>Ånge</v>
      </c>
      <c r="B257" s="18">
        <f>'5. FÖRSKOLA FRITIDS'!L257</f>
        <v>-13.086608439249749</v>
      </c>
      <c r="C257" s="18">
        <f>'5. FÖRSKOLA FRITIDS'!M257</f>
        <v>13.633801411542194</v>
      </c>
      <c r="D257" s="18">
        <f>'6. FKLASS GRUNDSKOLA'!J257</f>
        <v>53.467580983378433</v>
      </c>
      <c r="E257" s="18">
        <f>'6. FKLASS GRUNDSKOLA'!K257</f>
        <v>22.685868561938666</v>
      </c>
      <c r="F257" s="18">
        <f>'6. FKLASS GRUNDSKOLA'!L257</f>
        <v>-72.261889161534896</v>
      </c>
      <c r="G257" s="18">
        <f>'7. GYMNASIESKOLA'!H257</f>
        <v>180.9854377566889</v>
      </c>
      <c r="H257" s="18">
        <f>'7. GYMNASIESKOLA'!I257</f>
        <v>512.2001860168989</v>
      </c>
      <c r="I257" s="18">
        <f>'7. GYMNASIESKOLA'!J257</f>
        <v>-33.803225636021359</v>
      </c>
      <c r="J257" s="18">
        <f>'7. GYMNASIESKOLA'!L257</f>
        <v>15.57052056304372</v>
      </c>
      <c r="K257" s="18">
        <f>'7. GYMNASIESKOLA'!M257</f>
        <v>-1.6759321208584721</v>
      </c>
      <c r="L257" s="18">
        <f>'7. GYMNASIESKOLA'!K257</f>
        <v>-762.77032970181301</v>
      </c>
      <c r="M257" s="18">
        <f>'9. IFO'!J257</f>
        <v>640.48915749242099</v>
      </c>
      <c r="N257" s="18">
        <f>'9. IFO'!K257</f>
        <v>-1021.1469597007306</v>
      </c>
      <c r="O257" s="18">
        <f>'9. IFO'!L257</f>
        <v>31.583152991604283</v>
      </c>
      <c r="P257" s="18">
        <f>'9. IFO'!M257</f>
        <v>-732.0942535076</v>
      </c>
      <c r="Q257" s="18">
        <f>'10. ÄLDREOMSORG'!I257</f>
        <v>-316.65666472272005</v>
      </c>
      <c r="R257" s="18">
        <f>'10. ÄLDREOMSORG'!J257</f>
        <v>46.369540641896052</v>
      </c>
      <c r="S257" s="19">
        <f t="shared" si="278"/>
        <v>-1436.5106165711159</v>
      </c>
      <c r="U257" s="18">
        <f>'5. FÖRSKOLA FRITIDS'!D257</f>
        <v>40.374946490260378</v>
      </c>
      <c r="V257" s="18">
        <f>'5. FÖRSKOLA FRITIDS'!E257</f>
        <v>-32.678761643118897</v>
      </c>
      <c r="W257" s="18">
        <f>'5. FÖRSKOLA FRITIDS'!G257</f>
        <v>-40.736327235864351</v>
      </c>
      <c r="X257" s="18">
        <f>'5. FÖRSKOLA FRITIDS'!H257</f>
        <v>34.028726625187979</v>
      </c>
      <c r="Y257" s="18">
        <f>'5. FÖRSKOLA FRITIDS'!J257</f>
        <v>-26.365408155438921</v>
      </c>
      <c r="Z257" s="18">
        <f>'6. FKLASS GRUNDSKOLA'!F257</f>
        <v>-18.377451899916966</v>
      </c>
      <c r="AA257" s="18">
        <f>'6. FKLASS GRUNDSKOLA'!G257</f>
        <v>-39.97249441409361</v>
      </c>
      <c r="AB257" s="18">
        <f>'7. GYMNASIESKOLA'!E257</f>
        <v>-9.5459215371220818</v>
      </c>
      <c r="AC257" s="18">
        <f>'9. IFO'!D257</f>
        <v>-9.1133175860933786</v>
      </c>
      <c r="AD257" s="18">
        <f>'9. IFO'!E257</f>
        <v>-0.19552716409185639</v>
      </c>
      <c r="AE257" s="18">
        <f>'9. IFO'!F257</f>
        <v>1450.3295016886671</v>
      </c>
      <c r="AF257" s="18">
        <f>'9. IFO'!G257</f>
        <v>11.34880601720106</v>
      </c>
      <c r="AG257" s="18">
        <f>'9. IFO'!H257</f>
        <v>-93.709100899025771</v>
      </c>
      <c r="AH257" s="18">
        <f>'10. ÄLDREOMSORG'!D257</f>
        <v>-275.3975584743402</v>
      </c>
      <c r="AI257" s="18">
        <f>'10. ÄLDREOMSORG'!E257</f>
        <v>-25.402031449828929</v>
      </c>
      <c r="AJ257" s="18"/>
      <c r="AK257" s="18"/>
      <c r="AL257" s="18"/>
      <c r="AM257" s="18"/>
      <c r="AN257" s="18"/>
      <c r="AO257" s="18"/>
      <c r="AP257" s="18"/>
      <c r="AQ257" s="18"/>
      <c r="AR257" s="18"/>
      <c r="AS257" s="18"/>
      <c r="AT257" s="19">
        <f t="shared" si="279"/>
        <v>964.58808036238133</v>
      </c>
      <c r="AV257" s="18">
        <f>'9. IFO'!C257</f>
        <v>312.36649487401758</v>
      </c>
      <c r="AW257" s="18">
        <f>'5. FÖRSKOLA FRITIDS'!F257</f>
        <v>-29.795127397588377</v>
      </c>
      <c r="AX257" s="18">
        <f>'7. GYMNASIESKOLA'!E257</f>
        <v>-9.5459215371220818</v>
      </c>
      <c r="AY257" s="18">
        <f>'10. ÄLDREOMSORG'!D257</f>
        <v>-275.3975584743402</v>
      </c>
      <c r="AZ257" s="18">
        <f>'11. KOLLEKTIVTRAFIK'!C257</f>
        <v>138</v>
      </c>
      <c r="BA257" s="19">
        <f t="shared" si="280"/>
        <v>135.62788746496693</v>
      </c>
      <c r="BB257" s="5"/>
      <c r="BC257" s="20">
        <f t="shared" si="281"/>
        <v>-1436.5106165711159</v>
      </c>
      <c r="BD257" s="20">
        <f t="shared" si="282"/>
        <v>964.58808036238133</v>
      </c>
      <c r="BE257" s="20">
        <f t="shared" si="283"/>
        <v>135.62788746496693</v>
      </c>
      <c r="BF257" s="22">
        <f t="shared" si="284"/>
        <v>-336.2946487437676</v>
      </c>
      <c r="BH257" s="5"/>
      <c r="BI257" s="5"/>
      <c r="BJ257" s="5"/>
      <c r="BK257" s="5"/>
    </row>
    <row r="258" spans="1:63" x14ac:dyDescent="0.35">
      <c r="A258" s="13" t="str">
        <f>'8. KOMVUX'!B258</f>
        <v>Örnsköldsvik</v>
      </c>
      <c r="B258" s="18">
        <f>'5. FÖRSKOLA FRITIDS'!L258</f>
        <v>7.845453393031069</v>
      </c>
      <c r="C258" s="18">
        <f>'5. FÖRSKOLA FRITIDS'!M258</f>
        <v>-18.498121506413419</v>
      </c>
      <c r="D258" s="18">
        <f>'6. FKLASS GRUNDSKOLA'!J258</f>
        <v>-212.90552797136544</v>
      </c>
      <c r="E258" s="18">
        <f>'6. FKLASS GRUNDSKOLA'!K258</f>
        <v>22.685868561938666</v>
      </c>
      <c r="F258" s="18">
        <f>'6. FKLASS GRUNDSKOLA'!L258</f>
        <v>4.2273534505914832</v>
      </c>
      <c r="G258" s="18">
        <f>'7. GYMNASIESKOLA'!H258</f>
        <v>-19.712407670289135</v>
      </c>
      <c r="H258" s="18">
        <f>'7. GYMNASIESKOLA'!I258</f>
        <v>187.79089575323738</v>
      </c>
      <c r="I258" s="18">
        <f>'7. GYMNASIESKOLA'!J258</f>
        <v>87.405401306126237</v>
      </c>
      <c r="J258" s="18">
        <f>'7. GYMNASIESKOLA'!L258</f>
        <v>15.57052056304372</v>
      </c>
      <c r="K258" s="18">
        <f>'7. GYMNASIESKOLA'!M258</f>
        <v>4.2112102694704934</v>
      </c>
      <c r="L258" s="18">
        <f>'7. GYMNASIESKOLA'!K258</f>
        <v>-328.69376733691041</v>
      </c>
      <c r="M258" s="18">
        <f>'9. IFO'!J258</f>
        <v>561.4649076705673</v>
      </c>
      <c r="N258" s="18">
        <f>'9. IFO'!K258</f>
        <v>-620.82336912869096</v>
      </c>
      <c r="O258" s="18">
        <f>'9. IFO'!L258</f>
        <v>17.030503937533961</v>
      </c>
      <c r="P258" s="18">
        <f>'9. IFO'!M258</f>
        <v>-732.0942535076</v>
      </c>
      <c r="Q258" s="18">
        <f>'10. ÄLDREOMSORG'!I258</f>
        <v>13.022139272543138</v>
      </c>
      <c r="R258" s="18">
        <f>'10. ÄLDREOMSORG'!J258</f>
        <v>45.017031047336424</v>
      </c>
      <c r="S258" s="19">
        <f t="shared" si="278"/>
        <v>-966.45616189584939</v>
      </c>
      <c r="U258" s="18">
        <f>'5. FÖRSKOLA FRITIDS'!D258</f>
        <v>44.80543715864021</v>
      </c>
      <c r="V258" s="18">
        <f>'5. FÖRSKOLA FRITIDS'!E258</f>
        <v>-38.41577236508958</v>
      </c>
      <c r="W258" s="18">
        <f>'5. FÖRSKOLA FRITIDS'!G258</f>
        <v>26.079658402292758</v>
      </c>
      <c r="X258" s="18">
        <f>'5. FÖRSKOLA FRITIDS'!H258</f>
        <v>-41.455713225341242</v>
      </c>
      <c r="Y258" s="18">
        <f>'5. FÖRSKOLA FRITIDS'!J258</f>
        <v>-26.365408155438921</v>
      </c>
      <c r="Z258" s="18">
        <f>'6. FKLASS GRUNDSKOLA'!F258</f>
        <v>-18.620010184529889</v>
      </c>
      <c r="AA258" s="18">
        <f>'6. FKLASS GRUNDSKOLA'!G258</f>
        <v>-39.97249441409361</v>
      </c>
      <c r="AB258" s="18">
        <f>'7. GYMNASIESKOLA'!E258</f>
        <v>-9.5459215371220818</v>
      </c>
      <c r="AC258" s="18">
        <f>'9. IFO'!D258</f>
        <v>-9.1133175860933786</v>
      </c>
      <c r="AD258" s="18">
        <f>'9. IFO'!E258</f>
        <v>78.03474154904896</v>
      </c>
      <c r="AE258" s="18">
        <f>'9. IFO'!F258</f>
        <v>1300.4621198475047</v>
      </c>
      <c r="AF258" s="18">
        <f>'9. IFO'!G258</f>
        <v>25.231030413133542</v>
      </c>
      <c r="AG258" s="18">
        <f>'9. IFO'!H258</f>
        <v>-259.26020954690614</v>
      </c>
      <c r="AH258" s="18">
        <f>'10. ÄLDREOMSORG'!D258</f>
        <v>68.608466147705826</v>
      </c>
      <c r="AI258" s="18">
        <f>'10. ÄLDREOMSORG'!E258</f>
        <v>-25.402031449828929</v>
      </c>
      <c r="AJ258" s="18"/>
      <c r="AK258" s="18"/>
      <c r="AL258" s="18"/>
      <c r="AM258" s="18"/>
      <c r="AN258" s="18"/>
      <c r="AO258" s="18"/>
      <c r="AP258" s="18"/>
      <c r="AQ258" s="18"/>
      <c r="AR258" s="18"/>
      <c r="AS258" s="18"/>
      <c r="AT258" s="19">
        <f t="shared" si="279"/>
        <v>1075.0705750538823</v>
      </c>
      <c r="AV258" s="18">
        <f>'9. IFO'!C258</f>
        <v>357.46267684146267</v>
      </c>
      <c r="AW258" s="18">
        <f>'5. FÖRSKOLA FRITIDS'!F258</f>
        <v>83.298907241927083</v>
      </c>
      <c r="AX258" s="18">
        <f>'7. GYMNASIESKOLA'!E258</f>
        <v>-9.5459215371220818</v>
      </c>
      <c r="AY258" s="18">
        <f>'10. ÄLDREOMSORG'!D258</f>
        <v>68.608466147705826</v>
      </c>
      <c r="AZ258" s="18">
        <f>'11. KOLLEKTIVTRAFIK'!C258</f>
        <v>157</v>
      </c>
      <c r="BA258" s="19">
        <f t="shared" si="280"/>
        <v>656.82412869397353</v>
      </c>
      <c r="BB258" s="5"/>
      <c r="BC258" s="20">
        <f t="shared" si="281"/>
        <v>-966.45616189584939</v>
      </c>
      <c r="BD258" s="20">
        <f t="shared" si="282"/>
        <v>1075.0705750538823</v>
      </c>
      <c r="BE258" s="20">
        <f t="shared" si="283"/>
        <v>656.82412869397353</v>
      </c>
      <c r="BF258" s="22">
        <f t="shared" si="284"/>
        <v>765.43854185200644</v>
      </c>
      <c r="BH258" s="5"/>
      <c r="BI258" s="5"/>
      <c r="BJ258" s="5"/>
      <c r="BK258" s="5"/>
    </row>
    <row r="259" spans="1:63" x14ac:dyDescent="0.35">
      <c r="A259" s="13" t="str">
        <f>'8. KOMVUX'!B259</f>
        <v>Berg</v>
      </c>
      <c r="B259" s="18">
        <f>'5. FÖRSKOLA FRITIDS'!L259</f>
        <v>-135.13382699058155</v>
      </c>
      <c r="C259" s="18">
        <f>'5. FÖRSKOLA FRITIDS'!M259</f>
        <v>13.633801411542194</v>
      </c>
      <c r="D259" s="18">
        <f>'6. FKLASS GRUNDSKOLA'!J259</f>
        <v>303.57007446795711</v>
      </c>
      <c r="E259" s="18">
        <f>'6. FKLASS GRUNDSKOLA'!K259</f>
        <v>22.685868561938666</v>
      </c>
      <c r="F259" s="18">
        <f>'6. FKLASS GRUNDSKOLA'!L259</f>
        <v>4.2273534505914832</v>
      </c>
      <c r="G259" s="18">
        <f>'7. GYMNASIESKOLA'!H259</f>
        <v>160.16642485430376</v>
      </c>
      <c r="H259" s="18">
        <f>'7. GYMNASIESKOLA'!I259</f>
        <v>917.79312880689815</v>
      </c>
      <c r="I259" s="18">
        <f>'7. GYMNASIESKOLA'!J259</f>
        <v>24.455912401280298</v>
      </c>
      <c r="J259" s="18">
        <f>'7. GYMNASIESKOLA'!L259</f>
        <v>15.57052056304372</v>
      </c>
      <c r="K259" s="18">
        <f>'7. GYMNASIESKOLA'!M259</f>
        <v>4.2112102694704934</v>
      </c>
      <c r="L259" s="18">
        <f>'7. GYMNASIESKOLA'!K259</f>
        <v>-842.06864260489283</v>
      </c>
      <c r="M259" s="18">
        <f>'9. IFO'!J259</f>
        <v>783.73353918239695</v>
      </c>
      <c r="N259" s="18">
        <f>'9. IFO'!K259</f>
        <v>-561.96306139640171</v>
      </c>
      <c r="O259" s="18">
        <f>'9. IFO'!L259</f>
        <v>56.862779507897265</v>
      </c>
      <c r="P259" s="18">
        <f>'9. IFO'!M259</f>
        <v>-732.0942535076</v>
      </c>
      <c r="Q259" s="18">
        <f>'10. ÄLDREOMSORG'!I259</f>
        <v>-1194.8435014373904</v>
      </c>
      <c r="R259" s="18">
        <f>'10. ÄLDREOMSORG'!J259</f>
        <v>44.120478854048372</v>
      </c>
      <c r="S259" s="19">
        <f t="shared" si="278"/>
        <v>-1115.0721936054981</v>
      </c>
      <c r="U259" s="18">
        <f>'5. FÖRSKOLA FRITIDS'!D259</f>
        <v>49.935861816903895</v>
      </c>
      <c r="V259" s="18">
        <f>'5. FÖRSKOLA FRITIDS'!E259</f>
        <v>-38.867971434315372</v>
      </c>
      <c r="W259" s="18">
        <f>'5. FÖRSKOLA FRITIDS'!G259</f>
        <v>-35.813292834795739</v>
      </c>
      <c r="X259" s="18">
        <f>'5. FÖRSKOLA FRITIDS'!H259</f>
        <v>56.693291302411069</v>
      </c>
      <c r="Y259" s="18">
        <f>'5. FÖRSKOLA FRITIDS'!J259</f>
        <v>-26.365408155438921</v>
      </c>
      <c r="Z259" s="18">
        <f>'6. FKLASS GRUNDSKOLA'!F259</f>
        <v>-16.56276119894618</v>
      </c>
      <c r="AA259" s="18">
        <f>'6. FKLASS GRUNDSKOLA'!G259</f>
        <v>-39.97249441409361</v>
      </c>
      <c r="AB259" s="18">
        <f>'7. GYMNASIESKOLA'!E259</f>
        <v>-9.5459215371220818</v>
      </c>
      <c r="AC259" s="18">
        <f>'9. IFO'!D259</f>
        <v>-9.1133175860933786</v>
      </c>
      <c r="AD259" s="18">
        <f>'9. IFO'!E259</f>
        <v>39.311176426651095</v>
      </c>
      <c r="AE259" s="18">
        <f>'9. IFO'!F259</f>
        <v>1034.5683778712491</v>
      </c>
      <c r="AF259" s="18">
        <f>'9. IFO'!G259</f>
        <v>9.3689582633130115</v>
      </c>
      <c r="AG259" s="18">
        <f>'9. IFO'!H259</f>
        <v>-64.891707630757494</v>
      </c>
      <c r="AH259" s="18">
        <f>'10. ÄLDREOMSORG'!D259</f>
        <v>-39.175089774424492</v>
      </c>
      <c r="AI259" s="18">
        <f>'10. ÄLDREOMSORG'!E259</f>
        <v>-25.402031449828929</v>
      </c>
      <c r="AJ259" s="18"/>
      <c r="AK259" s="18"/>
      <c r="AL259" s="18"/>
      <c r="AM259" s="18"/>
      <c r="AN259" s="18"/>
      <c r="AO259" s="18"/>
      <c r="AP259" s="18"/>
      <c r="AQ259" s="18"/>
      <c r="AR259" s="18"/>
      <c r="AS259" s="18"/>
      <c r="AT259" s="19">
        <f t="shared" si="279"/>
        <v>884.16766966471209</v>
      </c>
      <c r="AV259" s="18">
        <f>'9. IFO'!C259</f>
        <v>608.35063415303841</v>
      </c>
      <c r="AW259" s="18">
        <f>'5. FÖRSKOLA FRITIDS'!F259</f>
        <v>-119.75928707314793</v>
      </c>
      <c r="AX259" s="18">
        <f>'7. GYMNASIESKOLA'!E259</f>
        <v>-9.5459215371220818</v>
      </c>
      <c r="AY259" s="18">
        <f>'10. ÄLDREOMSORG'!D259</f>
        <v>-39.175089774424492</v>
      </c>
      <c r="AZ259" s="18">
        <f>'11. KOLLEKTIVTRAFIK'!C259</f>
        <v>166.66757595301763</v>
      </c>
      <c r="BA259" s="19">
        <f t="shared" si="280"/>
        <v>606.53791172136152</v>
      </c>
      <c r="BB259" s="5"/>
      <c r="BC259" s="20">
        <f t="shared" si="281"/>
        <v>-1115.0721936054981</v>
      </c>
      <c r="BD259" s="20">
        <f t="shared" si="282"/>
        <v>884.16766966471209</v>
      </c>
      <c r="BE259" s="20">
        <f t="shared" si="283"/>
        <v>606.53791172136152</v>
      </c>
      <c r="BF259" s="22">
        <f t="shared" si="284"/>
        <v>375.6333877805755</v>
      </c>
      <c r="BH259" s="5"/>
      <c r="BI259" s="5"/>
      <c r="BJ259" s="5"/>
      <c r="BK259" s="5"/>
    </row>
    <row r="260" spans="1:63" x14ac:dyDescent="0.35">
      <c r="A260" s="13" t="str">
        <f>'8. KOMVUX'!B260</f>
        <v>Bräcke</v>
      </c>
      <c r="B260" s="18">
        <f>'5. FÖRSKOLA FRITIDS'!L260</f>
        <v>7.845453393031069</v>
      </c>
      <c r="C260" s="18">
        <f>'5. FÖRSKOLA FRITIDS'!M260</f>
        <v>-45.737125078782427</v>
      </c>
      <c r="D260" s="18">
        <f>'6. FKLASS GRUNDSKOLA'!J260</f>
        <v>283.2498414631404</v>
      </c>
      <c r="E260" s="18">
        <f>'6. FKLASS GRUNDSKOLA'!K260</f>
        <v>22.685868561938666</v>
      </c>
      <c r="F260" s="18">
        <f>'6. FKLASS GRUNDSKOLA'!L260</f>
        <v>-59.248245092639038</v>
      </c>
      <c r="G260" s="18">
        <f>'7. GYMNASIESKOLA'!H260</f>
        <v>119.41585792475045</v>
      </c>
      <c r="H260" s="18">
        <f>'7. GYMNASIESKOLA'!I260</f>
        <v>602.35574084987354</v>
      </c>
      <c r="I260" s="18">
        <f>'7. GYMNASIESKOLA'!J260</f>
        <v>-76.330371833246943</v>
      </c>
      <c r="J260" s="18">
        <f>'7. GYMNASIESKOLA'!L260</f>
        <v>15.57052056304372</v>
      </c>
      <c r="K260" s="18">
        <f>'7. GYMNASIESKOLA'!M260</f>
        <v>-99.705009160119957</v>
      </c>
      <c r="L260" s="18">
        <f>'7. GYMNASIESKOLA'!K260</f>
        <v>-611.88434169502079</v>
      </c>
      <c r="M260" s="18">
        <f>'9. IFO'!J260</f>
        <v>649.24187742788149</v>
      </c>
      <c r="N260" s="18">
        <f>'9. IFO'!K260</f>
        <v>-749.21654958828572</v>
      </c>
      <c r="O260" s="18">
        <f>'9. IFO'!L260</f>
        <v>59.694278737167636</v>
      </c>
      <c r="P260" s="18">
        <f>'9. IFO'!M260</f>
        <v>-732.0942535076</v>
      </c>
      <c r="Q260" s="18">
        <f>'10. ÄLDREOMSORG'!I260</f>
        <v>-900.23969137056611</v>
      </c>
      <c r="R260" s="18">
        <f>'10. ÄLDREOMSORG'!J260</f>
        <v>38.074821822549751</v>
      </c>
      <c r="S260" s="19">
        <f t="shared" si="278"/>
        <v>-1476.3213265828842</v>
      </c>
      <c r="U260" s="18">
        <f>'5. FÖRSKOLA FRITIDS'!D260</f>
        <v>37.779312179606926</v>
      </c>
      <c r="V260" s="18">
        <f>'5. FÖRSKOLA FRITIDS'!E260</f>
        <v>-35.916589359532338</v>
      </c>
      <c r="W260" s="18">
        <f>'5. FÖRSKOLA FRITIDS'!G260</f>
        <v>-59.772529296979975</v>
      </c>
      <c r="X260" s="18">
        <f>'5. FÖRSKOLA FRITIDS'!H260</f>
        <v>168.81564532100964</v>
      </c>
      <c r="Y260" s="18">
        <f>'5. FÖRSKOLA FRITIDS'!J260</f>
        <v>-26.365408155438921</v>
      </c>
      <c r="Z260" s="18">
        <f>'6. FKLASS GRUNDSKOLA'!F260</f>
        <v>-13.660948456777106</v>
      </c>
      <c r="AA260" s="18">
        <f>'6. FKLASS GRUNDSKOLA'!G260</f>
        <v>-39.97249441409361</v>
      </c>
      <c r="AB260" s="18">
        <f>'7. GYMNASIESKOLA'!E260</f>
        <v>-9.5459215371220818</v>
      </c>
      <c r="AC260" s="18">
        <f>'9. IFO'!D260</f>
        <v>-9.1133175860933786</v>
      </c>
      <c r="AD260" s="18">
        <f>'9. IFO'!E260</f>
        <v>56.10819470008969</v>
      </c>
      <c r="AE260" s="18">
        <f>'9. IFO'!F260</f>
        <v>1416.4884799825984</v>
      </c>
      <c r="AF260" s="18">
        <f>'9. IFO'!G260</f>
        <v>26.046896771262194</v>
      </c>
      <c r="AG260" s="18">
        <f>'9. IFO'!H260</f>
        <v>-68.027434490179843</v>
      </c>
      <c r="AH260" s="18">
        <f>'10. ÄLDREOMSORG'!D260</f>
        <v>-10.146280579902571</v>
      </c>
      <c r="AI260" s="18">
        <f>'10. ÄLDREOMSORG'!E260</f>
        <v>-25.402031449828929</v>
      </c>
      <c r="AJ260" s="18"/>
      <c r="AK260" s="18"/>
      <c r="AL260" s="18"/>
      <c r="AM260" s="18"/>
      <c r="AN260" s="18"/>
      <c r="AO260" s="18"/>
      <c r="AP260" s="18"/>
      <c r="AQ260" s="18"/>
      <c r="AR260" s="18"/>
      <c r="AS260" s="18"/>
      <c r="AT260" s="19">
        <f t="shared" si="279"/>
        <v>1407.3155736286183</v>
      </c>
      <c r="AV260" s="18">
        <f>'9. IFO'!C260</f>
        <v>737.76906910031937</v>
      </c>
      <c r="AW260" s="18">
        <f>'5. FÖRSKOLA FRITIDS'!F260</f>
        <v>-81.682127178968614</v>
      </c>
      <c r="AX260" s="18">
        <f>'7. GYMNASIESKOLA'!E260</f>
        <v>-9.5459215371220818</v>
      </c>
      <c r="AY260" s="18">
        <f>'10. ÄLDREOMSORG'!D260</f>
        <v>-10.146280579902571</v>
      </c>
      <c r="AZ260" s="18">
        <f>'11. KOLLEKTIVTRAFIK'!C260</f>
        <v>166.66757595301763</v>
      </c>
      <c r="BA260" s="19">
        <f t="shared" si="280"/>
        <v>803.06231575734364</v>
      </c>
      <c r="BB260" s="5"/>
      <c r="BC260" s="20">
        <f t="shared" si="281"/>
        <v>-1476.3213265828842</v>
      </c>
      <c r="BD260" s="20">
        <f t="shared" si="282"/>
        <v>1407.3155736286183</v>
      </c>
      <c r="BE260" s="20">
        <f t="shared" si="283"/>
        <v>803.06231575734364</v>
      </c>
      <c r="BF260" s="22">
        <f t="shared" si="284"/>
        <v>734.05656280307767</v>
      </c>
      <c r="BH260" s="5"/>
      <c r="BI260" s="5"/>
      <c r="BJ260" s="5"/>
      <c r="BK260" s="5"/>
    </row>
    <row r="261" spans="1:63" x14ac:dyDescent="0.35">
      <c r="A261" s="13" t="str">
        <f>'8. KOMVUX'!B261</f>
        <v>Härjedalen</v>
      </c>
      <c r="B261" s="18">
        <f>'5. FÖRSKOLA FRITIDS'!L261</f>
        <v>7.845453393031069</v>
      </c>
      <c r="C261" s="18">
        <f>'5. FÖRSKOLA FRITIDS'!M261</f>
        <v>13.633801411542194</v>
      </c>
      <c r="D261" s="18">
        <f>'6. FKLASS GRUNDSKOLA'!J261</f>
        <v>1.7598154014897978</v>
      </c>
      <c r="E261" s="18">
        <f>'6. FKLASS GRUNDSKOLA'!K261</f>
        <v>22.685868561938666</v>
      </c>
      <c r="F261" s="18">
        <f>'6. FKLASS GRUNDSKOLA'!L261</f>
        <v>0.89985866388172608</v>
      </c>
      <c r="G261" s="18">
        <f>'7. GYMNASIESKOLA'!H261</f>
        <v>-28.303474277814004</v>
      </c>
      <c r="H261" s="18">
        <f>'7. GYMNASIESKOLA'!I261</f>
        <v>604.81849226688882</v>
      </c>
      <c r="I261" s="18">
        <f>'7. GYMNASIESKOLA'!J261</f>
        <v>26.74735936725547</v>
      </c>
      <c r="J261" s="18">
        <f>'7. GYMNASIESKOLA'!L261</f>
        <v>15.57052056304372</v>
      </c>
      <c r="K261" s="18">
        <f>'7. GYMNASIESKOLA'!M261</f>
        <v>-15.127406490936275</v>
      </c>
      <c r="L261" s="18">
        <f>'7. GYMNASIESKOLA'!K261</f>
        <v>-575.56637180014843</v>
      </c>
      <c r="M261" s="18">
        <f>'9. IFO'!J261</f>
        <v>546.49894499045649</v>
      </c>
      <c r="N261" s="18">
        <f>'9. IFO'!K261</f>
        <v>-586.21658226868874</v>
      </c>
      <c r="O261" s="18">
        <f>'9. IFO'!L261</f>
        <v>107.47202300784704</v>
      </c>
      <c r="P261" s="18">
        <f>'9. IFO'!M261</f>
        <v>-732.0942535076</v>
      </c>
      <c r="Q261" s="18">
        <f>'10. ÄLDREOMSORG'!I261</f>
        <v>-731.00480726638534</v>
      </c>
      <c r="R261" s="18">
        <f>'10. ÄLDREOMSORG'!J261</f>
        <v>42.79650426114187</v>
      </c>
      <c r="S261" s="19">
        <f t="shared" si="278"/>
        <v>-1277.584253723056</v>
      </c>
      <c r="U261" s="18">
        <f>'5. FÖRSKOLA FRITIDS'!D261</f>
        <v>35.019824738118984</v>
      </c>
      <c r="V261" s="18">
        <f>'5. FÖRSKOLA FRITIDS'!E261</f>
        <v>-75.506552410829201</v>
      </c>
      <c r="W261" s="18">
        <f>'5. FÖRSKOLA FRITIDS'!G261</f>
        <v>30.862407707380889</v>
      </c>
      <c r="X261" s="18">
        <f>'5. FÖRSKOLA FRITIDS'!H261</f>
        <v>31.528384866712845</v>
      </c>
      <c r="Y261" s="18">
        <f>'5. FÖRSKOLA FRITIDS'!J261</f>
        <v>-26.365408155438921</v>
      </c>
      <c r="Z261" s="18">
        <f>'6. FKLASS GRUNDSKOLA'!F261</f>
        <v>-12.155683165575716</v>
      </c>
      <c r="AA261" s="18">
        <f>'6. FKLASS GRUNDSKOLA'!G261</f>
        <v>-39.97249441409361</v>
      </c>
      <c r="AB261" s="18">
        <f>'7. GYMNASIESKOLA'!E261</f>
        <v>-9.5459215371220818</v>
      </c>
      <c r="AC261" s="18">
        <f>'9. IFO'!D261</f>
        <v>-9.1133175860933786</v>
      </c>
      <c r="AD261" s="18">
        <f>'9. IFO'!E261</f>
        <v>37.106037766485088</v>
      </c>
      <c r="AE261" s="18">
        <f>'9. IFO'!F261</f>
        <v>995.89292449288473</v>
      </c>
      <c r="AF261" s="18">
        <f>'9. IFO'!G261</f>
        <v>14.423092794894378</v>
      </c>
      <c r="AG261" s="18">
        <f>'9. IFO'!H261</f>
        <v>-102.44375154751418</v>
      </c>
      <c r="AH261" s="18">
        <f>'10. ÄLDREOMSORG'!D261</f>
        <v>172.64969422131756</v>
      </c>
      <c r="AI261" s="18">
        <f>'10. ÄLDREOMSORG'!E261</f>
        <v>-25.402031449828929</v>
      </c>
      <c r="AJ261" s="18"/>
      <c r="AK261" s="18"/>
      <c r="AL261" s="18"/>
      <c r="AM261" s="18"/>
      <c r="AN261" s="18"/>
      <c r="AO261" s="18"/>
      <c r="AP261" s="18"/>
      <c r="AQ261" s="18"/>
      <c r="AR261" s="18"/>
      <c r="AS261" s="18"/>
      <c r="AT261" s="19">
        <f t="shared" si="279"/>
        <v>1016.9772063212986</v>
      </c>
      <c r="AV261" s="18">
        <f>'9. IFO'!C261</f>
        <v>294.68050035270892</v>
      </c>
      <c r="AW261" s="18">
        <f>'5. FÖRSKOLA FRITIDS'!F261</f>
        <v>36.708252713052929</v>
      </c>
      <c r="AX261" s="18">
        <f>'7. GYMNASIESKOLA'!E261</f>
        <v>-9.5459215371220818</v>
      </c>
      <c r="AY261" s="18">
        <f>'10. ÄLDREOMSORG'!D261</f>
        <v>172.64969422131756</v>
      </c>
      <c r="AZ261" s="18">
        <f>'11. KOLLEKTIVTRAFIK'!C261</f>
        <v>166.66757595301763</v>
      </c>
      <c r="BA261" s="19">
        <f t="shared" si="280"/>
        <v>661.160101702975</v>
      </c>
      <c r="BB261" s="5"/>
      <c r="BC261" s="20">
        <f t="shared" si="281"/>
        <v>-1277.584253723056</v>
      </c>
      <c r="BD261" s="20">
        <f t="shared" si="282"/>
        <v>1016.9772063212986</v>
      </c>
      <c r="BE261" s="20">
        <f t="shared" si="283"/>
        <v>661.160101702975</v>
      </c>
      <c r="BF261" s="22">
        <f t="shared" si="284"/>
        <v>400.55305430121757</v>
      </c>
      <c r="BH261" s="5"/>
      <c r="BI261" s="5"/>
      <c r="BJ261" s="5"/>
      <c r="BK261" s="5"/>
    </row>
    <row r="262" spans="1:63" x14ac:dyDescent="0.35">
      <c r="A262" s="13" t="str">
        <f>'8. KOMVUX'!B262</f>
        <v>Krokom</v>
      </c>
      <c r="B262" s="18">
        <f>'5. FÖRSKOLA FRITIDS'!L262</f>
        <v>-6.0165458021216738</v>
      </c>
      <c r="C262" s="18">
        <f>'5. FÖRSKOLA FRITIDS'!M262</f>
        <v>13.633801411542194</v>
      </c>
      <c r="D262" s="18">
        <f>'6. FKLASS GRUNDSKOLA'!J262</f>
        <v>-358.20011727234692</v>
      </c>
      <c r="E262" s="18">
        <f>'6. FKLASS GRUNDSKOLA'!K262</f>
        <v>22.685868561938666</v>
      </c>
      <c r="F262" s="18">
        <f>'6. FKLASS GRUNDSKOLA'!L262</f>
        <v>4.2273534505914832</v>
      </c>
      <c r="G262" s="18">
        <f>'7. GYMNASIESKOLA'!H262</f>
        <v>22.155902016790083</v>
      </c>
      <c r="H262" s="18">
        <f>'7. GYMNASIESKOLA'!I262</f>
        <v>598.95668847971456</v>
      </c>
      <c r="I262" s="18">
        <f>'7. GYMNASIESKOLA'!J262</f>
        <v>22.353002305629076</v>
      </c>
      <c r="J262" s="18">
        <f>'7. GYMNASIESKOLA'!L262</f>
        <v>-79.770858839702896</v>
      </c>
      <c r="K262" s="18">
        <f>'7. GYMNASIESKOLA'!M262</f>
        <v>4.2112102694704934</v>
      </c>
      <c r="L262" s="18">
        <f>'7. GYMNASIESKOLA'!K262</f>
        <v>-425.0237630301018</v>
      </c>
      <c r="M262" s="18">
        <f>'9. IFO'!J262</f>
        <v>597.27141328953121</v>
      </c>
      <c r="N262" s="18">
        <f>'9. IFO'!K262</f>
        <v>-512.69498087737111</v>
      </c>
      <c r="O262" s="18">
        <f>'9. IFO'!L262</f>
        <v>43.413993358731531</v>
      </c>
      <c r="P262" s="18">
        <f>'9. IFO'!M262</f>
        <v>-732.0942535076</v>
      </c>
      <c r="Q262" s="18">
        <f>'10. ÄLDREOMSORG'!I262</f>
        <v>-307.68845032800021</v>
      </c>
      <c r="R262" s="18">
        <f>'10. ÄLDREOMSORG'!J262</f>
        <v>48.087015599206872</v>
      </c>
      <c r="S262" s="19">
        <f t="shared" si="278"/>
        <v>-1044.4927209140985</v>
      </c>
      <c r="U262" s="18">
        <f>'5. FÖRSKOLA FRITIDS'!D262</f>
        <v>52.672681216733537</v>
      </c>
      <c r="V262" s="18">
        <f>'5. FÖRSKOLA FRITIDS'!E262</f>
        <v>-57.373947241708954</v>
      </c>
      <c r="W262" s="18">
        <f>'5. FÖRSKOLA FRITIDS'!G262</f>
        <v>-4.0937196736510808</v>
      </c>
      <c r="X262" s="18">
        <f>'5. FÖRSKOLA FRITIDS'!H262</f>
        <v>-150.29004982330309</v>
      </c>
      <c r="Y262" s="18">
        <f>'5. FÖRSKOLA FRITIDS'!J262</f>
        <v>-26.365408155438921</v>
      </c>
      <c r="Z262" s="18">
        <f>'6. FKLASS GRUNDSKOLA'!F262</f>
        <v>-15.186847002469943</v>
      </c>
      <c r="AA262" s="18">
        <f>'6. FKLASS GRUNDSKOLA'!G262</f>
        <v>-39.97249441409361</v>
      </c>
      <c r="AB262" s="18">
        <f>'7. GYMNASIESKOLA'!E262</f>
        <v>-9.5459215371220818</v>
      </c>
      <c r="AC262" s="18">
        <f>'9. IFO'!D262</f>
        <v>-9.1133175860933786</v>
      </c>
      <c r="AD262" s="18">
        <f>'9. IFO'!E262</f>
        <v>33.826137997077012</v>
      </c>
      <c r="AE262" s="18">
        <f>'9. IFO'!F262</f>
        <v>1010.3962195097714</v>
      </c>
      <c r="AF262" s="18">
        <f>'9. IFO'!G262</f>
        <v>15.187592652276747</v>
      </c>
      <c r="AG262" s="18">
        <f>'9. IFO'!H262</f>
        <v>-117.9146994776209</v>
      </c>
      <c r="AH262" s="18">
        <f>'10. ÄLDREOMSORG'!D262</f>
        <v>-86.397688559050977</v>
      </c>
      <c r="AI262" s="18">
        <f>'10. ÄLDREOMSORG'!E262</f>
        <v>-25.402031449828929</v>
      </c>
      <c r="AJ262" s="18"/>
      <c r="AK262" s="18"/>
      <c r="AL262" s="18"/>
      <c r="AM262" s="18"/>
      <c r="AN262" s="18"/>
      <c r="AO262" s="18"/>
      <c r="AP262" s="18"/>
      <c r="AQ262" s="18"/>
      <c r="AR262" s="18"/>
      <c r="AS262" s="18"/>
      <c r="AT262" s="19">
        <f t="shared" si="279"/>
        <v>570.42650645547701</v>
      </c>
      <c r="AV262" s="18">
        <f>'9. IFO'!C262</f>
        <v>325.68165565294055</v>
      </c>
      <c r="AW262" s="18">
        <f>'5. FÖRSKOLA FRITIDS'!F262</f>
        <v>-97.774050074490958</v>
      </c>
      <c r="AX262" s="18">
        <f>'7. GYMNASIESKOLA'!E262</f>
        <v>-9.5459215371220818</v>
      </c>
      <c r="AY262" s="18">
        <f>'10. ÄLDREOMSORG'!D262</f>
        <v>-86.397688559050977</v>
      </c>
      <c r="AZ262" s="18">
        <f>'11. KOLLEKTIVTRAFIK'!C262</f>
        <v>166.66757595301763</v>
      </c>
      <c r="BA262" s="19">
        <f t="shared" si="280"/>
        <v>298.63157143529418</v>
      </c>
      <c r="BB262" s="5"/>
      <c r="BC262" s="20">
        <f t="shared" si="281"/>
        <v>-1044.4927209140985</v>
      </c>
      <c r="BD262" s="20">
        <f t="shared" si="282"/>
        <v>570.42650645547701</v>
      </c>
      <c r="BE262" s="20">
        <f t="shared" si="283"/>
        <v>298.63157143529418</v>
      </c>
      <c r="BF262" s="22">
        <f t="shared" si="284"/>
        <v>-175.43464302332734</v>
      </c>
      <c r="BH262" s="5"/>
      <c r="BI262" s="5"/>
      <c r="BJ262" s="5"/>
      <c r="BK262" s="5"/>
    </row>
    <row r="263" spans="1:63" x14ac:dyDescent="0.35">
      <c r="A263" s="13" t="str">
        <f>'8. KOMVUX'!B263</f>
        <v>Ragunda</v>
      </c>
      <c r="B263" s="18">
        <f>'5. FÖRSKOLA FRITIDS'!L263</f>
        <v>7.845453393031069</v>
      </c>
      <c r="C263" s="18">
        <f>'5. FÖRSKOLA FRITIDS'!M263</f>
        <v>13.633801411542194</v>
      </c>
      <c r="D263" s="18">
        <f>'6. FKLASS GRUNDSKOLA'!J263</f>
        <v>274.75305917026878</v>
      </c>
      <c r="E263" s="18">
        <f>'6. FKLASS GRUNDSKOLA'!K263</f>
        <v>22.685868561938666</v>
      </c>
      <c r="F263" s="18">
        <f>'6. FKLASS GRUNDSKOLA'!L263</f>
        <v>4.2273534505914832</v>
      </c>
      <c r="G263" s="18">
        <f>'7. GYMNASIESKOLA'!H263</f>
        <v>111.70515037410837</v>
      </c>
      <c r="H263" s="18">
        <f>'7. GYMNASIESKOLA'!I263</f>
        <v>887.7250961294244</v>
      </c>
      <c r="I263" s="18">
        <f>'7. GYMNASIESKOLA'!J263</f>
        <v>31.077829116942446</v>
      </c>
      <c r="J263" s="18">
        <f>'7. GYMNASIESKOLA'!L263</f>
        <v>15.57052056304372</v>
      </c>
      <c r="K263" s="18">
        <f>'7. GYMNASIESKOLA'!M263</f>
        <v>-78.629064595432808</v>
      </c>
      <c r="L263" s="18">
        <f>'7. GYMNASIESKOLA'!K263</f>
        <v>-921.07439467759889</v>
      </c>
      <c r="M263" s="18">
        <f>'9. IFO'!J263</f>
        <v>694.77533660514825</v>
      </c>
      <c r="N263" s="18">
        <f>'9. IFO'!K263</f>
        <v>-962.02282478494794</v>
      </c>
      <c r="O263" s="18">
        <f>'9. IFO'!L263</f>
        <v>46.232954075208113</v>
      </c>
      <c r="P263" s="18">
        <f>'9. IFO'!M263</f>
        <v>-732.0942535076</v>
      </c>
      <c r="Q263" s="18">
        <f>'10. ÄLDREOMSORG'!I263</f>
        <v>-937.00167223421568</v>
      </c>
      <c r="R263" s="18">
        <f>'10. ÄLDREOMSORG'!J263</f>
        <v>35.824089564788629</v>
      </c>
      <c r="S263" s="19">
        <f t="shared" ref="S263:S295" si="285">SUM(B263:R263)</f>
        <v>-1484.7656973837591</v>
      </c>
      <c r="U263" s="18">
        <f>'5. FÖRSKOLA FRITIDS'!D263</f>
        <v>42.743779584113348</v>
      </c>
      <c r="V263" s="18">
        <f>'5. FÖRSKOLA FRITIDS'!E263</f>
        <v>-136.68994660024046</v>
      </c>
      <c r="W263" s="18">
        <f>'5. FÖRSKOLA FRITIDS'!G263</f>
        <v>-26.34502924889614</v>
      </c>
      <c r="X263" s="18">
        <f>'5. FÖRSKOLA FRITIDS'!H263</f>
        <v>31.267263160346246</v>
      </c>
      <c r="Y263" s="18">
        <f>'5. FÖRSKOLA FRITIDS'!J263</f>
        <v>-26.365408155438921</v>
      </c>
      <c r="Z263" s="18">
        <f>'6. FKLASS GRUNDSKOLA'!F263</f>
        <v>-15.485090776174363</v>
      </c>
      <c r="AA263" s="18">
        <f>'6. FKLASS GRUNDSKOLA'!G263</f>
        <v>-39.97249441409361</v>
      </c>
      <c r="AB263" s="18">
        <f>'7. GYMNASIESKOLA'!E263</f>
        <v>-9.5459215371220818</v>
      </c>
      <c r="AC263" s="18">
        <f>'9. IFO'!D263</f>
        <v>-9.1133175860933786</v>
      </c>
      <c r="AD263" s="18">
        <f>'9. IFO'!E263</f>
        <v>111.77938069759567</v>
      </c>
      <c r="AE263" s="18">
        <f>'9. IFO'!F263</f>
        <v>1459.9983650332581</v>
      </c>
      <c r="AF263" s="18">
        <f>'9. IFO'!G263</f>
        <v>14.346123792628095</v>
      </c>
      <c r="AG263" s="18">
        <f>'9. IFO'!H263</f>
        <v>-61.751320516824492</v>
      </c>
      <c r="AH263" s="18">
        <f>'10. ÄLDREOMSORG'!D263</f>
        <v>-147.17331176732648</v>
      </c>
      <c r="AI263" s="18">
        <f>'10. ÄLDREOMSORG'!E263</f>
        <v>-25.402031449828929</v>
      </c>
      <c r="AJ263" s="18"/>
      <c r="AK263" s="18"/>
      <c r="AL263" s="18"/>
      <c r="AM263" s="18"/>
      <c r="AN263" s="18"/>
      <c r="AO263" s="18"/>
      <c r="AP263" s="18"/>
      <c r="AQ263" s="18"/>
      <c r="AR263" s="18"/>
      <c r="AS263" s="18"/>
      <c r="AT263" s="19">
        <f t="shared" ref="AT263:AT295" si="286">SUM(U263:AS263)</f>
        <v>1162.2910402159027</v>
      </c>
      <c r="AV263" s="18">
        <f>'9. IFO'!C263</f>
        <v>665.14284407493153</v>
      </c>
      <c r="AW263" s="18">
        <f>'5. FÖRSKOLA FRITIDS'!F263</f>
        <v>-81.724877546876527</v>
      </c>
      <c r="AX263" s="18">
        <f>'7. GYMNASIESKOLA'!E263</f>
        <v>-9.5459215371220818</v>
      </c>
      <c r="AY263" s="18">
        <f>'10. ÄLDREOMSORG'!D263</f>
        <v>-147.17331176732648</v>
      </c>
      <c r="AZ263" s="18">
        <f>'11. KOLLEKTIVTRAFIK'!C263</f>
        <v>166.66757595301763</v>
      </c>
      <c r="BA263" s="19">
        <f t="shared" ref="BA263:BA295" si="287">SUM(AV263:AZ263)</f>
        <v>593.36630917662399</v>
      </c>
      <c r="BB263" s="5"/>
      <c r="BC263" s="20">
        <f t="shared" ref="BC263:BC295" si="288">S263</f>
        <v>-1484.7656973837591</v>
      </c>
      <c r="BD263" s="20">
        <f t="shared" ref="BD263:BD295" si="289">AT263</f>
        <v>1162.2910402159027</v>
      </c>
      <c r="BE263" s="20">
        <f t="shared" ref="BE263:BE295" si="290">BA263</f>
        <v>593.36630917662399</v>
      </c>
      <c r="BF263" s="22">
        <f t="shared" ref="BF263:BF295" si="291">SUM(BC263:BE263)</f>
        <v>270.89165200876766</v>
      </c>
      <c r="BH263" s="5"/>
      <c r="BI263" s="5"/>
      <c r="BJ263" s="5"/>
      <c r="BK263" s="5"/>
    </row>
    <row r="264" spans="1:63" x14ac:dyDescent="0.35">
      <c r="A264" s="13" t="str">
        <f>'8. KOMVUX'!B264</f>
        <v>Strömsund</v>
      </c>
      <c r="B264" s="18">
        <f>'5. FÖRSKOLA FRITIDS'!L264</f>
        <v>7.845453393031069</v>
      </c>
      <c r="C264" s="18">
        <f>'5. FÖRSKOLA FRITIDS'!M264</f>
        <v>13.633801411542194</v>
      </c>
      <c r="D264" s="18">
        <f>'6. FKLASS GRUNDSKOLA'!J264</f>
        <v>143.68299935076192</v>
      </c>
      <c r="E264" s="18">
        <f>'6. FKLASS GRUNDSKOLA'!K264</f>
        <v>22.685868561938666</v>
      </c>
      <c r="F264" s="18">
        <f>'6. FKLASS GRUNDSKOLA'!L264</f>
        <v>4.2273534505914832</v>
      </c>
      <c r="G264" s="18">
        <f>'7. GYMNASIESKOLA'!H264</f>
        <v>45.277644110265115</v>
      </c>
      <c r="H264" s="18">
        <f>'7. GYMNASIESKOLA'!I264</f>
        <v>437.26636262906391</v>
      </c>
      <c r="I264" s="18">
        <f>'7. GYMNASIESKOLA'!J264</f>
        <v>11.545647533826182</v>
      </c>
      <c r="J264" s="18">
        <f>'7. GYMNASIESKOLA'!L264</f>
        <v>15.57052056304372</v>
      </c>
      <c r="K264" s="18">
        <f>'7. GYMNASIESKOLA'!M264</f>
        <v>-27.099432149701677</v>
      </c>
      <c r="L264" s="18">
        <f>'7. GYMNASIESKOLA'!K264</f>
        <v>-624.61939121424166</v>
      </c>
      <c r="M264" s="18">
        <f>'9. IFO'!J264</f>
        <v>600.303101563533</v>
      </c>
      <c r="N264" s="18">
        <f>'9. IFO'!K264</f>
        <v>-644.10152306721284</v>
      </c>
      <c r="O264" s="18">
        <f>'9. IFO'!L264</f>
        <v>125.01247436017496</v>
      </c>
      <c r="P264" s="18">
        <f>'9. IFO'!M264</f>
        <v>-732.0942535076</v>
      </c>
      <c r="Q264" s="18">
        <f>'10. ÄLDREOMSORG'!I264</f>
        <v>-873.17621246204476</v>
      </c>
      <c r="R264" s="18">
        <f>'10. ÄLDREOMSORG'!J264</f>
        <v>40.1767423871432</v>
      </c>
      <c r="S264" s="19">
        <f t="shared" si="285"/>
        <v>-1433.8628430858855</v>
      </c>
      <c r="U264" s="18">
        <f>'5. FÖRSKOLA FRITIDS'!D264</f>
        <v>42.89478419466144</v>
      </c>
      <c r="V264" s="18">
        <f>'5. FÖRSKOLA FRITIDS'!E264</f>
        <v>-70.667168373472677</v>
      </c>
      <c r="W264" s="18">
        <f>'5. FÖRSKOLA FRITIDS'!G264</f>
        <v>-59.027616512324599</v>
      </c>
      <c r="X264" s="18">
        <f>'5. FÖRSKOLA FRITIDS'!H264</f>
        <v>-25.035403995660879</v>
      </c>
      <c r="Y264" s="18">
        <f>'5. FÖRSKOLA FRITIDS'!J264</f>
        <v>-26.365408155438921</v>
      </c>
      <c r="Z264" s="18">
        <f>'6. FKLASS GRUNDSKOLA'!F264</f>
        <v>-10.024123978645264</v>
      </c>
      <c r="AA264" s="18">
        <f>'6. FKLASS GRUNDSKOLA'!G264</f>
        <v>-39.97249441409361</v>
      </c>
      <c r="AB264" s="18">
        <f>'7. GYMNASIESKOLA'!E264</f>
        <v>-9.5459215371220818</v>
      </c>
      <c r="AC264" s="18">
        <f>'9. IFO'!D264</f>
        <v>-9.1133175860933786</v>
      </c>
      <c r="AD264" s="18">
        <f>'9. IFO'!E264</f>
        <v>108.2355010145688</v>
      </c>
      <c r="AE264" s="18">
        <f>'9. IFO'!F264</f>
        <v>1247.283371452254</v>
      </c>
      <c r="AF264" s="18">
        <f>'9. IFO'!G264</f>
        <v>29.324832093974251</v>
      </c>
      <c r="AG264" s="18">
        <f>'9. IFO'!H264</f>
        <v>-103.40205735586798</v>
      </c>
      <c r="AH264" s="18">
        <f>'10. ÄLDREOMSORG'!D264</f>
        <v>48.451028198999708</v>
      </c>
      <c r="AI264" s="18">
        <f>'10. ÄLDREOMSORG'!E264</f>
        <v>-25.402031449828929</v>
      </c>
      <c r="AJ264" s="18"/>
      <c r="AK264" s="18"/>
      <c r="AL264" s="18"/>
      <c r="AM264" s="18"/>
      <c r="AN264" s="18"/>
      <c r="AO264" s="18"/>
      <c r="AP264" s="18"/>
      <c r="AQ264" s="18"/>
      <c r="AR264" s="18"/>
      <c r="AS264" s="18"/>
      <c r="AT264" s="19">
        <f t="shared" si="286"/>
        <v>1097.6339735959098</v>
      </c>
      <c r="AV264" s="18">
        <f>'9. IFO'!C264</f>
        <v>649.76303740601736</v>
      </c>
      <c r="AW264" s="18">
        <f>'5. FÖRSKOLA FRITIDS'!F264</f>
        <v>30.109645794694163</v>
      </c>
      <c r="AX264" s="18">
        <f>'7. GYMNASIESKOLA'!E264</f>
        <v>-9.5459215371220818</v>
      </c>
      <c r="AY264" s="18">
        <f>'10. ÄLDREOMSORG'!D264</f>
        <v>48.451028198999708</v>
      </c>
      <c r="AZ264" s="18">
        <f>'11. KOLLEKTIVTRAFIK'!C264</f>
        <v>166.66757595301763</v>
      </c>
      <c r="BA264" s="19">
        <f t="shared" si="287"/>
        <v>885.44536581560669</v>
      </c>
      <c r="BB264" s="5"/>
      <c r="BC264" s="20">
        <f t="shared" si="288"/>
        <v>-1433.8628430858855</v>
      </c>
      <c r="BD264" s="20">
        <f t="shared" si="289"/>
        <v>1097.6339735959098</v>
      </c>
      <c r="BE264" s="20">
        <f t="shared" si="290"/>
        <v>885.44536581560669</v>
      </c>
      <c r="BF264" s="22">
        <f t="shared" si="291"/>
        <v>549.21649632563094</v>
      </c>
      <c r="BH264" s="5"/>
      <c r="BI264" s="5"/>
      <c r="BJ264" s="5"/>
      <c r="BK264" s="5"/>
    </row>
    <row r="265" spans="1:63" x14ac:dyDescent="0.35">
      <c r="A265" s="13" t="str">
        <f>'8. KOMVUX'!B265</f>
        <v>Åre</v>
      </c>
      <c r="B265" s="18">
        <f>'5. FÖRSKOLA FRITIDS'!L265</f>
        <v>-160.62903182975768</v>
      </c>
      <c r="C265" s="18">
        <f>'5. FÖRSKOLA FRITIDS'!M265</f>
        <v>13.633801411542194</v>
      </c>
      <c r="D265" s="18">
        <f>'6. FKLASS GRUNDSKOLA'!J265</f>
        <v>-144.05881511621158</v>
      </c>
      <c r="E265" s="18">
        <f>'6. FKLASS GRUNDSKOLA'!K265</f>
        <v>-41.73603155530747</v>
      </c>
      <c r="F265" s="18">
        <f>'6. FKLASS GRUNDSKOLA'!L265</f>
        <v>4.2273534505914832</v>
      </c>
      <c r="G265" s="18">
        <f>'7. GYMNASIESKOLA'!H265</f>
        <v>3.4365639961336041</v>
      </c>
      <c r="H265" s="18">
        <f>'7. GYMNASIESKOLA'!I265</f>
        <v>335.10626444668867</v>
      </c>
      <c r="I265" s="18">
        <f>'7. GYMNASIESKOLA'!J265</f>
        <v>4.2145964811850849</v>
      </c>
      <c r="J265" s="18">
        <f>'7. GYMNASIESKOLA'!L265</f>
        <v>15.57052056304372</v>
      </c>
      <c r="K265" s="18">
        <f>'7. GYMNASIESKOLA'!M265</f>
        <v>4.2112102694704934</v>
      </c>
      <c r="L265" s="18">
        <f>'7. GYMNASIESKOLA'!K265</f>
        <v>-473.49927689447765</v>
      </c>
      <c r="M265" s="18">
        <f>'9. IFO'!J265</f>
        <v>554.87870628707105</v>
      </c>
      <c r="N265" s="18">
        <f>'9. IFO'!K265</f>
        <v>-542.59943750134141</v>
      </c>
      <c r="O265" s="18">
        <f>'9. IFO'!L265</f>
        <v>138.52696803815959</v>
      </c>
      <c r="P265" s="18">
        <f>'9. IFO'!M265</f>
        <v>-732.0942535076</v>
      </c>
      <c r="Q265" s="18">
        <f>'10. ÄLDREOMSORG'!I265</f>
        <v>-274.5048323479262</v>
      </c>
      <c r="R265" s="18">
        <f>'10. ÄLDREOMSORG'!J265</f>
        <v>49.213878214532194</v>
      </c>
      <c r="S265" s="19">
        <f t="shared" si="285"/>
        <v>-1246.101815594204</v>
      </c>
      <c r="U265" s="18">
        <f>'5. FÖRSKOLA FRITIDS'!D265</f>
        <v>49.561218112991845</v>
      </c>
      <c r="V265" s="18">
        <f>'5. FÖRSKOLA FRITIDS'!E265</f>
        <v>-53.789685104074984</v>
      </c>
      <c r="W265" s="18">
        <f>'5. FÖRSKOLA FRITIDS'!G265</f>
        <v>69.017789548686338</v>
      </c>
      <c r="X265" s="18">
        <f>'5. FÖRSKOLA FRITIDS'!H265</f>
        <v>-52.278399235272538</v>
      </c>
      <c r="Y265" s="18">
        <f>'5. FÖRSKOLA FRITIDS'!J265</f>
        <v>-26.365408155438921</v>
      </c>
      <c r="Z265" s="18">
        <f>'6. FKLASS GRUNDSKOLA'!F265</f>
        <v>-3.2824707880338249</v>
      </c>
      <c r="AA265" s="18">
        <f>'6. FKLASS GRUNDSKOLA'!G265</f>
        <v>-39.97249441409361</v>
      </c>
      <c r="AB265" s="18">
        <f>'7. GYMNASIESKOLA'!E265</f>
        <v>-9.5459215371220818</v>
      </c>
      <c r="AC265" s="18">
        <f>'9. IFO'!D265</f>
        <v>-9.1133175860933786</v>
      </c>
      <c r="AD265" s="18">
        <f>'9. IFO'!E265</f>
        <v>4.4222662613568202</v>
      </c>
      <c r="AE265" s="18">
        <f>'9. IFO'!F265</f>
        <v>783.17793091188014</v>
      </c>
      <c r="AF265" s="18">
        <f>'9. IFO'!G265</f>
        <v>4.9799116917759667</v>
      </c>
      <c r="AG265" s="18">
        <f>'9. IFO'!H265</f>
        <v>-110.2810714830465</v>
      </c>
      <c r="AH265" s="18">
        <f>'10. ÄLDREOMSORG'!D265</f>
        <v>-273.01063957104412</v>
      </c>
      <c r="AI265" s="18">
        <f>'10. ÄLDREOMSORG'!E265</f>
        <v>-25.402031449828929</v>
      </c>
      <c r="AJ265" s="18"/>
      <c r="AK265" s="18"/>
      <c r="AL265" s="18"/>
      <c r="AM265" s="18"/>
      <c r="AN265" s="18"/>
      <c r="AO265" s="18"/>
      <c r="AP265" s="18"/>
      <c r="AQ265" s="18"/>
      <c r="AR265" s="18"/>
      <c r="AS265" s="18"/>
      <c r="AT265" s="19">
        <f t="shared" si="286"/>
        <v>308.11767720264231</v>
      </c>
      <c r="AV265" s="18">
        <f>'9. IFO'!C265</f>
        <v>102.88077521376226</v>
      </c>
      <c r="AW265" s="18">
        <f>'5. FÖRSKOLA FRITIDS'!F265</f>
        <v>92.750253122560039</v>
      </c>
      <c r="AX265" s="18">
        <f>'7. GYMNASIESKOLA'!E265</f>
        <v>-9.5459215371220818</v>
      </c>
      <c r="AY265" s="18">
        <f>'10. ÄLDREOMSORG'!D265</f>
        <v>-273.01063957104412</v>
      </c>
      <c r="AZ265" s="18">
        <f>'11. KOLLEKTIVTRAFIK'!C265</f>
        <v>166.66757595301763</v>
      </c>
      <c r="BA265" s="19">
        <f t="shared" si="287"/>
        <v>79.742043181173727</v>
      </c>
      <c r="BB265" s="5"/>
      <c r="BC265" s="20">
        <f t="shared" si="288"/>
        <v>-1246.101815594204</v>
      </c>
      <c r="BD265" s="20">
        <f t="shared" si="289"/>
        <v>308.11767720264231</v>
      </c>
      <c r="BE265" s="20">
        <f t="shared" si="290"/>
        <v>79.742043181173727</v>
      </c>
      <c r="BF265" s="22">
        <f t="shared" si="291"/>
        <v>-858.24209521038802</v>
      </c>
      <c r="BH265" s="5"/>
      <c r="BI265" s="5"/>
      <c r="BJ265" s="5"/>
      <c r="BK265" s="5"/>
    </row>
    <row r="266" spans="1:63" x14ac:dyDescent="0.35">
      <c r="A266" s="13" t="str">
        <f>'8. KOMVUX'!B266</f>
        <v>Östersund</v>
      </c>
      <c r="B266" s="18">
        <f>'5. FÖRSKOLA FRITIDS'!L266</f>
        <v>7.845453393031069</v>
      </c>
      <c r="C266" s="18">
        <f>'5. FÖRSKOLA FRITIDS'!M266</f>
        <v>13.633801411542194</v>
      </c>
      <c r="D266" s="18">
        <f>'6. FKLASS GRUNDSKOLA'!J266</f>
        <v>-161.72458353278589</v>
      </c>
      <c r="E266" s="18">
        <f>'6. FKLASS GRUNDSKOLA'!K266</f>
        <v>22.685868561938666</v>
      </c>
      <c r="F266" s="18">
        <f>'6. FKLASS GRUNDSKOLA'!L266</f>
        <v>4.2273534505914832</v>
      </c>
      <c r="G266" s="18">
        <f>'7. GYMNASIESKOLA'!H266</f>
        <v>-13.556756479194842</v>
      </c>
      <c r="H266" s="18">
        <f>'7. GYMNASIESKOLA'!I266</f>
        <v>48.313919974040914</v>
      </c>
      <c r="I266" s="18">
        <f>'7. GYMNASIESKOLA'!J266</f>
        <v>4.4833403041164734</v>
      </c>
      <c r="J266" s="18">
        <f>'7. GYMNASIESKOLA'!L266</f>
        <v>-23.592031605348382</v>
      </c>
      <c r="K266" s="18">
        <f>'7. GYMNASIESKOLA'!M266</f>
        <v>4.2112102694704934</v>
      </c>
      <c r="L266" s="18">
        <f>'7. GYMNASIESKOLA'!K266</f>
        <v>9.0741049423446416</v>
      </c>
      <c r="M266" s="18">
        <f>'9. IFO'!J266</f>
        <v>750.80110345486412</v>
      </c>
      <c r="N266" s="18">
        <f>'9. IFO'!K266</f>
        <v>-656.77153385721613</v>
      </c>
      <c r="O266" s="18">
        <f>'9. IFO'!L266</f>
        <v>34.661931908186659</v>
      </c>
      <c r="P266" s="18">
        <f>'9. IFO'!M266</f>
        <v>-732.0942535076</v>
      </c>
      <c r="Q266" s="18">
        <f>'10. ÄLDREOMSORG'!I266</f>
        <v>13.022139272543138</v>
      </c>
      <c r="R266" s="18">
        <f>'10. ÄLDREOMSORG'!J266</f>
        <v>46.030444829595552</v>
      </c>
      <c r="S266" s="19">
        <f t="shared" si="285"/>
        <v>-628.74848720987995</v>
      </c>
      <c r="U266" s="18">
        <f>'5. FÖRSKOLA FRITIDS'!D266</f>
        <v>44.555216021084206</v>
      </c>
      <c r="V266" s="18">
        <f>'5. FÖRSKOLA FRITIDS'!E266</f>
        <v>-41.282524631656521</v>
      </c>
      <c r="W266" s="18">
        <f>'5. FÖRSKOLA FRITIDS'!G266</f>
        <v>7.5420745295991027</v>
      </c>
      <c r="X266" s="18">
        <f>'5. FÖRSKOLA FRITIDS'!H266</f>
        <v>-36.728358418301497</v>
      </c>
      <c r="Y266" s="18">
        <f>'5. FÖRSKOLA FRITIDS'!J266</f>
        <v>-26.365408155438921</v>
      </c>
      <c r="Z266" s="18">
        <f>'6. FKLASS GRUNDSKOLA'!F266</f>
        <v>-13.625526115256676</v>
      </c>
      <c r="AA266" s="18">
        <f>'6. FKLASS GRUNDSKOLA'!G266</f>
        <v>-39.97249441409361</v>
      </c>
      <c r="AB266" s="18">
        <f>'7. GYMNASIESKOLA'!E266</f>
        <v>-9.5459215371220818</v>
      </c>
      <c r="AC266" s="18">
        <f>'9. IFO'!D266</f>
        <v>-9.1133175860933786</v>
      </c>
      <c r="AD266" s="18">
        <f>'9. IFO'!E266</f>
        <v>41.83128845241923</v>
      </c>
      <c r="AE266" s="18">
        <f>'9. IFO'!F266</f>
        <v>1223.1112130907757</v>
      </c>
      <c r="AF266" s="18">
        <f>'9. IFO'!G266</f>
        <v>51.614921077936849</v>
      </c>
      <c r="AG266" s="18">
        <f>'9. IFO'!H266</f>
        <v>-301.64953061007975</v>
      </c>
      <c r="AH266" s="18">
        <f>'10. ÄLDREOMSORG'!D266</f>
        <v>-45.371721498508151</v>
      </c>
      <c r="AI266" s="18">
        <f>'10. ÄLDREOMSORG'!E266</f>
        <v>-25.402031449828929</v>
      </c>
      <c r="AJ266" s="18"/>
      <c r="AK266" s="18"/>
      <c r="AL266" s="18"/>
      <c r="AM266" s="18"/>
      <c r="AN266" s="18"/>
      <c r="AO266" s="18"/>
      <c r="AP266" s="18"/>
      <c r="AQ266" s="18"/>
      <c r="AR266" s="18"/>
      <c r="AS266" s="18"/>
      <c r="AT266" s="19">
        <f t="shared" si="286"/>
        <v>819.59787875543554</v>
      </c>
      <c r="AV266" s="18">
        <f>'9. IFO'!C266</f>
        <v>398.92234561615817</v>
      </c>
      <c r="AW266" s="18">
        <f>'5. FÖRSKOLA FRITIDS'!F266</f>
        <v>41.160569285647107</v>
      </c>
      <c r="AX266" s="18">
        <f>'7. GYMNASIESKOLA'!E266</f>
        <v>-9.5459215371220818</v>
      </c>
      <c r="AY266" s="18">
        <f>'10. ÄLDREOMSORG'!D266</f>
        <v>-45.371721498508151</v>
      </c>
      <c r="AZ266" s="18">
        <f>'11. KOLLEKTIVTRAFIK'!C266</f>
        <v>166.66757595301763</v>
      </c>
      <c r="BA266" s="19">
        <f t="shared" si="287"/>
        <v>551.83284781919269</v>
      </c>
      <c r="BB266" s="5"/>
      <c r="BC266" s="20">
        <f t="shared" si="288"/>
        <v>-628.74848720987995</v>
      </c>
      <c r="BD266" s="20">
        <f t="shared" si="289"/>
        <v>819.59787875543554</v>
      </c>
      <c r="BE266" s="20">
        <f t="shared" si="290"/>
        <v>551.83284781919269</v>
      </c>
      <c r="BF266" s="22">
        <f t="shared" si="291"/>
        <v>742.68223936474828</v>
      </c>
      <c r="BH266" s="5"/>
      <c r="BI266" s="5"/>
      <c r="BJ266" s="5"/>
      <c r="BK266" s="5"/>
    </row>
    <row r="267" spans="1:63" x14ac:dyDescent="0.35">
      <c r="A267" s="13" t="str">
        <f>'8. KOMVUX'!B267</f>
        <v>Bjurholm</v>
      </c>
      <c r="B267" s="18">
        <f>'5. FÖRSKOLA FRITIDS'!L267</f>
        <v>-80.822619701857946</v>
      </c>
      <c r="C267" s="18">
        <f>'5. FÖRSKOLA FRITIDS'!M267</f>
        <v>13.633801411542194</v>
      </c>
      <c r="D267" s="18">
        <f>'6. FKLASS GRUNDSKOLA'!J267</f>
        <v>182.02374954827027</v>
      </c>
      <c r="E267" s="18">
        <f>'6. FKLASS GRUNDSKOLA'!K267</f>
        <v>22.685868561938666</v>
      </c>
      <c r="F267" s="18">
        <f>'6. FKLASS GRUNDSKOLA'!L267</f>
        <v>-134.27974082464766</v>
      </c>
      <c r="G267" s="18">
        <f>'7. GYMNASIESKOLA'!H267</f>
        <v>-48.143269418914969</v>
      </c>
      <c r="H267" s="18">
        <f>'7. GYMNASIESKOLA'!I267</f>
        <v>670.09247064679937</v>
      </c>
      <c r="I267" s="18">
        <f>'7. GYMNASIESKOLA'!J267</f>
        <v>39.997675023968505</v>
      </c>
      <c r="J267" s="18">
        <f>'7. GYMNASIESKOLA'!L267</f>
        <v>15.57052056304372</v>
      </c>
      <c r="K267" s="18">
        <f>'7. GYMNASIESKOLA'!M267</f>
        <v>-173.29302705413681</v>
      </c>
      <c r="L267" s="18">
        <f>'7. GYMNASIESKOLA'!K267</f>
        <v>-798.7843839926303</v>
      </c>
      <c r="M267" s="18">
        <f>'9. IFO'!J267</f>
        <v>562.20186181992767</v>
      </c>
      <c r="N267" s="18">
        <f>'9. IFO'!K267</f>
        <v>-700.34231765812956</v>
      </c>
      <c r="O267" s="18">
        <f>'9. IFO'!L267</f>
        <v>14.170187201777365</v>
      </c>
      <c r="P267" s="18">
        <f>'9. IFO'!M267</f>
        <v>-732.0942535076</v>
      </c>
      <c r="Q267" s="18">
        <f>'10. ÄLDREOMSORG'!I267</f>
        <v>-1137.0372828539184</v>
      </c>
      <c r="R267" s="18">
        <f>'10. ÄLDREOMSORG'!J267</f>
        <v>38.295012361088787</v>
      </c>
      <c r="S267" s="19">
        <f t="shared" si="285"/>
        <v>-2246.1257478734788</v>
      </c>
      <c r="U267" s="18">
        <f>'5. FÖRSKOLA FRITIDS'!D267</f>
        <v>46.267598256290384</v>
      </c>
      <c r="V267" s="18">
        <f>'5. FÖRSKOLA FRITIDS'!E267</f>
        <v>-102.32387404643276</v>
      </c>
      <c r="W267" s="18">
        <f>'5. FÖRSKOLA FRITIDS'!G267</f>
        <v>91.416914682552246</v>
      </c>
      <c r="X267" s="18">
        <f>'5. FÖRSKOLA FRITIDS'!H267</f>
        <v>-47.132106791011331</v>
      </c>
      <c r="Y267" s="18">
        <f>'5. FÖRSKOLA FRITIDS'!J267</f>
        <v>-26.365408155438921</v>
      </c>
      <c r="Z267" s="18">
        <f>'6. FKLASS GRUNDSKOLA'!F267</f>
        <v>-25.307166578205205</v>
      </c>
      <c r="AA267" s="18">
        <f>'6. FKLASS GRUNDSKOLA'!G267</f>
        <v>-39.97249441409361</v>
      </c>
      <c r="AB267" s="18">
        <f>'7. GYMNASIESKOLA'!E267</f>
        <v>-9.5459215371220818</v>
      </c>
      <c r="AC267" s="18">
        <f>'9. IFO'!D267</f>
        <v>-9.1133175860933786</v>
      </c>
      <c r="AD267" s="18">
        <f>'9. IFO'!E267</f>
        <v>108.22239359023301</v>
      </c>
      <c r="AE267" s="18">
        <f>'9. IFO'!F267</f>
        <v>1165.0980330232294</v>
      </c>
      <c r="AF267" s="18">
        <f>'9. IFO'!G267</f>
        <v>5.8981450299525866</v>
      </c>
      <c r="AG267" s="18">
        <f>'9. IFO'!H267</f>
        <v>-40.143658996247673</v>
      </c>
      <c r="AH267" s="18">
        <f>'10. ÄLDREOMSORG'!D267</f>
        <v>663.89475781013687</v>
      </c>
      <c r="AI267" s="18">
        <f>'10. ÄLDREOMSORG'!E267</f>
        <v>-25.402031449828929</v>
      </c>
      <c r="AJ267" s="18"/>
      <c r="AK267" s="18"/>
      <c r="AL267" s="18"/>
      <c r="AM267" s="18"/>
      <c r="AN267" s="18"/>
      <c r="AO267" s="18"/>
      <c r="AP267" s="18"/>
      <c r="AQ267" s="18"/>
      <c r="AR267" s="18"/>
      <c r="AS267" s="18"/>
      <c r="AT267" s="19">
        <f t="shared" si="286"/>
        <v>1755.4918628379205</v>
      </c>
      <c r="AV267" s="18">
        <f>'9. IFO'!C267</f>
        <v>583.97437447167079</v>
      </c>
      <c r="AW267" s="18">
        <f>'5. FÖRSKOLA FRITIDS'!F267</f>
        <v>-92.155045760468951</v>
      </c>
      <c r="AX267" s="18">
        <f>'7. GYMNASIESKOLA'!E267</f>
        <v>-9.5459215371220818</v>
      </c>
      <c r="AY267" s="18">
        <f>'10. ÄLDREOMSORG'!D267</f>
        <v>663.89475781013687</v>
      </c>
      <c r="AZ267" s="18">
        <f>'11. KOLLEKTIVTRAFIK'!C267</f>
        <v>201</v>
      </c>
      <c r="BA267" s="19">
        <f t="shared" si="287"/>
        <v>1347.1681649842167</v>
      </c>
      <c r="BB267" s="5"/>
      <c r="BC267" s="20">
        <f t="shared" si="288"/>
        <v>-2246.1257478734788</v>
      </c>
      <c r="BD267" s="20">
        <f t="shared" si="289"/>
        <v>1755.4918628379205</v>
      </c>
      <c r="BE267" s="20">
        <f t="shared" si="290"/>
        <v>1347.1681649842167</v>
      </c>
      <c r="BF267" s="22">
        <f t="shared" si="291"/>
        <v>856.53427994865842</v>
      </c>
      <c r="BH267" s="5"/>
      <c r="BI267" s="5"/>
      <c r="BJ267" s="5"/>
      <c r="BK267" s="5"/>
    </row>
    <row r="268" spans="1:63" x14ac:dyDescent="0.35">
      <c r="A268" s="13" t="str">
        <f>'8. KOMVUX'!B268</f>
        <v>Dorotea</v>
      </c>
      <c r="B268" s="18">
        <f>'5. FÖRSKOLA FRITIDS'!L268</f>
        <v>7.845453393031069</v>
      </c>
      <c r="C268" s="18">
        <f>'5. FÖRSKOLA FRITIDS'!M268</f>
        <v>-93.486764431496056</v>
      </c>
      <c r="D268" s="18">
        <f>'6. FKLASS GRUNDSKOLA'!J268</f>
        <v>31.01137839702935</v>
      </c>
      <c r="E268" s="18">
        <f>'6. FKLASS GRUNDSKOLA'!K268</f>
        <v>22.685868561938666</v>
      </c>
      <c r="F268" s="18">
        <f>'6. FKLASS GRUNDSKOLA'!L268</f>
        <v>4.2273534505914832</v>
      </c>
      <c r="G268" s="18">
        <f>'7. GYMNASIESKOLA'!H268</f>
        <v>-51.672496656048182</v>
      </c>
      <c r="H268" s="18">
        <f>'7. GYMNASIESKOLA'!I268</f>
        <v>492.1135597227032</v>
      </c>
      <c r="I268" s="18">
        <f>'7. GYMNASIESKOLA'!J268</f>
        <v>-182.6958926518893</v>
      </c>
      <c r="J268" s="18">
        <f>'7. GYMNASIESKOLA'!L268</f>
        <v>15.57052056304372</v>
      </c>
      <c r="K268" s="18">
        <f>'7. GYMNASIESKOLA'!M268</f>
        <v>-31.97526511717394</v>
      </c>
      <c r="L268" s="18">
        <f>'7. GYMNASIESKOLA'!K268</f>
        <v>-297.26089264182053</v>
      </c>
      <c r="M268" s="18">
        <f>'9. IFO'!J268</f>
        <v>792.93163725142188</v>
      </c>
      <c r="N268" s="18">
        <f>'9. IFO'!K268</f>
        <v>-573.56442581684666</v>
      </c>
      <c r="O268" s="18">
        <f>'9. IFO'!L268</f>
        <v>81.536987302369013</v>
      </c>
      <c r="P268" s="18">
        <f>'9. IFO'!M268</f>
        <v>-732.0942535076</v>
      </c>
      <c r="Q268" s="18">
        <f>'10. ÄLDREOMSORG'!I268</f>
        <v>-1221.9375266441384</v>
      </c>
      <c r="R268" s="18">
        <f>'10. ÄLDREOMSORG'!J268</f>
        <v>52.86887402854056</v>
      </c>
      <c r="S268" s="19">
        <f t="shared" si="285"/>
        <v>-1683.895884796344</v>
      </c>
      <c r="U268" s="18">
        <f>'5. FÖRSKOLA FRITIDS'!D268</f>
        <v>35.144758167627387</v>
      </c>
      <c r="V268" s="18">
        <f>'5. FÖRSKOLA FRITIDS'!E268</f>
        <v>-149.31400844287697</v>
      </c>
      <c r="W268" s="18">
        <f>'5. FÖRSKOLA FRITIDS'!G268</f>
        <v>-20.320191763107264</v>
      </c>
      <c r="X268" s="18">
        <f>'5. FÖRSKOLA FRITIDS'!H268</f>
        <v>64.55768414523007</v>
      </c>
      <c r="Y268" s="18">
        <f>'5. FÖRSKOLA FRITIDS'!J268</f>
        <v>-26.365408155438921</v>
      </c>
      <c r="Z268" s="18">
        <f>'6. FKLASS GRUNDSKOLA'!F268</f>
        <v>-23.833391266701952</v>
      </c>
      <c r="AA268" s="18">
        <f>'6. FKLASS GRUNDSKOLA'!G268</f>
        <v>-39.97249441409361</v>
      </c>
      <c r="AB268" s="18">
        <f>'7. GYMNASIESKOLA'!E268</f>
        <v>-9.5459215371220818</v>
      </c>
      <c r="AC268" s="18">
        <f>'9. IFO'!D268</f>
        <v>-9.1133175860933786</v>
      </c>
      <c r="AD268" s="18">
        <f>'9. IFO'!E268</f>
        <v>135.74507432449897</v>
      </c>
      <c r="AE268" s="18">
        <f>'9. IFO'!F268</f>
        <v>1353.6408682427559</v>
      </c>
      <c r="AF268" s="18">
        <f>'9. IFO'!G268</f>
        <v>16.266408817007456</v>
      </c>
      <c r="AG268" s="18">
        <f>'9. IFO'!H268</f>
        <v>-45.824654343994304</v>
      </c>
      <c r="AH268" s="18">
        <f>'10. ÄLDREOMSORG'!D268</f>
        <v>762.54643574416491</v>
      </c>
      <c r="AI268" s="18">
        <f>'10. ÄLDREOMSORG'!E268</f>
        <v>-25.402031449828929</v>
      </c>
      <c r="AJ268" s="18"/>
      <c r="AK268" s="18"/>
      <c r="AL268" s="18"/>
      <c r="AM268" s="18"/>
      <c r="AN268" s="18"/>
      <c r="AO268" s="18"/>
      <c r="AP268" s="18"/>
      <c r="AQ268" s="18"/>
      <c r="AR268" s="18"/>
      <c r="AS268" s="18"/>
      <c r="AT268" s="19">
        <f t="shared" si="286"/>
        <v>2018.2098104820273</v>
      </c>
      <c r="AV268" s="18">
        <f>'9. IFO'!C268</f>
        <v>1289.1930467343186</v>
      </c>
      <c r="AW268" s="18">
        <f>'5. FÖRSKOLA FRITIDS'!F268</f>
        <v>39.018182215963584</v>
      </c>
      <c r="AX268" s="18">
        <f>'7. GYMNASIESKOLA'!E268</f>
        <v>-9.5459215371220818</v>
      </c>
      <c r="AY268" s="18">
        <f>'10. ÄLDREOMSORG'!D268</f>
        <v>762.54643574416491</v>
      </c>
      <c r="AZ268" s="18">
        <f>'11. KOLLEKTIVTRAFIK'!C268</f>
        <v>242</v>
      </c>
      <c r="BA268" s="19">
        <f t="shared" si="287"/>
        <v>2323.2117431573251</v>
      </c>
      <c r="BB268" s="5"/>
      <c r="BC268" s="20">
        <f t="shared" si="288"/>
        <v>-1683.895884796344</v>
      </c>
      <c r="BD268" s="20">
        <f t="shared" si="289"/>
        <v>2018.2098104820273</v>
      </c>
      <c r="BE268" s="20">
        <f t="shared" si="290"/>
        <v>2323.2117431573251</v>
      </c>
      <c r="BF268" s="22">
        <f t="shared" si="291"/>
        <v>2657.5256688430081</v>
      </c>
      <c r="BH268" s="5"/>
      <c r="BI268" s="5"/>
      <c r="BJ268" s="5"/>
      <c r="BK268" s="5"/>
    </row>
    <row r="269" spans="1:63" x14ac:dyDescent="0.35">
      <c r="A269" s="13" t="str">
        <f>'8. KOMVUX'!B269</f>
        <v>Lycksele</v>
      </c>
      <c r="B269" s="18">
        <f>'5. FÖRSKOLA FRITIDS'!L269</f>
        <v>7.845453393031069</v>
      </c>
      <c r="C269" s="18">
        <f>'5. FÖRSKOLA FRITIDS'!M269</f>
        <v>13.633801411542194</v>
      </c>
      <c r="D269" s="18">
        <f>'6. FKLASS GRUNDSKOLA'!J269</f>
        <v>-7.1804581822142159</v>
      </c>
      <c r="E269" s="18">
        <f>'6. FKLASS GRUNDSKOLA'!K269</f>
        <v>-0.9914813328216534</v>
      </c>
      <c r="F269" s="18">
        <f>'6. FKLASS GRUNDSKOLA'!L269</f>
        <v>4.2273534505914832</v>
      </c>
      <c r="G269" s="18">
        <f>'7. GYMNASIESKOLA'!H269</f>
        <v>37.581026834069789</v>
      </c>
      <c r="H269" s="18">
        <f>'7. GYMNASIESKOLA'!I269</f>
        <v>488.79372893482815</v>
      </c>
      <c r="I269" s="18">
        <f>'7. GYMNASIESKOLA'!J269</f>
        <v>40.517184079844085</v>
      </c>
      <c r="J269" s="18">
        <f>'7. GYMNASIESKOLA'!L269</f>
        <v>15.57052056304372</v>
      </c>
      <c r="K269" s="18">
        <f>'7. GYMNASIESKOLA'!M269</f>
        <v>-11.583562431645049</v>
      </c>
      <c r="L269" s="18">
        <f>'7. GYMNASIESKOLA'!K269</f>
        <v>-464.68055912985665</v>
      </c>
      <c r="M269" s="18">
        <f>'9. IFO'!J269</f>
        <v>634.59416872015731</v>
      </c>
      <c r="N269" s="18">
        <f>'9. IFO'!K269</f>
        <v>-818.01677128208325</v>
      </c>
      <c r="O269" s="18">
        <f>'9. IFO'!L269</f>
        <v>18.037082525175109</v>
      </c>
      <c r="P269" s="18">
        <f>'9. IFO'!M269</f>
        <v>-732.0942535076</v>
      </c>
      <c r="Q269" s="18">
        <f>'10. ÄLDREOMSORG'!I269</f>
        <v>13.022139272543138</v>
      </c>
      <c r="R269" s="18">
        <f>'10. ÄLDREOMSORG'!J269</f>
        <v>40.481417173093455</v>
      </c>
      <c r="S269" s="19">
        <f t="shared" si="285"/>
        <v>-720.24320950830133</v>
      </c>
      <c r="U269" s="18">
        <f>'5. FÖRSKOLA FRITIDS'!D269</f>
        <v>46.857482391982309</v>
      </c>
      <c r="V269" s="18">
        <f>'5. FÖRSKOLA FRITIDS'!E269</f>
        <v>18.854080944396731</v>
      </c>
      <c r="W269" s="18">
        <f>'5. FÖRSKOLA FRITIDS'!G269</f>
        <v>-47.959406350354755</v>
      </c>
      <c r="X269" s="18">
        <f>'5. FÖRSKOLA FRITIDS'!H269</f>
        <v>-19.448779543640661</v>
      </c>
      <c r="Y269" s="18">
        <f>'5. FÖRSKOLA FRITIDS'!J269</f>
        <v>-26.365408155438921</v>
      </c>
      <c r="Z269" s="18">
        <f>'6. FKLASS GRUNDSKOLA'!F269</f>
        <v>-10.971715439566523</v>
      </c>
      <c r="AA269" s="18">
        <f>'6. FKLASS GRUNDSKOLA'!G269</f>
        <v>-39.97249441409361</v>
      </c>
      <c r="AB269" s="18">
        <f>'7. GYMNASIESKOLA'!E269</f>
        <v>-9.5459215371220818</v>
      </c>
      <c r="AC269" s="18">
        <f>'9. IFO'!D269</f>
        <v>-9.1133175860933786</v>
      </c>
      <c r="AD269" s="18">
        <f>'9. IFO'!E269</f>
        <v>49.239038320105003</v>
      </c>
      <c r="AE269" s="18">
        <f>'9. IFO'!F269</f>
        <v>1397.1507532934158</v>
      </c>
      <c r="AF269" s="18">
        <f>'9. IFO'!G269</f>
        <v>32.186795200890771</v>
      </c>
      <c r="AG269" s="18">
        <f>'9. IFO'!H269</f>
        <v>-120.28558476684024</v>
      </c>
      <c r="AH269" s="18">
        <f>'10. ÄLDREOMSORG'!D269</f>
        <v>-66.043618785672805</v>
      </c>
      <c r="AI269" s="18">
        <f>'10. ÄLDREOMSORG'!E269</f>
        <v>-25.402031449828929</v>
      </c>
      <c r="AJ269" s="18"/>
      <c r="AK269" s="18"/>
      <c r="AL269" s="18"/>
      <c r="AM269" s="18"/>
      <c r="AN269" s="18"/>
      <c r="AO269" s="18"/>
      <c r="AP269" s="18"/>
      <c r="AQ269" s="18"/>
      <c r="AR269" s="18"/>
      <c r="AS269" s="18"/>
      <c r="AT269" s="19">
        <f t="shared" si="286"/>
        <v>1169.1798721221389</v>
      </c>
      <c r="AV269" s="18">
        <f>'9. IFO'!C269</f>
        <v>470.30909084140114</v>
      </c>
      <c r="AW269" s="18">
        <f>'5. FÖRSKOLA FRITIDS'!F269</f>
        <v>-10.883776186532343</v>
      </c>
      <c r="AX269" s="18">
        <f>'7. GYMNASIESKOLA'!E269</f>
        <v>-9.5459215371220818</v>
      </c>
      <c r="AY269" s="18">
        <f>'10. ÄLDREOMSORG'!D269</f>
        <v>-66.043618785672805</v>
      </c>
      <c r="AZ269" s="18">
        <f>'11. KOLLEKTIVTRAFIK'!C269</f>
        <v>134</v>
      </c>
      <c r="BA269" s="19">
        <f t="shared" si="287"/>
        <v>517.83577433207392</v>
      </c>
      <c r="BB269" s="5"/>
      <c r="BC269" s="20">
        <f t="shared" si="288"/>
        <v>-720.24320950830133</v>
      </c>
      <c r="BD269" s="20">
        <f t="shared" si="289"/>
        <v>1169.1798721221389</v>
      </c>
      <c r="BE269" s="20">
        <f t="shared" si="290"/>
        <v>517.83577433207392</v>
      </c>
      <c r="BF269" s="22">
        <f t="shared" si="291"/>
        <v>966.77243694591152</v>
      </c>
      <c r="BH269" s="5"/>
      <c r="BI269" s="5"/>
      <c r="BJ269" s="5"/>
      <c r="BK269" s="5"/>
    </row>
    <row r="270" spans="1:63" x14ac:dyDescent="0.35">
      <c r="A270" s="13" t="str">
        <f>'8. KOMVUX'!B270</f>
        <v>Malå</v>
      </c>
      <c r="B270" s="18">
        <f>'5. FÖRSKOLA FRITIDS'!L270</f>
        <v>7.845453393031069</v>
      </c>
      <c r="C270" s="18">
        <f>'5. FÖRSKOLA FRITIDS'!M270</f>
        <v>10.278126503121181</v>
      </c>
      <c r="D270" s="18">
        <f>'6. FKLASS GRUNDSKOLA'!J270</f>
        <v>534.7798961914616</v>
      </c>
      <c r="E270" s="18">
        <f>'6. FKLASS GRUNDSKOLA'!K270</f>
        <v>22.685868561938666</v>
      </c>
      <c r="F270" s="18">
        <f>'6. FKLASS GRUNDSKOLA'!L270</f>
        <v>4.2273534505914832</v>
      </c>
      <c r="G270" s="18">
        <f>'7. GYMNASIESKOLA'!H270</f>
        <v>514.49940653760223</v>
      </c>
      <c r="H270" s="18">
        <f>'7. GYMNASIESKOLA'!I270</f>
        <v>862.89385107558917</v>
      </c>
      <c r="I270" s="18">
        <f>'7. GYMNASIESKOLA'!J270</f>
        <v>-146.8979448716797</v>
      </c>
      <c r="J270" s="18">
        <f>'7. GYMNASIESKOLA'!L270</f>
        <v>15.57052056304372</v>
      </c>
      <c r="K270" s="18">
        <f>'7. GYMNASIESKOLA'!M270</f>
        <v>-33.911615031687383</v>
      </c>
      <c r="L270" s="18">
        <f>'7. GYMNASIESKOLA'!K270</f>
        <v>-1148.0549227864717</v>
      </c>
      <c r="M270" s="18">
        <f>'9. IFO'!J270</f>
        <v>707.30779112034486</v>
      </c>
      <c r="N270" s="18">
        <f>'9. IFO'!K270</f>
        <v>-678.19385321065704</v>
      </c>
      <c r="O270" s="18">
        <f>'9. IFO'!L270</f>
        <v>18.674039497968518</v>
      </c>
      <c r="P270" s="18">
        <f>'9. IFO'!M270</f>
        <v>-732.0942535076</v>
      </c>
      <c r="Q270" s="18">
        <f>'10. ÄLDREOMSORG'!I270</f>
        <v>-345.30441227038779</v>
      </c>
      <c r="R270" s="18">
        <f>'10. ÄLDREOMSORG'!J270</f>
        <v>38.766637705537406</v>
      </c>
      <c r="S270" s="19">
        <f t="shared" si="285"/>
        <v>-346.92805707825352</v>
      </c>
      <c r="U270" s="18">
        <f>'5. FÖRSKOLA FRITIDS'!D270</f>
        <v>43.58553923798641</v>
      </c>
      <c r="V270" s="18">
        <f>'5. FÖRSKOLA FRITIDS'!E270</f>
        <v>-148.75236842592389</v>
      </c>
      <c r="W270" s="18">
        <f>'5. FÖRSKOLA FRITIDS'!G270</f>
        <v>41.298650888998253</v>
      </c>
      <c r="X270" s="18">
        <f>'5. FÖRSKOLA FRITIDS'!H270</f>
        <v>202.35065671256504</v>
      </c>
      <c r="Y270" s="18">
        <f>'5. FÖRSKOLA FRITIDS'!J270</f>
        <v>-26.365408155438921</v>
      </c>
      <c r="Z270" s="18">
        <f>'6. FKLASS GRUNDSKOLA'!F270</f>
        <v>-19.366246017883135</v>
      </c>
      <c r="AA270" s="18">
        <f>'6. FKLASS GRUNDSKOLA'!G270</f>
        <v>-39.97249441409361</v>
      </c>
      <c r="AB270" s="18">
        <f>'7. GYMNASIESKOLA'!E270</f>
        <v>-9.5459215371220818</v>
      </c>
      <c r="AC270" s="18">
        <f>'9. IFO'!D270</f>
        <v>-9.1133175860933786</v>
      </c>
      <c r="AD270" s="18">
        <f>'9. IFO'!E270</f>
        <v>95.15804236437144</v>
      </c>
      <c r="AE270" s="18">
        <f>'9. IFO'!F270</f>
        <v>1189.270191384707</v>
      </c>
      <c r="AF270" s="18">
        <f>'9. IFO'!G270</f>
        <v>32.673480628064617</v>
      </c>
      <c r="AG270" s="18">
        <f>'9. IFO'!H270</f>
        <v>-56.335698332759527</v>
      </c>
      <c r="AH270" s="18">
        <f>'10. ÄLDREOMSORG'!D270</f>
        <v>106.62781475446398</v>
      </c>
      <c r="AI270" s="18">
        <f>'10. ÄLDREOMSORG'!E270</f>
        <v>-25.402031449828929</v>
      </c>
      <c r="AJ270" s="18"/>
      <c r="AK270" s="18"/>
      <c r="AL270" s="18"/>
      <c r="AM270" s="18"/>
      <c r="AN270" s="18"/>
      <c r="AO270" s="18"/>
      <c r="AP270" s="18"/>
      <c r="AQ270" s="18"/>
      <c r="AR270" s="18"/>
      <c r="AS270" s="18"/>
      <c r="AT270" s="19">
        <f t="shared" si="286"/>
        <v>1376.1108900520135</v>
      </c>
      <c r="AV270" s="18">
        <f>'9. IFO'!C270</f>
        <v>745.35501753186588</v>
      </c>
      <c r="AW270" s="18">
        <f>'5. FÖRSKOLA FRITIDS'!F270</f>
        <v>-66.601644223112928</v>
      </c>
      <c r="AX270" s="18">
        <f>'7. GYMNASIESKOLA'!E270</f>
        <v>-9.5459215371220818</v>
      </c>
      <c r="AY270" s="18">
        <f>'10. ÄLDREOMSORG'!D270</f>
        <v>106.62781475446398</v>
      </c>
      <c r="AZ270" s="18">
        <f>'11. KOLLEKTIVTRAFIK'!C270</f>
        <v>173</v>
      </c>
      <c r="BA270" s="19">
        <f t="shared" si="287"/>
        <v>948.83526652609487</v>
      </c>
      <c r="BB270" s="5"/>
      <c r="BC270" s="20">
        <f t="shared" si="288"/>
        <v>-346.92805707825352</v>
      </c>
      <c r="BD270" s="20">
        <f t="shared" si="289"/>
        <v>1376.1108900520135</v>
      </c>
      <c r="BE270" s="20">
        <f t="shared" si="290"/>
        <v>948.83526652609487</v>
      </c>
      <c r="BF270" s="22">
        <f t="shared" si="291"/>
        <v>1978.018099499855</v>
      </c>
      <c r="BH270" s="5"/>
      <c r="BI270" s="5"/>
      <c r="BJ270" s="5"/>
      <c r="BK270" s="5"/>
    </row>
    <row r="271" spans="1:63" x14ac:dyDescent="0.35">
      <c r="A271" s="13" t="str">
        <f>'8. KOMVUX'!B271</f>
        <v>Nordmaling</v>
      </c>
      <c r="B271" s="18">
        <f>'5. FÖRSKOLA FRITIDS'!L271</f>
        <v>7.845453393031069</v>
      </c>
      <c r="C271" s="18">
        <f>'5. FÖRSKOLA FRITIDS'!M271</f>
        <v>13.633801411542194</v>
      </c>
      <c r="D271" s="18">
        <f>'6. FKLASS GRUNDSKOLA'!J271</f>
        <v>-40.659442553511184</v>
      </c>
      <c r="E271" s="18">
        <f>'6. FKLASS GRUNDSKOLA'!K271</f>
        <v>22.685868561938666</v>
      </c>
      <c r="F271" s="18">
        <f>'6. FKLASS GRUNDSKOLA'!L271</f>
        <v>-6.042334468823924</v>
      </c>
      <c r="G271" s="18">
        <f>'7. GYMNASIESKOLA'!H271</f>
        <v>198.35105943425725</v>
      </c>
      <c r="H271" s="18">
        <f>'7. GYMNASIESKOLA'!I271</f>
        <v>730.21580157652579</v>
      </c>
      <c r="I271" s="18">
        <f>'7. GYMNASIESKOLA'!J271</f>
        <v>-101.91887667227792</v>
      </c>
      <c r="J271" s="18">
        <f>'7. GYMNASIESKOLA'!L271</f>
        <v>15.57052056304372</v>
      </c>
      <c r="K271" s="18">
        <f>'7. GYMNASIESKOLA'!M271</f>
        <v>-34.046198573187048</v>
      </c>
      <c r="L271" s="18">
        <f>'7. GYMNASIESKOLA'!K271</f>
        <v>-686.52128385318895</v>
      </c>
      <c r="M271" s="18">
        <f>'9. IFO'!J271</f>
        <v>475.91948794434086</v>
      </c>
      <c r="N271" s="18">
        <f>'9. IFO'!K271</f>
        <v>-867.66663570367155</v>
      </c>
      <c r="O271" s="18">
        <f>'9. IFO'!L271</f>
        <v>13.037449140219241</v>
      </c>
      <c r="P271" s="18">
        <f>'9. IFO'!M271</f>
        <v>-732.0942535076</v>
      </c>
      <c r="Q271" s="18">
        <f>'10. ÄLDREOMSORG'!I271</f>
        <v>-41.184379135948767</v>
      </c>
      <c r="R271" s="18">
        <f>'10. ÄLDREOMSORG'!J271</f>
        <v>39.911553753702087</v>
      </c>
      <c r="S271" s="19">
        <f t="shared" si="285"/>
        <v>-992.96240868960854</v>
      </c>
      <c r="U271" s="18">
        <f>'5. FÖRSKOLA FRITIDS'!D271</f>
        <v>44.59470406859274</v>
      </c>
      <c r="V271" s="18">
        <f>'5. FÖRSKOLA FRITIDS'!E271</f>
        <v>-22.990265090482296</v>
      </c>
      <c r="W271" s="18">
        <f>'5. FÖRSKOLA FRITIDS'!G271</f>
        <v>-61.300129568316081</v>
      </c>
      <c r="X271" s="18">
        <f>'5. FÖRSKOLA FRITIDS'!H271</f>
        <v>7.9246489504204867</v>
      </c>
      <c r="Y271" s="18">
        <f>'5. FÖRSKOLA FRITIDS'!J271</f>
        <v>-26.365408155438921</v>
      </c>
      <c r="Z271" s="18">
        <f>'6. FKLASS GRUNDSKOLA'!F271</f>
        <v>-27.095057355978952</v>
      </c>
      <c r="AA271" s="18">
        <f>'6. FKLASS GRUNDSKOLA'!G271</f>
        <v>-39.97249441409361</v>
      </c>
      <c r="AB271" s="18">
        <f>'7. GYMNASIESKOLA'!E271</f>
        <v>-9.5459215371220818</v>
      </c>
      <c r="AC271" s="18">
        <f>'9. IFO'!D271</f>
        <v>-9.1133175860933786</v>
      </c>
      <c r="AD271" s="18">
        <f>'9. IFO'!E271</f>
        <v>86.562418472122019</v>
      </c>
      <c r="AE271" s="18">
        <f>'9. IFO'!F271</f>
        <v>1377.8130266042338</v>
      </c>
      <c r="AF271" s="18">
        <f>'9. IFO'!G271</f>
        <v>8.1398370979771766</v>
      </c>
      <c r="AG271" s="18">
        <f>'9. IFO'!H271</f>
        <v>-80.039256724820092</v>
      </c>
      <c r="AH271" s="18">
        <f>'10. ÄLDREOMSORG'!D271</f>
        <v>-42.857507702977017</v>
      </c>
      <c r="AI271" s="18">
        <f>'10. ÄLDREOMSORG'!E271</f>
        <v>-25.402031449828929</v>
      </c>
      <c r="AJ271" s="18"/>
      <c r="AK271" s="18"/>
      <c r="AL271" s="18"/>
      <c r="AM271" s="18"/>
      <c r="AN271" s="18"/>
      <c r="AO271" s="18"/>
      <c r="AP271" s="18"/>
      <c r="AQ271" s="18"/>
      <c r="AR271" s="18"/>
      <c r="AS271" s="18"/>
      <c r="AT271" s="19">
        <f t="shared" si="286"/>
        <v>1180.3532456081948</v>
      </c>
      <c r="AV271" s="18">
        <f>'9. IFO'!C271</f>
        <v>324.07229309473939</v>
      </c>
      <c r="AW271" s="18">
        <f>'5. FÖRSKOLA FRITIDS'!F271</f>
        <v>-97.498520109489633</v>
      </c>
      <c r="AX271" s="18">
        <f>'7. GYMNASIESKOLA'!E271</f>
        <v>-9.5459215371220818</v>
      </c>
      <c r="AY271" s="18">
        <f>'10. ÄLDREOMSORG'!D271</f>
        <v>-42.857507702977017</v>
      </c>
      <c r="AZ271" s="18">
        <f>'11. KOLLEKTIVTRAFIK'!C271</f>
        <v>158</v>
      </c>
      <c r="BA271" s="19">
        <f t="shared" si="287"/>
        <v>332.17034374515072</v>
      </c>
      <c r="BB271" s="5"/>
      <c r="BC271" s="20">
        <f t="shared" si="288"/>
        <v>-992.96240868960854</v>
      </c>
      <c r="BD271" s="20">
        <f t="shared" si="289"/>
        <v>1180.3532456081948</v>
      </c>
      <c r="BE271" s="20">
        <f t="shared" si="290"/>
        <v>332.17034374515072</v>
      </c>
      <c r="BF271" s="22">
        <f t="shared" si="291"/>
        <v>519.56118066373699</v>
      </c>
      <c r="BH271" s="5"/>
      <c r="BI271" s="5"/>
      <c r="BJ271" s="5"/>
      <c r="BK271" s="5"/>
    </row>
    <row r="272" spans="1:63" x14ac:dyDescent="0.35">
      <c r="A272" s="13" t="str">
        <f>'8. KOMVUX'!B272</f>
        <v>Norsjö</v>
      </c>
      <c r="B272" s="18">
        <f>'5. FÖRSKOLA FRITIDS'!L272</f>
        <v>7.845453393031069</v>
      </c>
      <c r="C272" s="18">
        <f>'5. FÖRSKOLA FRITIDS'!M272</f>
        <v>-87.580397242345711</v>
      </c>
      <c r="D272" s="18">
        <f>'6. FKLASS GRUNDSKOLA'!J272</f>
        <v>95.984609531539377</v>
      </c>
      <c r="E272" s="18">
        <f>'6. FKLASS GRUNDSKOLA'!K272</f>
        <v>22.685868561938666</v>
      </c>
      <c r="F272" s="18">
        <f>'6. FKLASS GRUNDSKOLA'!L272</f>
        <v>4.2273534505914832</v>
      </c>
      <c r="G272" s="18">
        <f>'7. GYMNASIESKOLA'!H272</f>
        <v>38.028033452271799</v>
      </c>
      <c r="H272" s="18">
        <f>'7. GYMNASIESKOLA'!I272</f>
        <v>688.88474843228778</v>
      </c>
      <c r="I272" s="18">
        <f>'7. GYMNASIESKOLA'!J272</f>
        <v>-60.974125443731765</v>
      </c>
      <c r="J272" s="18">
        <f>'7. GYMNASIESKOLA'!L272</f>
        <v>15.57052056304372</v>
      </c>
      <c r="K272" s="18">
        <f>'7. GYMNASIESKOLA'!M272</f>
        <v>-71.753206102707153</v>
      </c>
      <c r="L272" s="18">
        <f>'7. GYMNASIESKOLA'!K272</f>
        <v>-721.68671353214825</v>
      </c>
      <c r="M272" s="18">
        <f>'9. IFO'!J272</f>
        <v>646.34542376072329</v>
      </c>
      <c r="N272" s="18">
        <f>'9. IFO'!K272</f>
        <v>-731.94273831288274</v>
      </c>
      <c r="O272" s="18">
        <f>'9. IFO'!L272</f>
        <v>4.4212794105667701</v>
      </c>
      <c r="P272" s="18">
        <f>'9. IFO'!M272</f>
        <v>-732.0942535076</v>
      </c>
      <c r="Q272" s="18">
        <f>'10. ÄLDREOMSORG'!I272</f>
        <v>-441.24196850553903</v>
      </c>
      <c r="R272" s="18">
        <f>'10. ÄLDREOMSORG'!J272</f>
        <v>44.318777382522583</v>
      </c>
      <c r="S272" s="19">
        <f t="shared" si="285"/>
        <v>-1278.9613347084382</v>
      </c>
      <c r="U272" s="18">
        <f>'5. FÖRSKOLA FRITIDS'!D272</f>
        <v>40.233142020423976</v>
      </c>
      <c r="V272" s="18">
        <f>'5. FÖRSKOLA FRITIDS'!E272</f>
        <v>7.680565395097811</v>
      </c>
      <c r="W272" s="18">
        <f>'5. FÖRSKOLA FRITIDS'!G272</f>
        <v>52.760484967358479</v>
      </c>
      <c r="X272" s="18">
        <f>'5. FÖRSKOLA FRITIDS'!H272</f>
        <v>40.903562604423101</v>
      </c>
      <c r="Y272" s="18">
        <f>'5. FÖRSKOLA FRITIDS'!J272</f>
        <v>-26.365408155438921</v>
      </c>
      <c r="Z272" s="18">
        <f>'6. FKLASS GRUNDSKOLA'!F272</f>
        <v>-16.697081678586457</v>
      </c>
      <c r="AA272" s="18">
        <f>'6. FKLASS GRUNDSKOLA'!G272</f>
        <v>-39.97249441409361</v>
      </c>
      <c r="AB272" s="18">
        <f>'7. GYMNASIESKOLA'!E272</f>
        <v>-9.5459215371220818</v>
      </c>
      <c r="AC272" s="18">
        <f>'9. IFO'!D272</f>
        <v>-9.1133175860933786</v>
      </c>
      <c r="AD272" s="18">
        <f>'9. IFO'!E272</f>
        <v>60.502824734908998</v>
      </c>
      <c r="AE272" s="18">
        <f>'9. IFO'!F272</f>
        <v>1532.5148401176916</v>
      </c>
      <c r="AF272" s="18">
        <f>'9. IFO'!G272</f>
        <v>21.168932820814831</v>
      </c>
      <c r="AG272" s="18">
        <f>'9. IFO'!H272</f>
        <v>-61.246902915331077</v>
      </c>
      <c r="AH272" s="18">
        <f>'10. ÄLDREOMSORG'!D272</f>
        <v>31.372157733467997</v>
      </c>
      <c r="AI272" s="18">
        <f>'10. ÄLDREOMSORG'!E272</f>
        <v>-25.402031449828929</v>
      </c>
      <c r="AJ272" s="18"/>
      <c r="AK272" s="18"/>
      <c r="AL272" s="18"/>
      <c r="AM272" s="18"/>
      <c r="AN272" s="18"/>
      <c r="AO272" s="18"/>
      <c r="AP272" s="18"/>
      <c r="AQ272" s="18"/>
      <c r="AR272" s="18"/>
      <c r="AS272" s="18"/>
      <c r="AT272" s="19">
        <f t="shared" si="286"/>
        <v>1598.7933526576924</v>
      </c>
      <c r="AV272" s="18">
        <f>'9. IFO'!C272</f>
        <v>854.27661197217174</v>
      </c>
      <c r="AW272" s="18">
        <f>'5. FÖRSKOLA FRITIDS'!F272</f>
        <v>-83.768121657403384</v>
      </c>
      <c r="AX272" s="18">
        <f>'7. GYMNASIESKOLA'!E272</f>
        <v>-9.5459215371220818</v>
      </c>
      <c r="AY272" s="18">
        <f>'10. ÄLDREOMSORG'!D272</f>
        <v>31.372157733467997</v>
      </c>
      <c r="AZ272" s="18">
        <f>'11. KOLLEKTIVTRAFIK'!C272</f>
        <v>153</v>
      </c>
      <c r="BA272" s="19">
        <f t="shared" si="287"/>
        <v>945.33472651111424</v>
      </c>
      <c r="BB272" s="5"/>
      <c r="BC272" s="20">
        <f t="shared" si="288"/>
        <v>-1278.9613347084382</v>
      </c>
      <c r="BD272" s="20">
        <f t="shared" si="289"/>
        <v>1598.7933526576924</v>
      </c>
      <c r="BE272" s="20">
        <f t="shared" si="290"/>
        <v>945.33472651111424</v>
      </c>
      <c r="BF272" s="22">
        <f t="shared" si="291"/>
        <v>1265.1667444603684</v>
      </c>
      <c r="BH272" s="5"/>
      <c r="BI272" s="5"/>
      <c r="BJ272" s="5"/>
      <c r="BK272" s="5"/>
    </row>
    <row r="273" spans="1:63" x14ac:dyDescent="0.35">
      <c r="A273" s="13" t="str">
        <f>'8. KOMVUX'!B273</f>
        <v>Robertsfors</v>
      </c>
      <c r="B273" s="18">
        <f>'5. FÖRSKOLA FRITIDS'!L273</f>
        <v>7.845453393031069</v>
      </c>
      <c r="C273" s="18">
        <f>'5. FÖRSKOLA FRITIDS'!M273</f>
        <v>-25.182266722182884</v>
      </c>
      <c r="D273" s="18">
        <f>'6. FKLASS GRUNDSKOLA'!J273</f>
        <v>28.815773942693525</v>
      </c>
      <c r="E273" s="18">
        <f>'6. FKLASS GRUNDSKOLA'!K273</f>
        <v>22.685868561938666</v>
      </c>
      <c r="F273" s="18">
        <f>'6. FKLASS GRUNDSKOLA'!L273</f>
        <v>4.2273534505914832</v>
      </c>
      <c r="G273" s="18">
        <f>'7. GYMNASIESKOLA'!H273</f>
        <v>-10.853370915111997</v>
      </c>
      <c r="H273" s="18">
        <f>'7. GYMNASIESKOLA'!I273</f>
        <v>357.76156137013174</v>
      </c>
      <c r="I273" s="18">
        <f>'7. GYMNASIESKOLA'!J273</f>
        <v>-121.69577901546143</v>
      </c>
      <c r="J273" s="18">
        <f>'7. GYMNASIESKOLA'!L273</f>
        <v>15.57052056304372</v>
      </c>
      <c r="K273" s="18">
        <f>'7. GYMNASIESKOLA'!M273</f>
        <v>4.2112102694704934</v>
      </c>
      <c r="L273" s="18">
        <f>'7. GYMNASIESKOLA'!K273</f>
        <v>-317.31221213153407</v>
      </c>
      <c r="M273" s="18">
        <f>'9. IFO'!J273</f>
        <v>531.84902967821222</v>
      </c>
      <c r="N273" s="18">
        <f>'9. IFO'!K273</f>
        <v>-870.27950919862474</v>
      </c>
      <c r="O273" s="18">
        <f>'9. IFO'!L273</f>
        <v>9.0384977104658297</v>
      </c>
      <c r="P273" s="18">
        <f>'9. IFO'!M273</f>
        <v>-732.0942535076</v>
      </c>
      <c r="Q273" s="18">
        <f>'10. ÄLDREOMSORG'!I273</f>
        <v>-497.13010539558957</v>
      </c>
      <c r="R273" s="18">
        <f>'10. ÄLDREOMSORG'!J273</f>
        <v>47.796014732035054</v>
      </c>
      <c r="S273" s="19">
        <f t="shared" si="285"/>
        <v>-1544.746213214491</v>
      </c>
      <c r="U273" s="18">
        <f>'5. FÖRSKOLA FRITIDS'!D273</f>
        <v>43.791040151576681</v>
      </c>
      <c r="V273" s="18">
        <f>'5. FÖRSKOLA FRITIDS'!E273</f>
        <v>-0.39548192056847836</v>
      </c>
      <c r="W273" s="18">
        <f>'5. FÖRSKOLA FRITIDS'!G273</f>
        <v>-16.65422371406336</v>
      </c>
      <c r="X273" s="18">
        <f>'5. FÖRSKOLA FRITIDS'!H273</f>
        <v>11.470316995880204</v>
      </c>
      <c r="Y273" s="18">
        <f>'5. FÖRSKOLA FRITIDS'!J273</f>
        <v>-26.365408155438921</v>
      </c>
      <c r="Z273" s="18">
        <f>'6. FKLASS GRUNDSKOLA'!F273</f>
        <v>-22.041302156692097</v>
      </c>
      <c r="AA273" s="18">
        <f>'6. FKLASS GRUNDSKOLA'!G273</f>
        <v>-39.97249441409361</v>
      </c>
      <c r="AB273" s="18">
        <f>'7. GYMNASIESKOLA'!E273</f>
        <v>-9.5459215371220818</v>
      </c>
      <c r="AC273" s="18">
        <f>'9. IFO'!D273</f>
        <v>-9.1133175860933786</v>
      </c>
      <c r="AD273" s="18">
        <f>'9. IFO'!E273</f>
        <v>32.658620193392018</v>
      </c>
      <c r="AE273" s="18">
        <f>'9. IFO'!F273</f>
        <v>1387.481889948825</v>
      </c>
      <c r="AF273" s="18">
        <f>'9. IFO'!G273</f>
        <v>9.0845259889920982</v>
      </c>
      <c r="AG273" s="18">
        <f>'9. IFO'!H273</f>
        <v>-70.077814138888257</v>
      </c>
      <c r="AH273" s="18">
        <f>'10. ÄLDREOMSORG'!D273</f>
        <v>-174.93823302846477</v>
      </c>
      <c r="AI273" s="18">
        <f>'10. ÄLDREOMSORG'!E273</f>
        <v>-25.402031449828929</v>
      </c>
      <c r="AJ273" s="18"/>
      <c r="AK273" s="18"/>
      <c r="AL273" s="18"/>
      <c r="AM273" s="18"/>
      <c r="AN273" s="18"/>
      <c r="AO273" s="18"/>
      <c r="AP273" s="18"/>
      <c r="AQ273" s="18"/>
      <c r="AR273" s="18"/>
      <c r="AS273" s="18"/>
      <c r="AT273" s="19">
        <f t="shared" si="286"/>
        <v>1089.9801651774121</v>
      </c>
      <c r="AV273" s="18">
        <f>'9. IFO'!C273</f>
        <v>337.7601689837453</v>
      </c>
      <c r="AW273" s="18">
        <f>'5. FÖRSKOLA FRITIDS'!F273</f>
        <v>-60.298849914021375</v>
      </c>
      <c r="AX273" s="18">
        <f>'7. GYMNASIESKOLA'!E273</f>
        <v>-9.5459215371220818</v>
      </c>
      <c r="AY273" s="18">
        <f>'10. ÄLDREOMSORG'!D273</f>
        <v>-174.93823302846477</v>
      </c>
      <c r="AZ273" s="18">
        <f>'11. KOLLEKTIVTRAFIK'!C273</f>
        <v>150</v>
      </c>
      <c r="BA273" s="19">
        <f t="shared" si="287"/>
        <v>242.97716450413708</v>
      </c>
      <c r="BB273" s="5"/>
      <c r="BC273" s="20">
        <f t="shared" si="288"/>
        <v>-1544.746213214491</v>
      </c>
      <c r="BD273" s="20">
        <f t="shared" si="289"/>
        <v>1089.9801651774121</v>
      </c>
      <c r="BE273" s="20">
        <f t="shared" si="290"/>
        <v>242.97716450413708</v>
      </c>
      <c r="BF273" s="22">
        <f t="shared" si="291"/>
        <v>-211.78888353294184</v>
      </c>
      <c r="BH273" s="5"/>
      <c r="BI273" s="5"/>
      <c r="BJ273" s="5"/>
      <c r="BK273" s="5"/>
    </row>
    <row r="274" spans="1:63" x14ac:dyDescent="0.35">
      <c r="A274" s="13" t="str">
        <f>'8. KOMVUX'!B274</f>
        <v>Skellefteå</v>
      </c>
      <c r="B274" s="18">
        <f>'5. FÖRSKOLA FRITIDS'!L274</f>
        <v>7.845453393031069</v>
      </c>
      <c r="C274" s="18">
        <f>'5. FÖRSKOLA FRITIDS'!M274</f>
        <v>13.633801411542194</v>
      </c>
      <c r="D274" s="18">
        <f>'6. FKLASS GRUNDSKOLA'!J274</f>
        <v>-104.99801781809616</v>
      </c>
      <c r="E274" s="18">
        <f>'6. FKLASS GRUNDSKOLA'!K274</f>
        <v>22.685868561938666</v>
      </c>
      <c r="F274" s="18">
        <f>'6. FKLASS GRUNDSKOLA'!L274</f>
        <v>4.2273534505914832</v>
      </c>
      <c r="G274" s="18">
        <f>'7. GYMNASIESKOLA'!H274</f>
        <v>-45.370861904065819</v>
      </c>
      <c r="H274" s="18">
        <f>'7. GYMNASIESKOLA'!I274</f>
        <v>166.76183075450083</v>
      </c>
      <c r="I274" s="18">
        <f>'7. GYMNASIESKOLA'!J274</f>
        <v>61.510215889816479</v>
      </c>
      <c r="J274" s="18">
        <f>'7. GYMNASIESKOLA'!L274</f>
        <v>15.57052056304372</v>
      </c>
      <c r="K274" s="18">
        <f>'7. GYMNASIESKOLA'!M274</f>
        <v>4.2112102694704934</v>
      </c>
      <c r="L274" s="18">
        <f>'7. GYMNASIESKOLA'!K274</f>
        <v>-116.11781747920105</v>
      </c>
      <c r="M274" s="18">
        <f>'9. IFO'!J274</f>
        <v>551.73149500171394</v>
      </c>
      <c r="N274" s="18">
        <f>'9. IFO'!K274</f>
        <v>-712.95967333594933</v>
      </c>
      <c r="O274" s="18">
        <f>'9. IFO'!L274</f>
        <v>7.2314527551338657</v>
      </c>
      <c r="P274" s="18">
        <f>'9. IFO'!M274</f>
        <v>-732.0942535076</v>
      </c>
      <c r="Q274" s="18">
        <f>'10. ÄLDREOMSORG'!I274</f>
        <v>13.022139272543138</v>
      </c>
      <c r="R274" s="18">
        <f>'10. ÄLDREOMSORG'!J274</f>
        <v>45.918051110599201</v>
      </c>
      <c r="S274" s="19">
        <f t="shared" si="285"/>
        <v>-797.1912316109873</v>
      </c>
      <c r="U274" s="18">
        <f>'5. FÖRSKOLA FRITIDS'!D274</f>
        <v>44.407974221125144</v>
      </c>
      <c r="V274" s="18">
        <f>'5. FÖRSKOLA FRITIDS'!E274</f>
        <v>-28.501953961733918</v>
      </c>
      <c r="W274" s="18">
        <f>'5. FÖRSKOLA FRITIDS'!G274</f>
        <v>-3.1469705736000062</v>
      </c>
      <c r="X274" s="18">
        <f>'5. FÖRSKOLA FRITIDS'!H274</f>
        <v>-23.428542309059296</v>
      </c>
      <c r="Y274" s="18">
        <f>'5. FÖRSKOLA FRITIDS'!J274</f>
        <v>-26.365408155438921</v>
      </c>
      <c r="Z274" s="18">
        <f>'6. FKLASS GRUNDSKOLA'!F274</f>
        <v>-18.222554008366906</v>
      </c>
      <c r="AA274" s="18">
        <f>'6. FKLASS GRUNDSKOLA'!G274</f>
        <v>-39.97249441409361</v>
      </c>
      <c r="AB274" s="18">
        <f>'7. GYMNASIESKOLA'!E274</f>
        <v>-9.5459215371220818</v>
      </c>
      <c r="AC274" s="18">
        <f>'9. IFO'!D274</f>
        <v>-9.1133175860933786</v>
      </c>
      <c r="AD274" s="18">
        <f>'9. IFO'!E274</f>
        <v>51.426333198732991</v>
      </c>
      <c r="AE274" s="18">
        <f>'9. IFO'!F274</f>
        <v>1324.6342782089828</v>
      </c>
      <c r="AF274" s="18">
        <f>'9. IFO'!G274</f>
        <v>32.159713772635996</v>
      </c>
      <c r="AG274" s="18">
        <f>'9. IFO'!H274</f>
        <v>-307.33125464254272</v>
      </c>
      <c r="AH274" s="18">
        <f>'10. ÄLDREOMSORG'!D274</f>
        <v>-11.57381827690485</v>
      </c>
      <c r="AI274" s="18">
        <f>'10. ÄLDREOMSORG'!E274</f>
        <v>-25.402031449828929</v>
      </c>
      <c r="AJ274" s="18"/>
      <c r="AK274" s="18"/>
      <c r="AL274" s="18"/>
      <c r="AM274" s="18"/>
      <c r="AN274" s="18"/>
      <c r="AO274" s="18"/>
      <c r="AP274" s="18"/>
      <c r="AQ274" s="18"/>
      <c r="AR274" s="18"/>
      <c r="AS274" s="18"/>
      <c r="AT274" s="19">
        <f t="shared" si="286"/>
        <v>950.02403248669225</v>
      </c>
      <c r="AV274" s="18">
        <f>'9. IFO'!C274</f>
        <v>202.21529705797911</v>
      </c>
      <c r="AW274" s="18">
        <f>'5. FÖRSKOLA FRITIDS'!F274</f>
        <v>69.294541585449608</v>
      </c>
      <c r="AX274" s="18">
        <f>'7. GYMNASIESKOLA'!E274</f>
        <v>-9.5459215371220818</v>
      </c>
      <c r="AY274" s="18">
        <f>'10. ÄLDREOMSORG'!D274</f>
        <v>-11.57381827690485</v>
      </c>
      <c r="AZ274" s="18">
        <f>'11. KOLLEKTIVTRAFIK'!C274</f>
        <v>190</v>
      </c>
      <c r="BA274" s="19">
        <f t="shared" si="287"/>
        <v>440.39009882940184</v>
      </c>
      <c r="BB274" s="5"/>
      <c r="BC274" s="20">
        <f t="shared" si="288"/>
        <v>-797.1912316109873</v>
      </c>
      <c r="BD274" s="20">
        <f t="shared" si="289"/>
        <v>950.02403248669225</v>
      </c>
      <c r="BE274" s="20">
        <f t="shared" si="290"/>
        <v>440.39009882940184</v>
      </c>
      <c r="BF274" s="22">
        <f t="shared" si="291"/>
        <v>593.22289970510678</v>
      </c>
      <c r="BH274" s="5"/>
      <c r="BI274" s="5"/>
      <c r="BJ274" s="5"/>
      <c r="BK274" s="5"/>
    </row>
    <row r="275" spans="1:63" x14ac:dyDescent="0.35">
      <c r="A275" s="13" t="str">
        <f>'8. KOMVUX'!B275</f>
        <v>Sorsele</v>
      </c>
      <c r="B275" s="18">
        <f>'5. FÖRSKOLA FRITIDS'!L275</f>
        <v>7.845453393031069</v>
      </c>
      <c r="C275" s="18">
        <f>'5. FÖRSKOLA FRITIDS'!M275</f>
        <v>13.633801411542194</v>
      </c>
      <c r="D275" s="18">
        <f>'6. FKLASS GRUNDSKOLA'!J275</f>
        <v>-41.250831962753928</v>
      </c>
      <c r="E275" s="18">
        <f>'6. FKLASS GRUNDSKOLA'!K275</f>
        <v>22.685868561938666</v>
      </c>
      <c r="F275" s="18">
        <f>'6. FKLASS GRUNDSKOLA'!L275</f>
        <v>4.2273534505914832</v>
      </c>
      <c r="G275" s="18">
        <f>'7. GYMNASIESKOLA'!H275</f>
        <v>-116.29278244754913</v>
      </c>
      <c r="H275" s="18">
        <f>'7. GYMNASIESKOLA'!I275</f>
        <v>359.47703637361735</v>
      </c>
      <c r="I275" s="18">
        <f>'7. GYMNASIESKOLA'!J275</f>
        <v>-213.8965808309207</v>
      </c>
      <c r="J275" s="18">
        <f>'7. GYMNASIESKOLA'!L275</f>
        <v>15.57052056304372</v>
      </c>
      <c r="K275" s="18">
        <f>'7. GYMNASIESKOLA'!M275</f>
        <v>-434.92867093538638</v>
      </c>
      <c r="L275" s="18">
        <f>'7. GYMNASIESKOLA'!K275</f>
        <v>-319.29218742378953</v>
      </c>
      <c r="M275" s="18">
        <f>'9. IFO'!J275</f>
        <v>618.83546123649933</v>
      </c>
      <c r="N275" s="18">
        <f>'9. IFO'!K275</f>
        <v>-656.87168822951003</v>
      </c>
      <c r="O275" s="18">
        <f>'9. IFO'!L275</f>
        <v>42.88991025824788</v>
      </c>
      <c r="P275" s="18">
        <f>'9. IFO'!M275</f>
        <v>-732.0942535076</v>
      </c>
      <c r="Q275" s="18">
        <f>'10. ÄLDREOMSORG'!I275</f>
        <v>-1406.8464998633233</v>
      </c>
      <c r="R275" s="18">
        <f>'10. ÄLDREOMSORG'!J275</f>
        <v>31.166475056999328</v>
      </c>
      <c r="S275" s="19">
        <f t="shared" si="285"/>
        <v>-2805.1416148953217</v>
      </c>
      <c r="U275" s="18">
        <f>'5. FÖRSKOLA FRITIDS'!D275</f>
        <v>44.028119418462744</v>
      </c>
      <c r="V275" s="18">
        <f>'5. FÖRSKOLA FRITIDS'!E275</f>
        <v>-17.67250457942626</v>
      </c>
      <c r="W275" s="18">
        <f>'5. FÖRSKOLA FRITIDS'!G275</f>
        <v>30.998807847076929</v>
      </c>
      <c r="X275" s="18">
        <f>'5. FÖRSKOLA FRITIDS'!H275</f>
        <v>-245.01732437302982</v>
      </c>
      <c r="Y275" s="18">
        <f>'5. FÖRSKOLA FRITIDS'!J275</f>
        <v>-26.365408155438921</v>
      </c>
      <c r="Z275" s="18">
        <f>'6. FKLASS GRUNDSKOLA'!F275</f>
        <v>-14.664711679030626</v>
      </c>
      <c r="AA275" s="18">
        <f>'6. FKLASS GRUNDSKOLA'!G275</f>
        <v>-39.97249441409361</v>
      </c>
      <c r="AB275" s="18">
        <f>'7. GYMNASIESKOLA'!E275</f>
        <v>-9.5459215371220818</v>
      </c>
      <c r="AC275" s="18">
        <f>'9. IFO'!D275</f>
        <v>-9.1133175860933786</v>
      </c>
      <c r="AD275" s="18">
        <f>'9. IFO'!E275</f>
        <v>119.06750645259447</v>
      </c>
      <c r="AE275" s="18">
        <f>'9. IFO'!F275</f>
        <v>1276.2899614860271</v>
      </c>
      <c r="AF275" s="18">
        <f>'9. IFO'!G275</f>
        <v>8.7743112639985199</v>
      </c>
      <c r="AG275" s="18">
        <f>'9. IFO'!H275</f>
        <v>-42.078457802926479</v>
      </c>
      <c r="AH275" s="18">
        <f>'10. ÄLDREOMSORG'!D275</f>
        <v>-240.18672202048239</v>
      </c>
      <c r="AI275" s="18">
        <f>'10. ÄLDREOMSORG'!E275</f>
        <v>-25.402031449828929</v>
      </c>
      <c r="AJ275" s="18"/>
      <c r="AK275" s="18"/>
      <c r="AL275" s="18"/>
      <c r="AM275" s="18"/>
      <c r="AN275" s="18"/>
      <c r="AO275" s="18"/>
      <c r="AP275" s="18"/>
      <c r="AQ275" s="18"/>
      <c r="AR275" s="18"/>
      <c r="AS275" s="18"/>
      <c r="AT275" s="19">
        <f t="shared" si="286"/>
        <v>809.13981287068714</v>
      </c>
      <c r="AV275" s="18">
        <f>'9. IFO'!C275</f>
        <v>859.39721727583412</v>
      </c>
      <c r="AW275" s="18">
        <f>'5. FÖRSKOLA FRITIDS'!F275</f>
        <v>-137.18083213040444</v>
      </c>
      <c r="AX275" s="18">
        <f>'7. GYMNASIESKOLA'!E275</f>
        <v>-9.5459215371220818</v>
      </c>
      <c r="AY275" s="18">
        <f>'10. ÄLDREOMSORG'!D275</f>
        <v>-240.18672202048239</v>
      </c>
      <c r="AZ275" s="18">
        <f>'11. KOLLEKTIVTRAFIK'!C275</f>
        <v>294</v>
      </c>
      <c r="BA275" s="19">
        <f t="shared" si="287"/>
        <v>766.48374158782519</v>
      </c>
      <c r="BB275" s="5"/>
      <c r="BC275" s="20">
        <f t="shared" si="288"/>
        <v>-2805.1416148953217</v>
      </c>
      <c r="BD275" s="20">
        <f t="shared" si="289"/>
        <v>809.13981287068714</v>
      </c>
      <c r="BE275" s="20">
        <f t="shared" si="290"/>
        <v>766.48374158782519</v>
      </c>
      <c r="BF275" s="22">
        <f t="shared" si="291"/>
        <v>-1229.5180604368093</v>
      </c>
      <c r="BH275" s="5"/>
      <c r="BI275" s="5"/>
      <c r="BJ275" s="5"/>
      <c r="BK275" s="5"/>
    </row>
    <row r="276" spans="1:63" x14ac:dyDescent="0.35">
      <c r="A276" s="13" t="str">
        <f>'8. KOMVUX'!B276</f>
        <v>Storuman</v>
      </c>
      <c r="B276" s="18">
        <f>'5. FÖRSKOLA FRITIDS'!L276</f>
        <v>7.845453393031069</v>
      </c>
      <c r="C276" s="18">
        <f>'5. FÖRSKOLA FRITIDS'!M276</f>
        <v>13.633801411542194</v>
      </c>
      <c r="D276" s="18">
        <f>'6. FKLASS GRUNDSKOLA'!J276</f>
        <v>-5.4203539208001157</v>
      </c>
      <c r="E276" s="18">
        <f>'6. FKLASS GRUNDSKOLA'!K276</f>
        <v>22.685868561938666</v>
      </c>
      <c r="F276" s="18">
        <f>'6. FKLASS GRUNDSKOLA'!L276</f>
        <v>4.2273534505914832</v>
      </c>
      <c r="G276" s="18">
        <f>'7. GYMNASIESKOLA'!H276</f>
        <v>-81.853967558528467</v>
      </c>
      <c r="H276" s="18">
        <f>'7. GYMNASIESKOLA'!I276</f>
        <v>399.01989138073657</v>
      </c>
      <c r="I276" s="18">
        <f>'7. GYMNASIESKOLA'!J276</f>
        <v>-58.997388793233547</v>
      </c>
      <c r="J276" s="18">
        <f>'7. GYMNASIESKOLA'!L276</f>
        <v>15.57052056304372</v>
      </c>
      <c r="K276" s="18">
        <f>'7. GYMNASIESKOLA'!M276</f>
        <v>-142.24457356448633</v>
      </c>
      <c r="L276" s="18">
        <f>'7. GYMNASIESKOLA'!K276</f>
        <v>-338.68069373258902</v>
      </c>
      <c r="M276" s="18">
        <f>'9. IFO'!J276</f>
        <v>484.26063639531924</v>
      </c>
      <c r="N276" s="18">
        <f>'9. IFO'!K276</f>
        <v>-674.47029961465762</v>
      </c>
      <c r="O276" s="18">
        <f>'9. IFO'!L276</f>
        <v>99.694810161721406</v>
      </c>
      <c r="P276" s="18">
        <f>'9. IFO'!M276</f>
        <v>-732.0942535076</v>
      </c>
      <c r="Q276" s="18">
        <f>'10. ÄLDREOMSORG'!I276</f>
        <v>-977.67588700855993</v>
      </c>
      <c r="R276" s="18">
        <f>'10. ÄLDREOMSORG'!J276</f>
        <v>44.679531122530371</v>
      </c>
      <c r="S276" s="19">
        <f t="shared" si="285"/>
        <v>-1919.8195512600003</v>
      </c>
      <c r="U276" s="18">
        <f>'5. FÖRSKOLA FRITIDS'!D276</f>
        <v>39.350061578091797</v>
      </c>
      <c r="V276" s="18">
        <f>'5. FÖRSKOLA FRITIDS'!E276</f>
        <v>-104.144872216284</v>
      </c>
      <c r="W276" s="18">
        <f>'5. FÖRSKOLA FRITIDS'!G276</f>
        <v>23.452325285701786</v>
      </c>
      <c r="X276" s="18">
        <f>'5. FÖRSKOLA FRITIDS'!H276</f>
        <v>81.165510568459425</v>
      </c>
      <c r="Y276" s="18">
        <f>'5. FÖRSKOLA FRITIDS'!J276</f>
        <v>-26.365408155438921</v>
      </c>
      <c r="Z276" s="18">
        <f>'6. FKLASS GRUNDSKOLA'!F276</f>
        <v>-16.652382146164193</v>
      </c>
      <c r="AA276" s="18">
        <f>'6. FKLASS GRUNDSKOLA'!G276</f>
        <v>-39.97249441409361</v>
      </c>
      <c r="AB276" s="18">
        <f>'7. GYMNASIESKOLA'!E276</f>
        <v>-9.5459215371220818</v>
      </c>
      <c r="AC276" s="18">
        <f>'9. IFO'!D276</f>
        <v>-9.1133175860933786</v>
      </c>
      <c r="AD276" s="18">
        <f>'9. IFO'!E276</f>
        <v>2.6010954828026023</v>
      </c>
      <c r="AE276" s="18">
        <f>'9. IFO'!F276</f>
        <v>1363.309731587347</v>
      </c>
      <c r="AF276" s="18">
        <f>'9. IFO'!G276</f>
        <v>17.175925617259622</v>
      </c>
      <c r="AG276" s="18">
        <f>'9. IFO'!H276</f>
        <v>-72.871112250900509</v>
      </c>
      <c r="AH276" s="18">
        <f>'10. ÄLDREOMSORG'!D276</f>
        <v>-157.17593057980588</v>
      </c>
      <c r="AI276" s="18">
        <f>'10. ÄLDREOMSORG'!E276</f>
        <v>-25.402031449828929</v>
      </c>
      <c r="AJ276" s="18"/>
      <c r="AK276" s="18"/>
      <c r="AL276" s="18"/>
      <c r="AM276" s="18"/>
      <c r="AN276" s="18"/>
      <c r="AO276" s="18"/>
      <c r="AP276" s="18"/>
      <c r="AQ276" s="18"/>
      <c r="AR276" s="18"/>
      <c r="AS276" s="18"/>
      <c r="AT276" s="19">
        <f t="shared" si="286"/>
        <v>1065.8111797839308</v>
      </c>
      <c r="AV276" s="18">
        <f>'9. IFO'!C276</f>
        <v>550.20651646931731</v>
      </c>
      <c r="AW276" s="18">
        <f>'5. FÖRSKOLA FRITIDS'!F276</f>
        <v>-87.153721353945315</v>
      </c>
      <c r="AX276" s="18">
        <f>'7. GYMNASIESKOLA'!E276</f>
        <v>-9.5459215371220818</v>
      </c>
      <c r="AY276" s="18">
        <f>'10. ÄLDREOMSORG'!D276</f>
        <v>-157.17593057980588</v>
      </c>
      <c r="AZ276" s="18">
        <f>'11. KOLLEKTIVTRAFIK'!C276</f>
        <v>244</v>
      </c>
      <c r="BA276" s="19">
        <f t="shared" si="287"/>
        <v>540.33094299844402</v>
      </c>
      <c r="BB276" s="5"/>
      <c r="BC276" s="20">
        <f t="shared" si="288"/>
        <v>-1919.8195512600003</v>
      </c>
      <c r="BD276" s="20">
        <f t="shared" si="289"/>
        <v>1065.8111797839308</v>
      </c>
      <c r="BE276" s="20">
        <f t="shared" si="290"/>
        <v>540.33094299844402</v>
      </c>
      <c r="BF276" s="22">
        <f t="shared" si="291"/>
        <v>-313.67742847762543</v>
      </c>
      <c r="BH276" s="5"/>
      <c r="BI276" s="5"/>
      <c r="BJ276" s="5"/>
      <c r="BK276" s="5"/>
    </row>
    <row r="277" spans="1:63" x14ac:dyDescent="0.35">
      <c r="A277" s="13" t="str">
        <f>'8. KOMVUX'!B277</f>
        <v>Umeå</v>
      </c>
      <c r="B277" s="18">
        <f>'5. FÖRSKOLA FRITIDS'!L277</f>
        <v>7.845453393031069</v>
      </c>
      <c r="C277" s="18">
        <f>'5. FÖRSKOLA FRITIDS'!M277</f>
        <v>13.633801411542194</v>
      </c>
      <c r="D277" s="18">
        <f>'6. FKLASS GRUNDSKOLA'!J277</f>
        <v>-225.49036118446671</v>
      </c>
      <c r="E277" s="18">
        <f>'6. FKLASS GRUNDSKOLA'!K277</f>
        <v>12.565245277616322</v>
      </c>
      <c r="F277" s="18">
        <f>'6. FKLASS GRUNDSKOLA'!L277</f>
        <v>4.2273534505914832</v>
      </c>
      <c r="G277" s="18">
        <f>'7. GYMNASIESKOLA'!H277</f>
        <v>-106.93527172669872</v>
      </c>
      <c r="H277" s="18">
        <f>'7. GYMNASIESKOLA'!I277</f>
        <v>-58.763574715379768</v>
      </c>
      <c r="I277" s="18">
        <f>'7. GYMNASIESKOLA'!J277</f>
        <v>33.701882023120689</v>
      </c>
      <c r="J277" s="18">
        <f>'7. GYMNASIESKOLA'!L277</f>
        <v>9.1121839095138952</v>
      </c>
      <c r="K277" s="18">
        <f>'7. GYMNASIESKOLA'!M277</f>
        <v>4.2112102694704934</v>
      </c>
      <c r="L277" s="18">
        <f>'7. GYMNASIESKOLA'!K277</f>
        <v>120.25721180512193</v>
      </c>
      <c r="M277" s="18">
        <f>'9. IFO'!J277</f>
        <v>582.27853901817139</v>
      </c>
      <c r="N277" s="18">
        <f>'9. IFO'!K277</f>
        <v>-629.99640926997131</v>
      </c>
      <c r="O277" s="18">
        <f>'9. IFO'!L277</f>
        <v>10.881810253947101</v>
      </c>
      <c r="P277" s="18">
        <f>'9. IFO'!M277</f>
        <v>-732.0942535076</v>
      </c>
      <c r="Q277" s="18">
        <f>'10. ÄLDREOMSORG'!I277</f>
        <v>13.022139272543138</v>
      </c>
      <c r="R277" s="18">
        <f>'10. ÄLDREOMSORG'!J277</f>
        <v>43.176167925886098</v>
      </c>
      <c r="S277" s="19">
        <f t="shared" si="285"/>
        <v>-898.36687239356081</v>
      </c>
      <c r="U277" s="18">
        <f>'5. FÖRSKOLA FRITIDS'!D277</f>
        <v>46.30672223038232</v>
      </c>
      <c r="V277" s="18">
        <f>'5. FÖRSKOLA FRITIDS'!E277</f>
        <v>-44.96062629478461</v>
      </c>
      <c r="W277" s="18">
        <f>'5. FÖRSKOLA FRITIDS'!G277</f>
        <v>41.264984848730606</v>
      </c>
      <c r="X277" s="18">
        <f>'5. FÖRSKOLA FRITIDS'!H277</f>
        <v>-27.09261593401974</v>
      </c>
      <c r="Y277" s="18">
        <f>'5. FÖRSKOLA FRITIDS'!J277</f>
        <v>-26.365408155438921</v>
      </c>
      <c r="Z277" s="18">
        <f>'6. FKLASS GRUNDSKOLA'!F277</f>
        <v>-17.009769015620829</v>
      </c>
      <c r="AA277" s="18">
        <f>'6. FKLASS GRUNDSKOLA'!G277</f>
        <v>-39.97249441409361</v>
      </c>
      <c r="AB277" s="18">
        <f>'7. GYMNASIESKOLA'!E277</f>
        <v>-9.5459215371220818</v>
      </c>
      <c r="AC277" s="18">
        <f>'9. IFO'!D277</f>
        <v>-9.1133175860933786</v>
      </c>
      <c r="AD277" s="18">
        <f>'9. IFO'!E277</f>
        <v>69.302841911290315</v>
      </c>
      <c r="AE277" s="18">
        <f>'9. IFO'!F277</f>
        <v>1039.4028095435449</v>
      </c>
      <c r="AF277" s="18">
        <f>'9. IFO'!G277</f>
        <v>52.629385269036909</v>
      </c>
      <c r="AG277" s="18">
        <f>'9. IFO'!H277</f>
        <v>-432.19851482780933</v>
      </c>
      <c r="AH277" s="18">
        <f>'10. ÄLDREOMSORG'!D277</f>
        <v>-61.852795619793149</v>
      </c>
      <c r="AI277" s="18">
        <f>'10. ÄLDREOMSORG'!E277</f>
        <v>-25.402031449828929</v>
      </c>
      <c r="AJ277" s="18"/>
      <c r="AK277" s="18"/>
      <c r="AL277" s="18"/>
      <c r="AM277" s="18"/>
      <c r="AN277" s="18"/>
      <c r="AO277" s="18"/>
      <c r="AP277" s="18"/>
      <c r="AQ277" s="18"/>
      <c r="AR277" s="18"/>
      <c r="AS277" s="18"/>
      <c r="AT277" s="19">
        <f t="shared" si="286"/>
        <v>555.3932489683807</v>
      </c>
      <c r="AV277" s="18">
        <f>'9. IFO'!C277</f>
        <v>-52.376586002518366</v>
      </c>
      <c r="AW277" s="18">
        <f>'5. FÖRSKOLA FRITIDS'!F277</f>
        <v>147.09364915437234</v>
      </c>
      <c r="AX277" s="18">
        <f>'7. GYMNASIESKOLA'!E277</f>
        <v>-9.5459215371220818</v>
      </c>
      <c r="AY277" s="18">
        <f>'10. ÄLDREOMSORG'!D277</f>
        <v>-61.852795619793149</v>
      </c>
      <c r="AZ277" s="18">
        <f>'11. KOLLEKTIVTRAFIK'!C277</f>
        <v>218</v>
      </c>
      <c r="BA277" s="19">
        <f t="shared" si="287"/>
        <v>241.31834599493874</v>
      </c>
      <c r="BB277" s="5"/>
      <c r="BC277" s="20">
        <f t="shared" si="288"/>
        <v>-898.36687239356081</v>
      </c>
      <c r="BD277" s="20">
        <f t="shared" si="289"/>
        <v>555.3932489683807</v>
      </c>
      <c r="BE277" s="20">
        <f t="shared" si="290"/>
        <v>241.31834599493874</v>
      </c>
      <c r="BF277" s="22">
        <f t="shared" si="291"/>
        <v>-101.65527743024137</v>
      </c>
      <c r="BH277" s="5"/>
      <c r="BI277" s="5"/>
      <c r="BJ277" s="5"/>
      <c r="BK277" s="5"/>
    </row>
    <row r="278" spans="1:63" x14ac:dyDescent="0.35">
      <c r="A278" s="13" t="str">
        <f>'8. KOMVUX'!B278</f>
        <v>Vilhelmina</v>
      </c>
      <c r="B278" s="18">
        <f>'5. FÖRSKOLA FRITIDS'!L278</f>
        <v>7.845453393031069</v>
      </c>
      <c r="C278" s="18">
        <f>'5. FÖRSKOLA FRITIDS'!M278</f>
        <v>-103.31495420945151</v>
      </c>
      <c r="D278" s="18">
        <f>'6. FKLASS GRUNDSKOLA'!J278</f>
        <v>67.407474478349471</v>
      </c>
      <c r="E278" s="18">
        <f>'6. FKLASS GRUNDSKOLA'!K278</f>
        <v>22.685868561938666</v>
      </c>
      <c r="F278" s="18">
        <f>'6. FKLASS GRUNDSKOLA'!L278</f>
        <v>-228.02731869159314</v>
      </c>
      <c r="G278" s="18">
        <f>'7. GYMNASIESKOLA'!H278</f>
        <v>159.0528067490456</v>
      </c>
      <c r="H278" s="18">
        <f>'7. GYMNASIESKOLA'!I278</f>
        <v>690.68497330618334</v>
      </c>
      <c r="I278" s="18">
        <f>'7. GYMNASIESKOLA'!J278</f>
        <v>-63.569665569985659</v>
      </c>
      <c r="J278" s="18">
        <f>'7. GYMNASIESKOLA'!L278</f>
        <v>15.57052056304372</v>
      </c>
      <c r="K278" s="18">
        <f>'7. GYMNASIESKOLA'!M278</f>
        <v>-113.600034541643</v>
      </c>
      <c r="L278" s="18">
        <f>'7. GYMNASIESKOLA'!K278</f>
        <v>-958.10613800480439</v>
      </c>
      <c r="M278" s="18">
        <f>'9. IFO'!J278</f>
        <v>707.40646812393823</v>
      </c>
      <c r="N278" s="18">
        <f>'9. IFO'!K278</f>
        <v>-814.63339770308244</v>
      </c>
      <c r="O278" s="18">
        <f>'9. IFO'!L278</f>
        <v>105.59360626506897</v>
      </c>
      <c r="P278" s="18">
        <f>'9. IFO'!M278</f>
        <v>-732.0942535076</v>
      </c>
      <c r="Q278" s="18">
        <f>'10. ÄLDREOMSORG'!I278</f>
        <v>-1010.5133906388467</v>
      </c>
      <c r="R278" s="18">
        <f>'10. ÄLDREOMSORG'!J278</f>
        <v>44.696592162125768</v>
      </c>
      <c r="S278" s="19">
        <f t="shared" si="285"/>
        <v>-2202.9153892642817</v>
      </c>
      <c r="U278" s="18">
        <f>'5. FÖRSKOLA FRITIDS'!D278</f>
        <v>36.284171270226864</v>
      </c>
      <c r="V278" s="18">
        <f>'5. FÖRSKOLA FRITIDS'!E278</f>
        <v>-46.589676255970822</v>
      </c>
      <c r="W278" s="18">
        <f>'5. FÖRSKOLA FRITIDS'!G278</f>
        <v>-45.727108397267521</v>
      </c>
      <c r="X278" s="18">
        <f>'5. FÖRSKOLA FRITIDS'!H278</f>
        <v>25.290784251946341</v>
      </c>
      <c r="Y278" s="18">
        <f>'5. FÖRSKOLA FRITIDS'!J278</f>
        <v>-26.365408155438921</v>
      </c>
      <c r="Z278" s="18">
        <f>'6. FKLASS GRUNDSKOLA'!F278</f>
        <v>-9.0403886618541733</v>
      </c>
      <c r="AA278" s="18">
        <f>'6. FKLASS GRUNDSKOLA'!G278</f>
        <v>-39.97249441409361</v>
      </c>
      <c r="AB278" s="18">
        <f>'7. GYMNASIESKOLA'!E278</f>
        <v>-9.5459215371220818</v>
      </c>
      <c r="AC278" s="18">
        <f>'9. IFO'!D278</f>
        <v>-9.1133175860933786</v>
      </c>
      <c r="AD278" s="18">
        <f>'9. IFO'!E278</f>
        <v>20.375290550272805</v>
      </c>
      <c r="AE278" s="18">
        <f>'9. IFO'!F278</f>
        <v>1281.1243931583226</v>
      </c>
      <c r="AF278" s="18">
        <f>'9. IFO'!G278</f>
        <v>28.327538823488215</v>
      </c>
      <c r="AG278" s="18">
        <f>'9. IFO'!H278</f>
        <v>-73.067325024987454</v>
      </c>
      <c r="AH278" s="18">
        <f>'10. ÄLDREOMSORG'!D278</f>
        <v>-17.199391137952652</v>
      </c>
      <c r="AI278" s="18">
        <f>'10. ÄLDREOMSORG'!E278</f>
        <v>-25.402031449828929</v>
      </c>
      <c r="AJ278" s="18"/>
      <c r="AK278" s="18"/>
      <c r="AL278" s="18"/>
      <c r="AM278" s="18"/>
      <c r="AN278" s="18"/>
      <c r="AO278" s="18"/>
      <c r="AP278" s="18"/>
      <c r="AQ278" s="18"/>
      <c r="AR278" s="18"/>
      <c r="AS278" s="18"/>
      <c r="AT278" s="19">
        <f t="shared" si="286"/>
        <v>1089.3791154336473</v>
      </c>
      <c r="AV278" s="18">
        <f>'9. IFO'!C278</f>
        <v>590.59309905009184</v>
      </c>
      <c r="AW278" s="18">
        <f>'5. FÖRSKOLA FRITIDS'!F278</f>
        <v>-84.542421247755655</v>
      </c>
      <c r="AX278" s="18">
        <f>'7. GYMNASIESKOLA'!E278</f>
        <v>-9.5459215371220818</v>
      </c>
      <c r="AY278" s="18">
        <f>'10. ÄLDREOMSORG'!D278</f>
        <v>-17.199391137952652</v>
      </c>
      <c r="AZ278" s="18">
        <f>'11. KOLLEKTIVTRAFIK'!C278</f>
        <v>235</v>
      </c>
      <c r="BA278" s="19">
        <f t="shared" si="287"/>
        <v>714.30536512726144</v>
      </c>
      <c r="BB278" s="5"/>
      <c r="BC278" s="20">
        <f t="shared" si="288"/>
        <v>-2202.9153892642817</v>
      </c>
      <c r="BD278" s="20">
        <f t="shared" si="289"/>
        <v>1089.3791154336473</v>
      </c>
      <c r="BE278" s="20">
        <f t="shared" si="290"/>
        <v>714.30536512726144</v>
      </c>
      <c r="BF278" s="22">
        <f t="shared" si="291"/>
        <v>-399.23090870337296</v>
      </c>
      <c r="BH278" s="5"/>
      <c r="BI278" s="5"/>
      <c r="BJ278" s="5"/>
      <c r="BK278" s="5"/>
    </row>
    <row r="279" spans="1:63" x14ac:dyDescent="0.35">
      <c r="A279" s="13" t="str">
        <f>'8. KOMVUX'!B279</f>
        <v>Vindeln</v>
      </c>
      <c r="B279" s="18">
        <f>'5. FÖRSKOLA FRITIDS'!L279</f>
        <v>-22.398429372660885</v>
      </c>
      <c r="C279" s="18">
        <f>'5. FÖRSKOLA FRITIDS'!M279</f>
        <v>13.633801411542194</v>
      </c>
      <c r="D279" s="18">
        <f>'6. FKLASS GRUNDSKOLA'!J279</f>
        <v>-82.77346875017102</v>
      </c>
      <c r="E279" s="18">
        <f>'6. FKLASS GRUNDSKOLA'!K279</f>
        <v>10.350176775598106</v>
      </c>
      <c r="F279" s="18">
        <f>'6. FKLASS GRUNDSKOLA'!L279</f>
        <v>4.2273534505914832</v>
      </c>
      <c r="G279" s="18">
        <f>'7. GYMNASIESKOLA'!H279</f>
        <v>16.300664504410779</v>
      </c>
      <c r="H279" s="18">
        <f>'7. GYMNASIESKOLA'!I279</f>
        <v>725.26744521833575</v>
      </c>
      <c r="I279" s="18">
        <f>'7. GYMNASIESKOLA'!J279</f>
        <v>-83.575539233152497</v>
      </c>
      <c r="J279" s="18">
        <f>'7. GYMNASIESKOLA'!L279</f>
        <v>15.57052056304372</v>
      </c>
      <c r="K279" s="18">
        <f>'7. GYMNASIESKOLA'!M279</f>
        <v>2.1828780121306615</v>
      </c>
      <c r="L279" s="18">
        <f>'7. GYMNASIESKOLA'!K279</f>
        <v>-998.89556889905066</v>
      </c>
      <c r="M279" s="18">
        <f>'9. IFO'!J279</f>
        <v>505.64060271873177</v>
      </c>
      <c r="N279" s="18">
        <f>'9. IFO'!K279</f>
        <v>-749.6669948227551</v>
      </c>
      <c r="O279" s="18">
        <f>'9. IFO'!L279</f>
        <v>16.147930470584758</v>
      </c>
      <c r="P279" s="18">
        <f>'9. IFO'!M279</f>
        <v>-732.0942535076</v>
      </c>
      <c r="Q279" s="18">
        <f>'10. ÄLDREOMSORG'!I279</f>
        <v>-605.41434543204684</v>
      </c>
      <c r="R279" s="18">
        <f>'10. ÄLDREOMSORG'!J279</f>
        <v>41.766276121179125</v>
      </c>
      <c r="S279" s="19">
        <f t="shared" si="285"/>
        <v>-1923.7309507712889</v>
      </c>
      <c r="U279" s="18">
        <f>'5. FÖRSKOLA FRITIDS'!D279</f>
        <v>47.582782859207441</v>
      </c>
      <c r="V279" s="18">
        <f>'5. FÖRSKOLA FRITIDS'!E279</f>
        <v>-63.184914029763512</v>
      </c>
      <c r="W279" s="18">
        <f>'5. FÖRSKOLA FRITIDS'!G279</f>
        <v>-22.761052765476141</v>
      </c>
      <c r="X279" s="18">
        <f>'5. FÖRSKOLA FRITIDS'!H279</f>
        <v>-82.493109386354959</v>
      </c>
      <c r="Y279" s="18">
        <f>'5. FÖRSKOLA FRITIDS'!J279</f>
        <v>-26.365408155438921</v>
      </c>
      <c r="Z279" s="18">
        <f>'6. FKLASS GRUNDSKOLA'!F279</f>
        <v>-4.8830689682484696</v>
      </c>
      <c r="AA279" s="18">
        <f>'6. FKLASS GRUNDSKOLA'!G279</f>
        <v>-39.97249441409361</v>
      </c>
      <c r="AB279" s="18">
        <f>'7. GYMNASIESKOLA'!E279</f>
        <v>-9.5459215371220818</v>
      </c>
      <c r="AC279" s="18">
        <f>'9. IFO'!D279</f>
        <v>-9.1133175860933786</v>
      </c>
      <c r="AD279" s="18">
        <f>'9. IFO'!E279</f>
        <v>74.26728343988475</v>
      </c>
      <c r="AE279" s="18">
        <f>'9. IFO'!F279</f>
        <v>1489.0049550670315</v>
      </c>
      <c r="AF279" s="18">
        <f>'9. IFO'!G279</f>
        <v>2.9655038783107068</v>
      </c>
      <c r="AG279" s="18">
        <f>'9. IFO'!H279</f>
        <v>-69.861822308941299</v>
      </c>
      <c r="AH279" s="18">
        <f>'10. ÄLDREOMSORG'!D279</f>
        <v>109.16651712928009</v>
      </c>
      <c r="AI279" s="18">
        <f>'10. ÄLDREOMSORG'!E279</f>
        <v>-25.402031449828929</v>
      </c>
      <c r="AJ279" s="18"/>
      <c r="AK279" s="18"/>
      <c r="AL279" s="18"/>
      <c r="AM279" s="18"/>
      <c r="AN279" s="18"/>
      <c r="AO279" s="18"/>
      <c r="AP279" s="18"/>
      <c r="AQ279" s="18"/>
      <c r="AR279" s="18"/>
      <c r="AS279" s="18"/>
      <c r="AT279" s="19">
        <f t="shared" si="286"/>
        <v>1369.403901772353</v>
      </c>
      <c r="AV279" s="18">
        <f>'9. IFO'!C279</f>
        <v>600.97243096941372</v>
      </c>
      <c r="AW279" s="18">
        <f>'5. FÖRSKOLA FRITIDS'!F279</f>
        <v>61.795087964651977</v>
      </c>
      <c r="AX279" s="18">
        <f>'7. GYMNASIESKOLA'!E279</f>
        <v>-9.5459215371220818</v>
      </c>
      <c r="AY279" s="18">
        <f>'10. ÄLDREOMSORG'!D279</f>
        <v>109.16651712928009</v>
      </c>
      <c r="AZ279" s="18">
        <f>'11. KOLLEKTIVTRAFIK'!C279</f>
        <v>176</v>
      </c>
      <c r="BA279" s="19">
        <f t="shared" si="287"/>
        <v>938.38811452622372</v>
      </c>
      <c r="BB279" s="5"/>
      <c r="BC279" s="20">
        <f t="shared" si="288"/>
        <v>-1923.7309507712889</v>
      </c>
      <c r="BD279" s="20">
        <f t="shared" si="289"/>
        <v>1369.403901772353</v>
      </c>
      <c r="BE279" s="20">
        <f t="shared" si="290"/>
        <v>938.38811452622372</v>
      </c>
      <c r="BF279" s="22">
        <f t="shared" si="291"/>
        <v>384.06106552728784</v>
      </c>
      <c r="BH279" s="5"/>
      <c r="BI279" s="5"/>
      <c r="BJ279" s="5"/>
      <c r="BK279" s="5"/>
    </row>
    <row r="280" spans="1:63" x14ac:dyDescent="0.35">
      <c r="A280" s="13" t="str">
        <f>'8. KOMVUX'!B280</f>
        <v>Vännäs</v>
      </c>
      <c r="B280" s="18">
        <f>'5. FÖRSKOLA FRITIDS'!L280</f>
        <v>-2.7566218478333391</v>
      </c>
      <c r="C280" s="18">
        <f>'5. FÖRSKOLA FRITIDS'!M280</f>
        <v>13.633801411542194</v>
      </c>
      <c r="D280" s="18">
        <f>'6. FKLASS GRUNDSKOLA'!J280</f>
        <v>-259.50126318067242</v>
      </c>
      <c r="E280" s="18">
        <f>'6. FKLASS GRUNDSKOLA'!K280</f>
        <v>22.685868561938666</v>
      </c>
      <c r="F280" s="18">
        <f>'6. FKLASS GRUNDSKOLA'!L280</f>
        <v>4.2273534505914832</v>
      </c>
      <c r="G280" s="18">
        <f>'7. GYMNASIESKOLA'!H280</f>
        <v>91.698848240073247</v>
      </c>
      <c r="H280" s="18">
        <f>'7. GYMNASIESKOLA'!I280</f>
        <v>513.78546703815255</v>
      </c>
      <c r="I280" s="18">
        <f>'7. GYMNASIESKOLA'!J280</f>
        <v>29.124458487117611</v>
      </c>
      <c r="J280" s="18">
        <f>'7. GYMNASIESKOLA'!L280</f>
        <v>15.57052056304372</v>
      </c>
      <c r="K280" s="18">
        <f>'7. GYMNASIESKOLA'!M280</f>
        <v>4.2112102694704934</v>
      </c>
      <c r="L280" s="18">
        <f>'7. GYMNASIESKOLA'!K280</f>
        <v>-755.12765490819925</v>
      </c>
      <c r="M280" s="18">
        <f>'9. IFO'!J280</f>
        <v>523.97522236434008</v>
      </c>
      <c r="N280" s="18">
        <f>'9. IFO'!K280</f>
        <v>-815.11883289374691</v>
      </c>
      <c r="O280" s="18">
        <f>'9. IFO'!L280</f>
        <v>8.1385028872754539</v>
      </c>
      <c r="P280" s="18">
        <f>'9. IFO'!M280</f>
        <v>-732.0942535076</v>
      </c>
      <c r="Q280" s="18">
        <f>'10. ÄLDREOMSORG'!I280</f>
        <v>13.022139272543138</v>
      </c>
      <c r="R280" s="18">
        <f>'10. ÄLDREOMSORG'!J280</f>
        <v>49.936562215871319</v>
      </c>
      <c r="S280" s="19">
        <f t="shared" si="285"/>
        <v>-1274.5886715760919</v>
      </c>
      <c r="U280" s="18">
        <f>'5. FÖRSKOLA FRITIDS'!D280</f>
        <v>53.894003394542544</v>
      </c>
      <c r="V280" s="18">
        <f>'5. FÖRSKOLA FRITIDS'!E280</f>
        <v>-18.57592083801406</v>
      </c>
      <c r="W280" s="18">
        <f>'5. FÖRSKOLA FRITIDS'!G280</f>
        <v>12.902485409277421</v>
      </c>
      <c r="X280" s="18">
        <f>'5. FÖRSKOLA FRITIDS'!H280</f>
        <v>-118.32042353975466</v>
      </c>
      <c r="Y280" s="18">
        <f>'5. FÖRSKOLA FRITIDS'!J280</f>
        <v>-26.365408155438921</v>
      </c>
      <c r="Z280" s="18">
        <f>'6. FKLASS GRUNDSKOLA'!F280</f>
        <v>-23.37840151821996</v>
      </c>
      <c r="AA280" s="18">
        <f>'6. FKLASS GRUNDSKOLA'!G280</f>
        <v>-39.97249441409361</v>
      </c>
      <c r="AB280" s="18">
        <f>'7. GYMNASIESKOLA'!E280</f>
        <v>-9.5459215371220818</v>
      </c>
      <c r="AC280" s="18">
        <f>'9. IFO'!D280</f>
        <v>-9.1133175860933786</v>
      </c>
      <c r="AD280" s="18">
        <f>'9. IFO'!E280</f>
        <v>15.62957978495006</v>
      </c>
      <c r="AE280" s="18">
        <f>'9. IFO'!F280</f>
        <v>1252.1178031245493</v>
      </c>
      <c r="AF280" s="18">
        <f>'9. IFO'!G280</f>
        <v>15.348908487705117</v>
      </c>
      <c r="AG280" s="18">
        <f>'9. IFO'!H280</f>
        <v>-100.22233595272583</v>
      </c>
      <c r="AH280" s="18">
        <f>'10. ÄLDREOMSORG'!D280</f>
        <v>-106.7307017913938</v>
      </c>
      <c r="AI280" s="18">
        <f>'10. ÄLDREOMSORG'!E280</f>
        <v>-25.402031449828929</v>
      </c>
      <c r="AJ280" s="18"/>
      <c r="AK280" s="18"/>
      <c r="AL280" s="18"/>
      <c r="AM280" s="18"/>
      <c r="AN280" s="18"/>
      <c r="AO280" s="18"/>
      <c r="AP280" s="18"/>
      <c r="AQ280" s="18"/>
      <c r="AR280" s="18"/>
      <c r="AS280" s="18"/>
      <c r="AT280" s="19">
        <f t="shared" si="286"/>
        <v>872.2658234183391</v>
      </c>
      <c r="AV280" s="18">
        <f>'9. IFO'!C280</f>
        <v>166.84592194830066</v>
      </c>
      <c r="AW280" s="18">
        <f>'5. FÖRSKOLA FRITIDS'!F280</f>
        <v>-73.766437271126563</v>
      </c>
      <c r="AX280" s="18">
        <f>'7. GYMNASIESKOLA'!E280</f>
        <v>-9.5459215371220818</v>
      </c>
      <c r="AY280" s="18">
        <f>'10. ÄLDREOMSORG'!D280</f>
        <v>-106.7307017913938</v>
      </c>
      <c r="AZ280" s="18">
        <f>'11. KOLLEKTIVTRAFIK'!C280</f>
        <v>124</v>
      </c>
      <c r="BA280" s="19">
        <f t="shared" si="287"/>
        <v>100.80286134865821</v>
      </c>
      <c r="BB280" s="5"/>
      <c r="BC280" s="20">
        <f t="shared" si="288"/>
        <v>-1274.5886715760919</v>
      </c>
      <c r="BD280" s="20">
        <f t="shared" si="289"/>
        <v>872.2658234183391</v>
      </c>
      <c r="BE280" s="20">
        <f t="shared" si="290"/>
        <v>100.80286134865821</v>
      </c>
      <c r="BF280" s="22">
        <f t="shared" si="291"/>
        <v>-301.51998680909458</v>
      </c>
      <c r="BH280" s="5"/>
      <c r="BI280" s="5"/>
      <c r="BJ280" s="5"/>
      <c r="BK280" s="5"/>
    </row>
    <row r="281" spans="1:63" x14ac:dyDescent="0.35">
      <c r="A281" s="13" t="str">
        <f>'8. KOMVUX'!B281</f>
        <v>Åsele</v>
      </c>
      <c r="B281" s="18">
        <f>'5. FÖRSKOLA FRITIDS'!L281</f>
        <v>-110.6312037143429</v>
      </c>
      <c r="C281" s="18">
        <f>'5. FÖRSKOLA FRITIDS'!M281</f>
        <v>13.633801411542194</v>
      </c>
      <c r="D281" s="18">
        <f>'6. FKLASS GRUNDSKOLA'!J281</f>
        <v>298.98645952814707</v>
      </c>
      <c r="E281" s="18">
        <f>'6. FKLASS GRUNDSKOLA'!K281</f>
        <v>22.685868561938666</v>
      </c>
      <c r="F281" s="18">
        <f>'6. FKLASS GRUNDSKOLA'!L281</f>
        <v>4.2273534505914832</v>
      </c>
      <c r="G281" s="18">
        <f>'7. GYMNASIESKOLA'!H281</f>
        <v>-58.908723339886521</v>
      </c>
      <c r="H281" s="18">
        <f>'7. GYMNASIESKOLA'!I281</f>
        <v>434.37474958163506</v>
      </c>
      <c r="I281" s="18">
        <f>'7. GYMNASIESKOLA'!J281</f>
        <v>-161.49409602907659</v>
      </c>
      <c r="J281" s="18">
        <f>'7. GYMNASIESKOLA'!L281</f>
        <v>15.57052056304372</v>
      </c>
      <c r="K281" s="18">
        <f>'7. GYMNASIESKOLA'!M281</f>
        <v>-152.29263194172191</v>
      </c>
      <c r="L281" s="18">
        <f>'7. GYMNASIESKOLA'!K281</f>
        <v>-410.22461618030434</v>
      </c>
      <c r="M281" s="18">
        <f>'9. IFO'!J281</f>
        <v>666.91729627699488</v>
      </c>
      <c r="N281" s="18">
        <f>'9. IFO'!K281</f>
        <v>-851.27796094541429</v>
      </c>
      <c r="O281" s="18">
        <f>'9. IFO'!L281</f>
        <v>13.000921980649913</v>
      </c>
      <c r="P281" s="18">
        <f>'9. IFO'!M281</f>
        <v>-732.0942535076</v>
      </c>
      <c r="Q281" s="18">
        <f>'10. ÄLDREOMSORG'!I281</f>
        <v>-1023.1525982812394</v>
      </c>
      <c r="R281" s="18">
        <f>'10. ÄLDREOMSORG'!J281</f>
        <v>24.580482236012887</v>
      </c>
      <c r="S281" s="19">
        <f t="shared" si="285"/>
        <v>-2006.0986303490299</v>
      </c>
      <c r="U281" s="18">
        <f>'5. FÖRSKOLA FRITIDS'!D281</f>
        <v>38.851155148654442</v>
      </c>
      <c r="V281" s="18">
        <f>'5. FÖRSKOLA FRITIDS'!E281</f>
        <v>7.2522107971636425</v>
      </c>
      <c r="W281" s="18">
        <f>'5. FÖRSKOLA FRITIDS'!G281</f>
        <v>-95.438549073009327</v>
      </c>
      <c r="X281" s="18">
        <f>'5. FÖRSKOLA FRITIDS'!H281</f>
        <v>124.46737071231215</v>
      </c>
      <c r="Y281" s="18">
        <f>'5. FÖRSKOLA FRITIDS'!J281</f>
        <v>-26.365408155438921</v>
      </c>
      <c r="Z281" s="18">
        <f>'6. FKLASS GRUNDSKOLA'!F281</f>
        <v>-21.70354174800412</v>
      </c>
      <c r="AA281" s="18">
        <f>'6. FKLASS GRUNDSKOLA'!G281</f>
        <v>-39.97249441409361</v>
      </c>
      <c r="AB281" s="18">
        <f>'7. GYMNASIESKOLA'!E281</f>
        <v>-9.5459215371220818</v>
      </c>
      <c r="AC281" s="18">
        <f>'9. IFO'!D281</f>
        <v>-9.1133175860933786</v>
      </c>
      <c r="AD281" s="18">
        <f>'9. IFO'!E281</f>
        <v>79.634727334623662</v>
      </c>
      <c r="AE281" s="18">
        <f>'9. IFO'!F281</f>
        <v>1295.6276881752094</v>
      </c>
      <c r="AF281" s="18">
        <f>'9. IFO'!G281</f>
        <v>12.29286685210664</v>
      </c>
      <c r="AG281" s="18">
        <f>'9. IFO'!H281</f>
        <v>-51.666401008330126</v>
      </c>
      <c r="AH281" s="18">
        <f>'10. ÄLDREOMSORG'!D281</f>
        <v>205.01568659282177</v>
      </c>
      <c r="AI281" s="18">
        <f>'10. ÄLDREOMSORG'!E281</f>
        <v>-25.402031449828929</v>
      </c>
      <c r="AJ281" s="18"/>
      <c r="AK281" s="18"/>
      <c r="AL281" s="18"/>
      <c r="AM281" s="18"/>
      <c r="AN281" s="18"/>
      <c r="AO281" s="18"/>
      <c r="AP281" s="18"/>
      <c r="AQ281" s="18"/>
      <c r="AR281" s="18"/>
      <c r="AS281" s="18"/>
      <c r="AT281" s="19">
        <f t="shared" si="286"/>
        <v>1483.9340406409713</v>
      </c>
      <c r="AV281" s="18">
        <f>'9. IFO'!C281</f>
        <v>604.91379580401451</v>
      </c>
      <c r="AW281" s="18">
        <f>'5. FÖRSKOLA FRITIDS'!F281</f>
        <v>5.2290469586316082</v>
      </c>
      <c r="AX281" s="18">
        <f>'7. GYMNASIESKOLA'!E281</f>
        <v>-9.5459215371220818</v>
      </c>
      <c r="AY281" s="18">
        <f>'10. ÄLDREOMSORG'!D281</f>
        <v>205.01568659282177</v>
      </c>
      <c r="AZ281" s="18">
        <f>'11. KOLLEKTIVTRAFIK'!C281</f>
        <v>219</v>
      </c>
      <c r="BA281" s="19">
        <f t="shared" si="287"/>
        <v>1024.6126078183456</v>
      </c>
      <c r="BB281" s="5"/>
      <c r="BC281" s="20">
        <f t="shared" si="288"/>
        <v>-2006.0986303490299</v>
      </c>
      <c r="BD281" s="20">
        <f t="shared" si="289"/>
        <v>1483.9340406409713</v>
      </c>
      <c r="BE281" s="20">
        <f t="shared" si="290"/>
        <v>1024.6126078183456</v>
      </c>
      <c r="BF281" s="22">
        <f t="shared" si="291"/>
        <v>502.44801811028697</v>
      </c>
      <c r="BH281" s="5"/>
      <c r="BI281" s="5"/>
      <c r="BJ281" s="5"/>
      <c r="BK281" s="5"/>
    </row>
    <row r="282" spans="1:63" x14ac:dyDescent="0.35">
      <c r="A282" s="13" t="str">
        <f>'8. KOMVUX'!B282</f>
        <v>Arjeplog</v>
      </c>
      <c r="B282" s="18">
        <f>'5. FÖRSKOLA FRITIDS'!L282</f>
        <v>7.845453393031069</v>
      </c>
      <c r="C282" s="18">
        <f>'5. FÖRSKOLA FRITIDS'!M282</f>
        <v>-37.201175731371841</v>
      </c>
      <c r="D282" s="18">
        <f>'6. FKLASS GRUNDSKOLA'!J282</f>
        <v>-237.1317351817423</v>
      </c>
      <c r="E282" s="18">
        <f>'6. FKLASS GRUNDSKOLA'!K282</f>
        <v>22.685868561938666</v>
      </c>
      <c r="F282" s="18">
        <f>'6. FKLASS GRUNDSKOLA'!L282</f>
        <v>-54.226511660820037</v>
      </c>
      <c r="G282" s="18">
        <f>'7. GYMNASIESKOLA'!H282</f>
        <v>-62.969049107316707</v>
      </c>
      <c r="H282" s="18">
        <f>'7. GYMNASIESKOLA'!I282</f>
        <v>497.15194997836733</v>
      </c>
      <c r="I282" s="18">
        <f>'7. GYMNASIESKOLA'!J282</f>
        <v>-60.684199921535146</v>
      </c>
      <c r="J282" s="18">
        <f>'7. GYMNASIESKOLA'!L282</f>
        <v>15.57052056304372</v>
      </c>
      <c r="K282" s="18">
        <f>'7. GYMNASIESKOLA'!M282</f>
        <v>-21.652008820744808</v>
      </c>
      <c r="L282" s="18">
        <f>'7. GYMNASIESKOLA'!K282</f>
        <v>-482.27709326137335</v>
      </c>
      <c r="M282" s="18">
        <f>'9. IFO'!J282</f>
        <v>586.97536783546809</v>
      </c>
      <c r="N282" s="18">
        <f>'9. IFO'!K282</f>
        <v>-873.15157325277323</v>
      </c>
      <c r="O282" s="18">
        <f>'9. IFO'!L282</f>
        <v>46.125788860376701</v>
      </c>
      <c r="P282" s="18">
        <f>'9. IFO'!M282</f>
        <v>-732.0942535076</v>
      </c>
      <c r="Q282" s="18">
        <f>'10. ÄLDREOMSORG'!I282</f>
        <v>-1350.3685878904723</v>
      </c>
      <c r="R282" s="18">
        <f>'10. ÄLDREOMSORG'!J282</f>
        <v>39.452498308784669</v>
      </c>
      <c r="S282" s="19">
        <f t="shared" si="285"/>
        <v>-2695.94874083474</v>
      </c>
      <c r="U282" s="18">
        <f>'5. FÖRSKOLA FRITIDS'!D282</f>
        <v>36.785503180121388</v>
      </c>
      <c r="V282" s="18">
        <f>'5. FÖRSKOLA FRITIDS'!E282</f>
        <v>-109.72410789409037</v>
      </c>
      <c r="W282" s="18">
        <f>'5. FÖRSKOLA FRITIDS'!G282</f>
        <v>-22.02532782432575</v>
      </c>
      <c r="X282" s="18">
        <f>'5. FÖRSKOLA FRITIDS'!H282</f>
        <v>-34.896733332786354</v>
      </c>
      <c r="Y282" s="18">
        <f>'5. FÖRSKOLA FRITIDS'!J282</f>
        <v>-26.365408155438921</v>
      </c>
      <c r="Z282" s="18">
        <f>'6. FKLASS GRUNDSKOLA'!F282</f>
        <v>-22.833576618115323</v>
      </c>
      <c r="AA282" s="18">
        <f>'6. FKLASS GRUNDSKOLA'!G282</f>
        <v>-39.97249441409361</v>
      </c>
      <c r="AB282" s="18">
        <f>'7. GYMNASIESKOLA'!E282</f>
        <v>-9.5459215371220818</v>
      </c>
      <c r="AC282" s="18">
        <f>'9. IFO'!D282</f>
        <v>-9.1133175860933786</v>
      </c>
      <c r="AD282" s="18">
        <f>'9. IFO'!E282</f>
        <v>62.321243426634446</v>
      </c>
      <c r="AE282" s="18">
        <f>'9. IFO'!F282</f>
        <v>1208.6079180738891</v>
      </c>
      <c r="AF282" s="18">
        <f>'9. IFO'!G282</f>
        <v>20.400116668194126</v>
      </c>
      <c r="AG282" s="18">
        <f>'9. IFO'!H282</f>
        <v>-52.019286245109875</v>
      </c>
      <c r="AH282" s="18">
        <f>'10. ÄLDREOMSORG'!D282</f>
        <v>362.73937496860145</v>
      </c>
      <c r="AI282" s="18">
        <f>'10. ÄLDREOMSORG'!E282</f>
        <v>-25.402031449828929</v>
      </c>
      <c r="AJ282" s="18"/>
      <c r="AK282" s="18"/>
      <c r="AL282" s="18"/>
      <c r="AM282" s="18"/>
      <c r="AN282" s="18"/>
      <c r="AO282" s="18"/>
      <c r="AP282" s="18"/>
      <c r="AQ282" s="18"/>
      <c r="AR282" s="18"/>
      <c r="AS282" s="18"/>
      <c r="AT282" s="19">
        <f t="shared" si="286"/>
        <v>1338.955951260436</v>
      </c>
      <c r="AV282" s="18">
        <f>'9. IFO'!C282</f>
        <v>431.62725832621538</v>
      </c>
      <c r="AW282" s="18">
        <f>'5. FÖRSKOLA FRITIDS'!F282</f>
        <v>-88.390172513509512</v>
      </c>
      <c r="AX282" s="18">
        <f>'7. GYMNASIESKOLA'!E282</f>
        <v>-9.5459215371220818</v>
      </c>
      <c r="AY282" s="18">
        <f>'10. ÄLDREOMSORG'!D282</f>
        <v>362.73937496860145</v>
      </c>
      <c r="AZ282" s="18">
        <f>'11. KOLLEKTIVTRAFIK'!C282</f>
        <v>229</v>
      </c>
      <c r="BA282" s="19">
        <f t="shared" si="287"/>
        <v>925.43053924418518</v>
      </c>
      <c r="BB282" s="5"/>
      <c r="BC282" s="20">
        <f t="shared" si="288"/>
        <v>-2695.94874083474</v>
      </c>
      <c r="BD282" s="20">
        <f t="shared" si="289"/>
        <v>1338.955951260436</v>
      </c>
      <c r="BE282" s="20">
        <f t="shared" si="290"/>
        <v>925.43053924418518</v>
      </c>
      <c r="BF282" s="22">
        <f t="shared" si="291"/>
        <v>-431.56225033011879</v>
      </c>
      <c r="BH282" s="5"/>
      <c r="BI282" s="5"/>
      <c r="BJ282" s="5"/>
      <c r="BK282" s="5"/>
    </row>
    <row r="283" spans="1:63" x14ac:dyDescent="0.35">
      <c r="A283" s="13" t="str">
        <f>'8. KOMVUX'!B283</f>
        <v>Arvidsjaur</v>
      </c>
      <c r="B283" s="18">
        <f>'5. FÖRSKOLA FRITIDS'!L283</f>
        <v>7.845453393031069</v>
      </c>
      <c r="C283" s="18">
        <f>'5. FÖRSKOLA FRITIDS'!M283</f>
        <v>-24.677432724153618</v>
      </c>
      <c r="D283" s="18">
        <f>'6. FKLASS GRUNDSKOLA'!J283</f>
        <v>-117.51781393902722</v>
      </c>
      <c r="E283" s="18">
        <f>'6. FKLASS GRUNDSKOLA'!K283</f>
        <v>22.685868561938666</v>
      </c>
      <c r="F283" s="18">
        <f>'6. FKLASS GRUNDSKOLA'!L283</f>
        <v>4.2273534505914832</v>
      </c>
      <c r="G283" s="18">
        <f>'7. GYMNASIESKOLA'!H283</f>
        <v>-93.315035582887404</v>
      </c>
      <c r="H283" s="18">
        <f>'7. GYMNASIESKOLA'!I283</f>
        <v>420.81859630530505</v>
      </c>
      <c r="I283" s="18">
        <f>'7. GYMNASIESKOLA'!J283</f>
        <v>-21.436728320142919</v>
      </c>
      <c r="J283" s="18">
        <f>'7. GYMNASIESKOLA'!L283</f>
        <v>15.57052056304372</v>
      </c>
      <c r="K283" s="18">
        <f>'7. GYMNASIESKOLA'!M283</f>
        <v>-105.6613626877664</v>
      </c>
      <c r="L283" s="18">
        <f>'7. GYMNASIESKOLA'!K283</f>
        <v>-485.275838408705</v>
      </c>
      <c r="M283" s="18">
        <f>'9. IFO'!J283</f>
        <v>664.14802342590201</v>
      </c>
      <c r="N283" s="18">
        <f>'9. IFO'!K283</f>
        <v>-787.14443981440627</v>
      </c>
      <c r="O283" s="18">
        <f>'9. IFO'!L283</f>
        <v>12.684056911898248</v>
      </c>
      <c r="P283" s="18">
        <f>'9. IFO'!M283</f>
        <v>-732.0942535076</v>
      </c>
      <c r="Q283" s="18">
        <f>'10. ÄLDREOMSORG'!I283</f>
        <v>-362.31669118637444</v>
      </c>
      <c r="R283" s="18">
        <f>'10. ÄLDREOMSORG'!J283</f>
        <v>36.366465418361294</v>
      </c>
      <c r="S283" s="19">
        <f t="shared" si="285"/>
        <v>-1545.0932581409916</v>
      </c>
      <c r="U283" s="18">
        <f>'5. FÖRSKOLA FRITIDS'!D283</f>
        <v>41.904063789202148</v>
      </c>
      <c r="V283" s="18">
        <f>'5. FÖRSKOLA FRITIDS'!E283</f>
        <v>-49.287051228616946</v>
      </c>
      <c r="W283" s="18">
        <f>'5. FÖRSKOLA FRITIDS'!G283</f>
        <v>-57.58039564827537</v>
      </c>
      <c r="X283" s="18">
        <f>'5. FÖRSKOLA FRITIDS'!H283</f>
        <v>-35.539430128885826</v>
      </c>
      <c r="Y283" s="18">
        <f>'5. FÖRSKOLA FRITIDS'!J283</f>
        <v>-26.365408155438921</v>
      </c>
      <c r="Z283" s="18">
        <f>'6. FKLASS GRUNDSKOLA'!F283</f>
        <v>-23.652313992626635</v>
      </c>
      <c r="AA283" s="18">
        <f>'6. FKLASS GRUNDSKOLA'!G283</f>
        <v>-39.97249441409361</v>
      </c>
      <c r="AB283" s="18">
        <f>'7. GYMNASIESKOLA'!E283</f>
        <v>-9.5459215371220818</v>
      </c>
      <c r="AC283" s="18">
        <f>'9. IFO'!D283</f>
        <v>-9.1133175860933786</v>
      </c>
      <c r="AD283" s="18">
        <f>'9. IFO'!E283</f>
        <v>36.062724745133352</v>
      </c>
      <c r="AE283" s="18">
        <f>'9. IFO'!F283</f>
        <v>1411.6540483103026</v>
      </c>
      <c r="AF283" s="18">
        <f>'9. IFO'!G283</f>
        <v>23.084579737860061</v>
      </c>
      <c r="AG283" s="18">
        <f>'9. IFO'!H283</f>
        <v>-86.220417735300643</v>
      </c>
      <c r="AH283" s="18">
        <f>'10. ÄLDREOMSORG'!D283</f>
        <v>-79.246159525875129</v>
      </c>
      <c r="AI283" s="18">
        <f>'10. ÄLDREOMSORG'!E283</f>
        <v>-25.402031449828929</v>
      </c>
      <c r="AJ283" s="18"/>
      <c r="AK283" s="18"/>
      <c r="AL283" s="18"/>
      <c r="AM283" s="18"/>
      <c r="AN283" s="18"/>
      <c r="AO283" s="18"/>
      <c r="AP283" s="18"/>
      <c r="AQ283" s="18"/>
      <c r="AR283" s="18"/>
      <c r="AS283" s="18"/>
      <c r="AT283" s="19">
        <f t="shared" si="286"/>
        <v>1070.780475180341</v>
      </c>
      <c r="AV283" s="18">
        <f>'9. IFO'!C283</f>
        <v>603.53707052113748</v>
      </c>
      <c r="AW283" s="18">
        <f>'5. FÖRSKOLA FRITIDS'!F283</f>
        <v>-20.362452847162803</v>
      </c>
      <c r="AX283" s="18">
        <f>'7. GYMNASIESKOLA'!E283</f>
        <v>-9.5459215371220818</v>
      </c>
      <c r="AY283" s="18">
        <f>'10. ÄLDREOMSORG'!D283</f>
        <v>-79.246159525875129</v>
      </c>
      <c r="AZ283" s="18">
        <f>'11. KOLLEKTIVTRAFIK'!C283</f>
        <v>164</v>
      </c>
      <c r="BA283" s="19">
        <f t="shared" si="287"/>
        <v>658.38253661097747</v>
      </c>
      <c r="BB283" s="5"/>
      <c r="BC283" s="20">
        <f t="shared" si="288"/>
        <v>-1545.0932581409916</v>
      </c>
      <c r="BD283" s="20">
        <f t="shared" si="289"/>
        <v>1070.780475180341</v>
      </c>
      <c r="BE283" s="20">
        <f t="shared" si="290"/>
        <v>658.38253661097747</v>
      </c>
      <c r="BF283" s="22">
        <f t="shared" si="291"/>
        <v>184.0697536503269</v>
      </c>
      <c r="BH283" s="5"/>
      <c r="BI283" s="5"/>
      <c r="BJ283" s="5"/>
      <c r="BK283" s="5"/>
    </row>
    <row r="284" spans="1:63" x14ac:dyDescent="0.35">
      <c r="A284" s="13" t="str">
        <f>'8. KOMVUX'!B284</f>
        <v>Boden</v>
      </c>
      <c r="B284" s="18">
        <f>'5. FÖRSKOLA FRITIDS'!L284</f>
        <v>7.845453393031069</v>
      </c>
      <c r="C284" s="18">
        <f>'5. FÖRSKOLA FRITIDS'!M284</f>
        <v>13.633801411542194</v>
      </c>
      <c r="D284" s="18">
        <f>'6. FKLASS GRUNDSKOLA'!J284</f>
        <v>-121.78396007404679</v>
      </c>
      <c r="E284" s="18">
        <f>'6. FKLASS GRUNDSKOLA'!K284</f>
        <v>22.685868561938666</v>
      </c>
      <c r="F284" s="18">
        <f>'6. FKLASS GRUNDSKOLA'!L284</f>
        <v>4.2273534505914832</v>
      </c>
      <c r="G284" s="18">
        <f>'7. GYMNASIESKOLA'!H284</f>
        <v>-53.544298854595155</v>
      </c>
      <c r="H284" s="18">
        <f>'7. GYMNASIESKOLA'!I284</f>
        <v>305.50272241460186</v>
      </c>
      <c r="I284" s="18">
        <f>'7. GYMNASIESKOLA'!J284</f>
        <v>-32.589081328725889</v>
      </c>
      <c r="J284" s="18">
        <f>'7. GYMNASIESKOLA'!L284</f>
        <v>15.57052056304372</v>
      </c>
      <c r="K284" s="18">
        <f>'7. GYMNASIESKOLA'!M284</f>
        <v>-10.08943300133158</v>
      </c>
      <c r="L284" s="18">
        <f>'7. GYMNASIESKOLA'!K284</f>
        <v>-265.52042964011576</v>
      </c>
      <c r="M284" s="18">
        <f>'9. IFO'!J284</f>
        <v>690.43642672051965</v>
      </c>
      <c r="N284" s="18">
        <f>'9. IFO'!K284</f>
        <v>-925.89718470565049</v>
      </c>
      <c r="O284" s="18">
        <f>'9. IFO'!L284</f>
        <v>8.3745174967423068</v>
      </c>
      <c r="P284" s="18">
        <f>'9. IFO'!M284</f>
        <v>-732.0942535076</v>
      </c>
      <c r="Q284" s="18">
        <f>'10. ÄLDREOMSORG'!I284</f>
        <v>13.022139272543138</v>
      </c>
      <c r="R284" s="18">
        <f>'10. ÄLDREOMSORG'!J284</f>
        <v>45.877280705102869</v>
      </c>
      <c r="S284" s="19">
        <f t="shared" si="285"/>
        <v>-1014.3425571224085</v>
      </c>
      <c r="U284" s="18">
        <f>'5. FÖRSKOLA FRITIDS'!D284</f>
        <v>41.440308714109385</v>
      </c>
      <c r="V284" s="18">
        <f>'5. FÖRSKOLA FRITIDS'!E284</f>
        <v>-34.758232759946544</v>
      </c>
      <c r="W284" s="18">
        <f>'5. FÖRSKOLA FRITIDS'!G284</f>
        <v>-15.743136002469207</v>
      </c>
      <c r="X284" s="18">
        <f>'5. FÖRSKOLA FRITIDS'!H284</f>
        <v>9.9507285424310581</v>
      </c>
      <c r="Y284" s="18">
        <f>'5. FÖRSKOLA FRITIDS'!J284</f>
        <v>-26.365408155438921</v>
      </c>
      <c r="Z284" s="18">
        <f>'6. FKLASS GRUNDSKOLA'!F284</f>
        <v>-19.902688769141275</v>
      </c>
      <c r="AA284" s="18">
        <f>'6. FKLASS GRUNDSKOLA'!G284</f>
        <v>-39.97249441409361</v>
      </c>
      <c r="AB284" s="18">
        <f>'7. GYMNASIESKOLA'!E284</f>
        <v>-9.5459215371220818</v>
      </c>
      <c r="AC284" s="18">
        <f>'9. IFO'!D284</f>
        <v>-9.1133175860933786</v>
      </c>
      <c r="AD284" s="18">
        <f>'9. IFO'!E284</f>
        <v>55.970983008909364</v>
      </c>
      <c r="AE284" s="18">
        <f>'9. IFO'!F284</f>
        <v>1348.8064365704602</v>
      </c>
      <c r="AF284" s="18">
        <f>'9. IFO'!G284</f>
        <v>21.628611286648749</v>
      </c>
      <c r="AG284" s="18">
        <f>'9. IFO'!H284</f>
        <v>-193.63042420235513</v>
      </c>
      <c r="AH284" s="18">
        <f>'10. ÄLDREOMSORG'!D284</f>
        <v>102.85007063307889</v>
      </c>
      <c r="AI284" s="18">
        <f>'10. ÄLDREOMSORG'!E284</f>
        <v>-25.402031449828929</v>
      </c>
      <c r="AJ284" s="18"/>
      <c r="AK284" s="18"/>
      <c r="AL284" s="18"/>
      <c r="AM284" s="18"/>
      <c r="AN284" s="18"/>
      <c r="AO284" s="18"/>
      <c r="AP284" s="18"/>
      <c r="AQ284" s="18"/>
      <c r="AR284" s="18"/>
      <c r="AS284" s="18"/>
      <c r="AT284" s="19">
        <f t="shared" si="286"/>
        <v>1206.2134838791487</v>
      </c>
      <c r="AV284" s="18">
        <f>'9. IFO'!C284</f>
        <v>261.01231827454615</v>
      </c>
      <c r="AW284" s="18">
        <f>'5. FÖRSKOLA FRITIDS'!F284</f>
        <v>18.343498040402295</v>
      </c>
      <c r="AX284" s="18">
        <f>'7. GYMNASIESKOLA'!E284</f>
        <v>-9.5459215371220818</v>
      </c>
      <c r="AY284" s="18">
        <f>'10. ÄLDREOMSORG'!D284</f>
        <v>102.85007063307889</v>
      </c>
      <c r="AZ284" s="18">
        <f>'11. KOLLEKTIVTRAFIK'!C284</f>
        <v>180</v>
      </c>
      <c r="BA284" s="19">
        <f t="shared" si="287"/>
        <v>552.65996541090522</v>
      </c>
      <c r="BB284" s="5"/>
      <c r="BC284" s="20">
        <f t="shared" si="288"/>
        <v>-1014.3425571224085</v>
      </c>
      <c r="BD284" s="20">
        <f t="shared" si="289"/>
        <v>1206.2134838791487</v>
      </c>
      <c r="BE284" s="20">
        <f t="shared" si="290"/>
        <v>552.65996541090522</v>
      </c>
      <c r="BF284" s="22">
        <f t="shared" si="291"/>
        <v>744.53089216764545</v>
      </c>
      <c r="BH284" s="5"/>
      <c r="BI284" s="5"/>
      <c r="BJ284" s="5"/>
      <c r="BK284" s="5"/>
    </row>
    <row r="285" spans="1:63" x14ac:dyDescent="0.35">
      <c r="A285" s="13" t="str">
        <f>'8. KOMVUX'!B285</f>
        <v>Gällivare</v>
      </c>
      <c r="B285" s="18">
        <f>'5. FÖRSKOLA FRITIDS'!L285</f>
        <v>7.845453393031069</v>
      </c>
      <c r="C285" s="18">
        <f>'5. FÖRSKOLA FRITIDS'!M285</f>
        <v>13.633801411542194</v>
      </c>
      <c r="D285" s="18">
        <f>'6. FKLASS GRUNDSKOLA'!J285</f>
        <v>-74.228361772853944</v>
      </c>
      <c r="E285" s="18">
        <f>'6. FKLASS GRUNDSKOLA'!K285</f>
        <v>-1.9907990515138445</v>
      </c>
      <c r="F285" s="18">
        <f>'6. FKLASS GRUNDSKOLA'!L285</f>
        <v>4.2273534505914832</v>
      </c>
      <c r="G285" s="18">
        <f>'7. GYMNASIESKOLA'!H285</f>
        <v>-37.339260870365486</v>
      </c>
      <c r="H285" s="18">
        <f>'7. GYMNASIESKOLA'!I285</f>
        <v>474.0737651947104</v>
      </c>
      <c r="I285" s="18">
        <f>'7. GYMNASIESKOLA'!J285</f>
        <v>-42.345568571497985</v>
      </c>
      <c r="J285" s="18">
        <f>'7. GYMNASIESKOLA'!L285</f>
        <v>15.57052056304372</v>
      </c>
      <c r="K285" s="18">
        <f>'7. GYMNASIESKOLA'!M285</f>
        <v>-16.823031046139882</v>
      </c>
      <c r="L285" s="18">
        <f>'7. GYMNASIESKOLA'!K285</f>
        <v>-394.52341820693812</v>
      </c>
      <c r="M285" s="18">
        <f>'9. IFO'!J285</f>
        <v>802.13602234584266</v>
      </c>
      <c r="N285" s="18">
        <f>'9. IFO'!K285</f>
        <v>-954.41282448571951</v>
      </c>
      <c r="O285" s="18">
        <f>'9. IFO'!L285</f>
        <v>4.5263461291711069</v>
      </c>
      <c r="P285" s="18">
        <f>'9. IFO'!M285</f>
        <v>-732.0942535076</v>
      </c>
      <c r="Q285" s="18">
        <f>'10. ÄLDREOMSORG'!I285</f>
        <v>-142.31992648135252</v>
      </c>
      <c r="R285" s="18">
        <f>'10. ÄLDREOMSORG'!J285</f>
        <v>54.139242536328979</v>
      </c>
      <c r="S285" s="19">
        <f t="shared" si="285"/>
        <v>-1019.9249389697197</v>
      </c>
      <c r="U285" s="18">
        <f>'5. FÖRSKOLA FRITIDS'!D285</f>
        <v>43.813933015289486</v>
      </c>
      <c r="V285" s="18">
        <f>'5. FÖRSKOLA FRITIDS'!E285</f>
        <v>4.7978930956866259</v>
      </c>
      <c r="W285" s="18">
        <f>'5. FÖRSKOLA FRITIDS'!G285</f>
        <v>-10.93532202501912</v>
      </c>
      <c r="X285" s="18">
        <f>'5. FÖRSKOLA FRITIDS'!H285</f>
        <v>6.4191319401782829</v>
      </c>
      <c r="Y285" s="18">
        <f>'5. FÖRSKOLA FRITIDS'!J285</f>
        <v>-26.365408155438921</v>
      </c>
      <c r="Z285" s="18">
        <f>'6. FKLASS GRUNDSKOLA'!F285</f>
        <v>-15.584027120958076</v>
      </c>
      <c r="AA285" s="18">
        <f>'6. FKLASS GRUNDSKOLA'!G285</f>
        <v>-39.97249441409361</v>
      </c>
      <c r="AB285" s="18">
        <f>'7. GYMNASIESKOLA'!E285</f>
        <v>-9.5459215371220818</v>
      </c>
      <c r="AC285" s="18">
        <f>'9. IFO'!D285</f>
        <v>-9.1133175860933786</v>
      </c>
      <c r="AD285" s="18">
        <f>'9. IFO'!E285</f>
        <v>46.458559791981742</v>
      </c>
      <c r="AE285" s="18">
        <f>'9. IFO'!F285</f>
        <v>1179.6013280401155</v>
      </c>
      <c r="AF285" s="18">
        <f>'9. IFO'!G285</f>
        <v>26.369200173903248</v>
      </c>
      <c r="AG285" s="18">
        <f>'9. IFO'!H285</f>
        <v>-151.04346850992476</v>
      </c>
      <c r="AH285" s="18">
        <f>'10. ÄLDREOMSORG'!D285</f>
        <v>-151.78197868156164</v>
      </c>
      <c r="AI285" s="18">
        <f>'10. ÄLDREOMSORG'!E285</f>
        <v>-25.402031449828929</v>
      </c>
      <c r="AJ285" s="18"/>
      <c r="AK285" s="18"/>
      <c r="AL285" s="18"/>
      <c r="AM285" s="18"/>
      <c r="AN285" s="18"/>
      <c r="AO285" s="18"/>
      <c r="AP285" s="18"/>
      <c r="AQ285" s="18"/>
      <c r="AR285" s="18"/>
      <c r="AS285" s="18"/>
      <c r="AT285" s="19">
        <f t="shared" si="286"/>
        <v>867.71607657711456</v>
      </c>
      <c r="AV285" s="18">
        <f>'9. IFO'!C285</f>
        <v>212.85698837442021</v>
      </c>
      <c r="AW285" s="18">
        <f>'5. FÖRSKOLA FRITIDS'!F285</f>
        <v>-7.9610586349077295</v>
      </c>
      <c r="AX285" s="18">
        <f>'7. GYMNASIESKOLA'!E285</f>
        <v>-9.5459215371220818</v>
      </c>
      <c r="AY285" s="18">
        <f>'10. ÄLDREOMSORG'!D285</f>
        <v>-151.78197868156164</v>
      </c>
      <c r="AZ285" s="18">
        <f>'11. KOLLEKTIVTRAFIK'!C285</f>
        <v>103</v>
      </c>
      <c r="BA285" s="19">
        <f t="shared" si="287"/>
        <v>146.56802952082879</v>
      </c>
      <c r="BB285" s="5"/>
      <c r="BC285" s="20">
        <f t="shared" si="288"/>
        <v>-1019.9249389697197</v>
      </c>
      <c r="BD285" s="20">
        <f t="shared" si="289"/>
        <v>867.71607657711456</v>
      </c>
      <c r="BE285" s="20">
        <f t="shared" si="290"/>
        <v>146.56802952082879</v>
      </c>
      <c r="BF285" s="22">
        <f t="shared" si="291"/>
        <v>-5.6408328717763823</v>
      </c>
      <c r="BH285" s="5"/>
      <c r="BI285" s="5"/>
      <c r="BJ285" s="5"/>
      <c r="BK285" s="5"/>
    </row>
    <row r="286" spans="1:63" x14ac:dyDescent="0.35">
      <c r="A286" s="13" t="str">
        <f>'8. KOMVUX'!B286</f>
        <v>Haparanda</v>
      </c>
      <c r="B286" s="18">
        <f>'5. FÖRSKOLA FRITIDS'!L286</f>
        <v>7.845453393031069</v>
      </c>
      <c r="C286" s="18">
        <f>'5. FÖRSKOLA FRITIDS'!M286</f>
        <v>-98.166641135555082</v>
      </c>
      <c r="D286" s="18">
        <f>'6. FKLASS GRUNDSKOLA'!J286</f>
        <v>293.89403127905973</v>
      </c>
      <c r="E286" s="18">
        <f>'6. FKLASS GRUNDSKOLA'!K286</f>
        <v>22.685868561938666</v>
      </c>
      <c r="F286" s="18">
        <f>'6. FKLASS GRUNDSKOLA'!L286</f>
        <v>4.2273534505914832</v>
      </c>
      <c r="G286" s="18">
        <f>'7. GYMNASIESKOLA'!H286</f>
        <v>70.687835515950482</v>
      </c>
      <c r="H286" s="18">
        <f>'7. GYMNASIESKOLA'!I286</f>
        <v>288.19212037169234</v>
      </c>
      <c r="I286" s="18">
        <f>'7. GYMNASIESKOLA'!J286</f>
        <v>-416.87605765551905</v>
      </c>
      <c r="J286" s="18">
        <f>'7. GYMNASIESKOLA'!L286</f>
        <v>15.57052056304372</v>
      </c>
      <c r="K286" s="18">
        <f>'7. GYMNASIESKOLA'!M286</f>
        <v>-37.111421424387139</v>
      </c>
      <c r="L286" s="18">
        <f>'7. GYMNASIESKOLA'!K286</f>
        <v>-491.27899856637572</v>
      </c>
      <c r="M286" s="18">
        <f>'9. IFO'!J286</f>
        <v>813.21156748454416</v>
      </c>
      <c r="N286" s="18">
        <f>'9. IFO'!K286</f>
        <v>-1662.1462227936038</v>
      </c>
      <c r="O286" s="18">
        <f>'9. IFO'!L286</f>
        <v>63.091687923931474</v>
      </c>
      <c r="P286" s="18">
        <f>'9. IFO'!M286</f>
        <v>-732.0942535076</v>
      </c>
      <c r="Q286" s="18">
        <f>'10. ÄLDREOMSORG'!I286</f>
        <v>13.022139272543138</v>
      </c>
      <c r="R286" s="18">
        <f>'10. ÄLDREOMSORG'!J286</f>
        <v>48.312391818458309</v>
      </c>
      <c r="S286" s="19">
        <f t="shared" si="285"/>
        <v>-1796.932625448256</v>
      </c>
      <c r="U286" s="18">
        <f>'5. FÖRSKOLA FRITIDS'!D286</f>
        <v>35.072526739978244</v>
      </c>
      <c r="V286" s="18">
        <f>'5. FÖRSKOLA FRITIDS'!E286</f>
        <v>-85.772401584603443</v>
      </c>
      <c r="W286" s="18">
        <f>'5. FÖRSKOLA FRITIDS'!G286</f>
        <v>26.061089848128873</v>
      </c>
      <c r="X286" s="18">
        <f>'5. FÖRSKOLA FRITIDS'!H286</f>
        <v>89.842787774674861</v>
      </c>
      <c r="Y286" s="18">
        <f>'5. FÖRSKOLA FRITIDS'!J286</f>
        <v>-26.365408155438921</v>
      </c>
      <c r="Z286" s="18">
        <f>'6. FKLASS GRUNDSKOLA'!F286</f>
        <v>5.1550035754463837</v>
      </c>
      <c r="AA286" s="18">
        <f>'6. FKLASS GRUNDSKOLA'!G286</f>
        <v>-39.97249441409361</v>
      </c>
      <c r="AB286" s="18">
        <f>'7. GYMNASIESKOLA'!E286</f>
        <v>-9.5459215371220818</v>
      </c>
      <c r="AC286" s="18">
        <f>'9. IFO'!D286</f>
        <v>-9.1133175860933786</v>
      </c>
      <c r="AD286" s="18">
        <f>'9. IFO'!E286</f>
        <v>36.807384114158602</v>
      </c>
      <c r="AE286" s="18">
        <f>'9. IFO'!F286</f>
        <v>1667.8789269419672</v>
      </c>
      <c r="AF286" s="18">
        <f>'9. IFO'!G286</f>
        <v>15.062231751127783</v>
      </c>
      <c r="AG286" s="18">
        <f>'9. IFO'!H286</f>
        <v>-110.2450024480726</v>
      </c>
      <c r="AH286" s="18">
        <f>'10. ÄLDREOMSORG'!D286</f>
        <v>-373.52732906197429</v>
      </c>
      <c r="AI286" s="18">
        <f>'10. ÄLDREOMSORG'!E286</f>
        <v>-25.402031449828929</v>
      </c>
      <c r="AJ286" s="18"/>
      <c r="AK286" s="18"/>
      <c r="AL286" s="18"/>
      <c r="AM286" s="18"/>
      <c r="AN286" s="18"/>
      <c r="AO286" s="18"/>
      <c r="AP286" s="18"/>
      <c r="AQ286" s="18"/>
      <c r="AR286" s="18"/>
      <c r="AS286" s="18"/>
      <c r="AT286" s="19">
        <f t="shared" si="286"/>
        <v>1195.9360445082546</v>
      </c>
      <c r="AV286" s="18">
        <f>'9. IFO'!C286</f>
        <v>127.31529149266055</v>
      </c>
      <c r="AW286" s="18">
        <f>'5. FÖRSKOLA FRITIDS'!F286</f>
        <v>-21.751572295891176</v>
      </c>
      <c r="AX286" s="18">
        <f>'7. GYMNASIESKOLA'!E286</f>
        <v>-9.5459215371220818</v>
      </c>
      <c r="AY286" s="18">
        <f>'10. ÄLDREOMSORG'!D286</f>
        <v>-373.52732906197429</v>
      </c>
      <c r="AZ286" s="18">
        <f>'11. KOLLEKTIVTRAFIK'!C286</f>
        <v>104</v>
      </c>
      <c r="BA286" s="19">
        <f t="shared" si="287"/>
        <v>-173.50953140232701</v>
      </c>
      <c r="BB286" s="5"/>
      <c r="BC286" s="20">
        <f t="shared" si="288"/>
        <v>-1796.932625448256</v>
      </c>
      <c r="BD286" s="20">
        <f t="shared" si="289"/>
        <v>1195.9360445082546</v>
      </c>
      <c r="BE286" s="20">
        <f t="shared" si="290"/>
        <v>-173.50953140232701</v>
      </c>
      <c r="BF286" s="22">
        <f t="shared" si="291"/>
        <v>-774.50611234232838</v>
      </c>
      <c r="BH286" s="5"/>
      <c r="BI286" s="5"/>
      <c r="BJ286" s="5"/>
      <c r="BK286" s="5"/>
    </row>
    <row r="287" spans="1:63" x14ac:dyDescent="0.35">
      <c r="A287" s="13" t="str">
        <f>'8. KOMVUX'!B287</f>
        <v>Jokkmokk</v>
      </c>
      <c r="B287" s="18">
        <f>'5. FÖRSKOLA FRITIDS'!L287</f>
        <v>7.845453393031069</v>
      </c>
      <c r="C287" s="18">
        <f>'5. FÖRSKOLA FRITIDS'!M287</f>
        <v>-88.45495922102711</v>
      </c>
      <c r="D287" s="18">
        <f>'6. FKLASS GRUNDSKOLA'!J287</f>
        <v>162.73540560839055</v>
      </c>
      <c r="E287" s="18">
        <f>'6. FKLASS GRUNDSKOLA'!K287</f>
        <v>22.685868561938666</v>
      </c>
      <c r="F287" s="18">
        <f>'6. FKLASS GRUNDSKOLA'!L287</f>
        <v>4.2273534505914832</v>
      </c>
      <c r="G287" s="18">
        <f>'7. GYMNASIESKOLA'!H287</f>
        <v>-48.489274124960346</v>
      </c>
      <c r="H287" s="18">
        <f>'7. GYMNASIESKOLA'!I287</f>
        <v>382.91545319225065</v>
      </c>
      <c r="I287" s="18">
        <f>'7. GYMNASIESKOLA'!J287</f>
        <v>8.6963130822408896</v>
      </c>
      <c r="J287" s="18">
        <f>'7. GYMNASIESKOLA'!L287</f>
        <v>15.57052056304372</v>
      </c>
      <c r="K287" s="18">
        <f>'7. GYMNASIESKOLA'!M287</f>
        <v>-117.24522790113024</v>
      </c>
      <c r="L287" s="18">
        <f>'7. GYMNASIESKOLA'!K287</f>
        <v>-213.50528548129219</v>
      </c>
      <c r="M287" s="18">
        <f>'9. IFO'!J287</f>
        <v>718.66118156718346</v>
      </c>
      <c r="N287" s="18">
        <f>'9. IFO'!K287</f>
        <v>-760.8493549039373</v>
      </c>
      <c r="O287" s="18">
        <f>'9. IFO'!L287</f>
        <v>17.828725207868626</v>
      </c>
      <c r="P287" s="18">
        <f>'9. IFO'!M287</f>
        <v>-732.0942535076</v>
      </c>
      <c r="Q287" s="18">
        <f>'10. ÄLDREOMSORG'!I287</f>
        <v>-947.09283889421579</v>
      </c>
      <c r="R287" s="18">
        <f>'10. ÄLDREOMSORG'!J287</f>
        <v>29.19345990257035</v>
      </c>
      <c r="S287" s="19">
        <f t="shared" si="285"/>
        <v>-1537.3714595050537</v>
      </c>
      <c r="U287" s="18">
        <f>'5. FÖRSKOLA FRITIDS'!D287</f>
        <v>35.457392478316748</v>
      </c>
      <c r="V287" s="18">
        <f>'5. FÖRSKOLA FRITIDS'!E287</f>
        <v>-33.010961483758031</v>
      </c>
      <c r="W287" s="18">
        <f>'5. FÖRSKOLA FRITIDS'!G287</f>
        <v>49.719251489219872</v>
      </c>
      <c r="X287" s="18">
        <f>'5. FÖRSKOLA FRITIDS'!H287</f>
        <v>204.81688145012964</v>
      </c>
      <c r="Y287" s="18">
        <f>'5. FÖRSKOLA FRITIDS'!J287</f>
        <v>-26.365408155438921</v>
      </c>
      <c r="Z287" s="18">
        <f>'6. FKLASS GRUNDSKOLA'!F287</f>
        <v>-6.5791420661987194</v>
      </c>
      <c r="AA287" s="18">
        <f>'6. FKLASS GRUNDSKOLA'!G287</f>
        <v>-39.97249441409361</v>
      </c>
      <c r="AB287" s="18">
        <f>'7. GYMNASIESKOLA'!E287</f>
        <v>-9.5459215371220818</v>
      </c>
      <c r="AC287" s="18">
        <f>'9. IFO'!D287</f>
        <v>-9.1133175860933786</v>
      </c>
      <c r="AD287" s="18">
        <f>'9. IFO'!E287</f>
        <v>65.256879795667984</v>
      </c>
      <c r="AE287" s="18">
        <f>'9. IFO'!F287</f>
        <v>1242.4489397799582</v>
      </c>
      <c r="AF287" s="18">
        <f>'9. IFO'!G287</f>
        <v>12.654715229413954</v>
      </c>
      <c r="AG287" s="18">
        <f>'9. IFO'!H287</f>
        <v>-76.24239031952493</v>
      </c>
      <c r="AH287" s="18">
        <f>'10. ÄLDREOMSORG'!D287</f>
        <v>23.149516520842006</v>
      </c>
      <c r="AI287" s="18">
        <f>'10. ÄLDREOMSORG'!E287</f>
        <v>-25.402031449828929</v>
      </c>
      <c r="AJ287" s="18"/>
      <c r="AK287" s="18"/>
      <c r="AL287" s="18"/>
      <c r="AM287" s="18"/>
      <c r="AN287" s="18"/>
      <c r="AO287" s="18"/>
      <c r="AP287" s="18"/>
      <c r="AQ287" s="18"/>
      <c r="AR287" s="18"/>
      <c r="AS287" s="18"/>
      <c r="AT287" s="19">
        <f t="shared" si="286"/>
        <v>1407.27190973149</v>
      </c>
      <c r="AV287" s="18">
        <f>'9. IFO'!C287</f>
        <v>581.22029874831458</v>
      </c>
      <c r="AW287" s="18">
        <f>'5. FÖRSKOLA FRITIDS'!F287</f>
        <v>-43.549905723860618</v>
      </c>
      <c r="AX287" s="18">
        <f>'7. GYMNASIESKOLA'!E287</f>
        <v>-9.5459215371220818</v>
      </c>
      <c r="AY287" s="18">
        <f>'10. ÄLDREOMSORG'!D287</f>
        <v>23.149516520842006</v>
      </c>
      <c r="AZ287" s="18">
        <f>'11. KOLLEKTIVTRAFIK'!C287</f>
        <v>200</v>
      </c>
      <c r="BA287" s="19">
        <f t="shared" si="287"/>
        <v>751.27398800817377</v>
      </c>
      <c r="BB287" s="5"/>
      <c r="BC287" s="20">
        <f t="shared" si="288"/>
        <v>-1537.3714595050537</v>
      </c>
      <c r="BD287" s="20">
        <f t="shared" si="289"/>
        <v>1407.27190973149</v>
      </c>
      <c r="BE287" s="20">
        <f t="shared" si="290"/>
        <v>751.27398800817377</v>
      </c>
      <c r="BF287" s="22">
        <f t="shared" si="291"/>
        <v>621.17443823461008</v>
      </c>
      <c r="BH287" s="5"/>
      <c r="BI287" s="5"/>
      <c r="BJ287" s="5"/>
      <c r="BK287" s="5"/>
    </row>
    <row r="288" spans="1:63" x14ac:dyDescent="0.35">
      <c r="A288" s="13" t="str">
        <f>'8. KOMVUX'!B288</f>
        <v>Kalix</v>
      </c>
      <c r="B288" s="18">
        <f>'5. FÖRSKOLA FRITIDS'!L288</f>
        <v>-12.32801185258076</v>
      </c>
      <c r="C288" s="18">
        <f>'5. FÖRSKOLA FRITIDS'!M288</f>
        <v>13.633801411542194</v>
      </c>
      <c r="D288" s="18">
        <f>'6. FKLASS GRUNDSKOLA'!J288</f>
        <v>29.96660996252929</v>
      </c>
      <c r="E288" s="18">
        <f>'6. FKLASS GRUNDSKOLA'!K288</f>
        <v>22.685868561938666</v>
      </c>
      <c r="F288" s="18">
        <f>'6. FKLASS GRUNDSKOLA'!L288</f>
        <v>-50.145944499361278</v>
      </c>
      <c r="G288" s="18">
        <f>'7. GYMNASIESKOLA'!H288</f>
        <v>-25.265035737735175</v>
      </c>
      <c r="H288" s="18">
        <f>'7. GYMNASIESKOLA'!I288</f>
        <v>432.99148712577789</v>
      </c>
      <c r="I288" s="18">
        <f>'7. GYMNASIESKOLA'!J288</f>
        <v>18.588090546586201</v>
      </c>
      <c r="J288" s="18">
        <f>'7. GYMNASIESKOLA'!L288</f>
        <v>15.57052056304372</v>
      </c>
      <c r="K288" s="18">
        <f>'7. GYMNASIESKOLA'!M288</f>
        <v>-18.628109755194906</v>
      </c>
      <c r="L288" s="18">
        <f>'7. GYMNASIESKOLA'!K288</f>
        <v>-339.5880624292775</v>
      </c>
      <c r="M288" s="18">
        <f>'9. IFO'!J288</f>
        <v>560.30126591978831</v>
      </c>
      <c r="N288" s="18">
        <f>'9. IFO'!K288</f>
        <v>-948.97603809721295</v>
      </c>
      <c r="O288" s="18">
        <f>'9. IFO'!L288</f>
        <v>18.168549599017222</v>
      </c>
      <c r="P288" s="18">
        <f>'9. IFO'!M288</f>
        <v>-732.0942535076</v>
      </c>
      <c r="Q288" s="18">
        <f>'10. ÄLDREOMSORG'!I288</f>
        <v>13.022139272543138</v>
      </c>
      <c r="R288" s="18">
        <f>'10. ÄLDREOMSORG'!J288</f>
        <v>47.434766115690053</v>
      </c>
      <c r="S288" s="19">
        <f t="shared" si="285"/>
        <v>-954.66235680050579</v>
      </c>
      <c r="U288" s="18">
        <f>'5. FÖRSKOLA FRITIDS'!D288</f>
        <v>38.48114414723814</v>
      </c>
      <c r="V288" s="18">
        <f>'5. FÖRSKOLA FRITIDS'!E288</f>
        <v>-36.874963516749467</v>
      </c>
      <c r="W288" s="18">
        <f>'5. FÖRSKOLA FRITIDS'!G288</f>
        <v>-35.70777910924275</v>
      </c>
      <c r="X288" s="18">
        <f>'5. FÖRSKOLA FRITIDS'!H288</f>
        <v>89.535985044227672</v>
      </c>
      <c r="Y288" s="18">
        <f>'5. FÖRSKOLA FRITIDS'!J288</f>
        <v>-26.365408155438921</v>
      </c>
      <c r="Z288" s="18">
        <f>'6. FKLASS GRUNDSKOLA'!F288</f>
        <v>-24.433992784365092</v>
      </c>
      <c r="AA288" s="18">
        <f>'6. FKLASS GRUNDSKOLA'!G288</f>
        <v>-39.97249441409361</v>
      </c>
      <c r="AB288" s="18">
        <f>'7. GYMNASIESKOLA'!E288</f>
        <v>-9.5459215371220818</v>
      </c>
      <c r="AC288" s="18">
        <f>'9. IFO'!D288</f>
        <v>-9.1133175860933786</v>
      </c>
      <c r="AD288" s="18">
        <f>'9. IFO'!E288</f>
        <v>46.672911353659856</v>
      </c>
      <c r="AE288" s="18">
        <f>'9. IFO'!F288</f>
        <v>1469.6672283778489</v>
      </c>
      <c r="AF288" s="18">
        <f>'9. IFO'!G288</f>
        <v>28.067572305490234</v>
      </c>
      <c r="AG288" s="18">
        <f>'9. IFO'!H288</f>
        <v>-140.35978807758968</v>
      </c>
      <c r="AH288" s="18">
        <f>'10. ÄLDREOMSORG'!D288</f>
        <v>26.215963867776882</v>
      </c>
      <c r="AI288" s="18">
        <f>'10. ÄLDREOMSORG'!E288</f>
        <v>-25.402031449828929</v>
      </c>
      <c r="AJ288" s="18"/>
      <c r="AK288" s="18"/>
      <c r="AL288" s="18"/>
      <c r="AM288" s="18"/>
      <c r="AN288" s="18"/>
      <c r="AO288" s="18"/>
      <c r="AP288" s="18"/>
      <c r="AQ288" s="18"/>
      <c r="AR288" s="18"/>
      <c r="AS288" s="18"/>
      <c r="AT288" s="19">
        <f t="shared" si="286"/>
        <v>1350.8651084657181</v>
      </c>
      <c r="AV288" s="18">
        <f>'9. IFO'!C288</f>
        <v>296.90175110369421</v>
      </c>
      <c r="AW288" s="18">
        <f>'5. FÖRSKOLA FRITIDS'!F288</f>
        <v>15.289529808535674</v>
      </c>
      <c r="AX288" s="18">
        <f>'7. GYMNASIESKOLA'!E288</f>
        <v>-9.5459215371220818</v>
      </c>
      <c r="AY288" s="18">
        <f>'10. ÄLDREOMSORG'!D288</f>
        <v>26.215963867776882</v>
      </c>
      <c r="AZ288" s="18">
        <f>'11. KOLLEKTIVTRAFIK'!C288</f>
        <v>79</v>
      </c>
      <c r="BA288" s="19">
        <f t="shared" si="287"/>
        <v>407.86132324288474</v>
      </c>
      <c r="BB288" s="5"/>
      <c r="BC288" s="20">
        <f t="shared" si="288"/>
        <v>-954.66235680050579</v>
      </c>
      <c r="BD288" s="20">
        <f t="shared" si="289"/>
        <v>1350.8651084657181</v>
      </c>
      <c r="BE288" s="20">
        <f t="shared" si="290"/>
        <v>407.86132324288474</v>
      </c>
      <c r="BF288" s="22">
        <f t="shared" si="291"/>
        <v>804.06407490809704</v>
      </c>
      <c r="BH288" s="5"/>
      <c r="BI288" s="5"/>
      <c r="BJ288" s="5"/>
      <c r="BK288" s="5"/>
    </row>
    <row r="289" spans="1:63" x14ac:dyDescent="0.35">
      <c r="A289" s="13" t="str">
        <f>'8. KOMVUX'!B289</f>
        <v>Kiruna</v>
      </c>
      <c r="B289" s="18">
        <f>'5. FÖRSKOLA FRITIDS'!L289</f>
        <v>7.845453393031069</v>
      </c>
      <c r="C289" s="18">
        <f>'5. FÖRSKOLA FRITIDS'!M289</f>
        <v>-83.172920653612906</v>
      </c>
      <c r="D289" s="18">
        <f>'6. FKLASS GRUNDSKOLA'!J289</f>
        <v>-132.09281691256211</v>
      </c>
      <c r="E289" s="18">
        <f>'6. FKLASS GRUNDSKOLA'!K289</f>
        <v>22.685868561938666</v>
      </c>
      <c r="F289" s="18">
        <f>'6. FKLASS GRUNDSKOLA'!L289</f>
        <v>4.2273534505914832</v>
      </c>
      <c r="G289" s="18">
        <f>'7. GYMNASIESKOLA'!H289</f>
        <v>-16.476090515572562</v>
      </c>
      <c r="H289" s="18">
        <f>'7. GYMNASIESKOLA'!I289</f>
        <v>311.06392673214629</v>
      </c>
      <c r="I289" s="18">
        <f>'7. GYMNASIESKOLA'!J289</f>
        <v>-16.524722087153595</v>
      </c>
      <c r="J289" s="18">
        <f>'7. GYMNASIESKOLA'!L289</f>
        <v>15.57052056304372</v>
      </c>
      <c r="K289" s="18">
        <f>'7. GYMNASIESKOLA'!M289</f>
        <v>-0.73201691266825808</v>
      </c>
      <c r="L289" s="18">
        <f>'7. GYMNASIESKOLA'!K289</f>
        <v>-289.70973030063783</v>
      </c>
      <c r="M289" s="18">
        <f>'9. IFO'!J289</f>
        <v>700.73643948700078</v>
      </c>
      <c r="N289" s="18">
        <f>'9. IFO'!K289</f>
        <v>-1073.3142726677352</v>
      </c>
      <c r="O289" s="18">
        <f>'9. IFO'!L289</f>
        <v>12.164209222119018</v>
      </c>
      <c r="P289" s="18">
        <f>'9. IFO'!M289</f>
        <v>-732.0942535076</v>
      </c>
      <c r="Q289" s="18">
        <f>'10. ÄLDREOMSORG'!I289</f>
        <v>13.022139272543138</v>
      </c>
      <c r="R289" s="18">
        <f>'10. ÄLDREOMSORG'!J289</f>
        <v>51.959701859999655</v>
      </c>
      <c r="S289" s="19">
        <f t="shared" si="285"/>
        <v>-1204.8412110151285</v>
      </c>
      <c r="U289" s="18">
        <f>'5. FÖRSKOLA FRITIDS'!D289</f>
        <v>43.493264361261133</v>
      </c>
      <c r="V289" s="18">
        <f>'5. FÖRSKOLA FRITIDS'!E289</f>
        <v>-19.150557297531726</v>
      </c>
      <c r="W289" s="18">
        <f>'5. FÖRSKOLA FRITIDS'!G289</f>
        <v>-54.427382093704196</v>
      </c>
      <c r="X289" s="18">
        <f>'5. FÖRSKOLA FRITIDS'!H289</f>
        <v>-76.903684013718163</v>
      </c>
      <c r="Y289" s="18">
        <f>'5. FÖRSKOLA FRITIDS'!J289</f>
        <v>-26.365408155438921</v>
      </c>
      <c r="Z289" s="18">
        <f>'6. FKLASS GRUNDSKOLA'!F289</f>
        <v>-17.516662324083864</v>
      </c>
      <c r="AA289" s="18">
        <f>'6. FKLASS GRUNDSKOLA'!G289</f>
        <v>-39.97249441409361</v>
      </c>
      <c r="AB289" s="18">
        <f>'7. GYMNASIESKOLA'!E289</f>
        <v>-9.5459215371220818</v>
      </c>
      <c r="AC289" s="18">
        <f>'9. IFO'!D289</f>
        <v>-9.1133175860933786</v>
      </c>
      <c r="AD289" s="18">
        <f>'9. IFO'!E289</f>
        <v>6.9938737395948767</v>
      </c>
      <c r="AE289" s="18">
        <f>'9. IFO'!F289</f>
        <v>846.02554265172239</v>
      </c>
      <c r="AF289" s="18">
        <f>'9. IFO'!G289</f>
        <v>30.641934149375448</v>
      </c>
      <c r="AG289" s="18">
        <f>'9. IFO'!H289</f>
        <v>-179.21305209771896</v>
      </c>
      <c r="AH289" s="18">
        <f>'10. ÄLDREOMSORG'!D289</f>
        <v>-96.527131631316436</v>
      </c>
      <c r="AI289" s="18">
        <f>'10. ÄLDREOMSORG'!E289</f>
        <v>-25.402031449828929</v>
      </c>
      <c r="AJ289" s="18"/>
      <c r="AK289" s="18"/>
      <c r="AL289" s="18"/>
      <c r="AM289" s="18"/>
      <c r="AN289" s="18"/>
      <c r="AO289" s="18"/>
      <c r="AP289" s="18"/>
      <c r="AQ289" s="18"/>
      <c r="AR289" s="18"/>
      <c r="AS289" s="18"/>
      <c r="AT289" s="19">
        <f t="shared" si="286"/>
        <v>373.01697230130361</v>
      </c>
      <c r="AV289" s="18">
        <f>'9. IFO'!C289</f>
        <v>-400.64237341637016</v>
      </c>
      <c r="AW289" s="18">
        <f>'5. FÖRSKOLA FRITIDS'!F289</f>
        <v>-48.383878831198359</v>
      </c>
      <c r="AX289" s="18">
        <f>'7. GYMNASIESKOLA'!E289</f>
        <v>-9.5459215371220818</v>
      </c>
      <c r="AY289" s="18">
        <f>'10. ÄLDREOMSORG'!D289</f>
        <v>-96.527131631316436</v>
      </c>
      <c r="AZ289" s="18">
        <f>'11. KOLLEKTIVTRAFIK'!C289</f>
        <v>127</v>
      </c>
      <c r="BA289" s="19">
        <f t="shared" si="287"/>
        <v>-428.09930541600704</v>
      </c>
      <c r="BB289" s="5"/>
      <c r="BC289" s="20">
        <f t="shared" si="288"/>
        <v>-1204.8412110151285</v>
      </c>
      <c r="BD289" s="20">
        <f t="shared" si="289"/>
        <v>373.01697230130361</v>
      </c>
      <c r="BE289" s="20">
        <f t="shared" si="290"/>
        <v>-428.09930541600704</v>
      </c>
      <c r="BF289" s="22">
        <f t="shared" si="291"/>
        <v>-1259.923544129832</v>
      </c>
      <c r="BH289" s="5"/>
      <c r="BI289" s="5"/>
      <c r="BJ289" s="5"/>
      <c r="BK289" s="5"/>
    </row>
    <row r="290" spans="1:63" x14ac:dyDescent="0.35">
      <c r="A290" s="13" t="str">
        <f>'8. KOMVUX'!B290</f>
        <v>Luleå</v>
      </c>
      <c r="B290" s="18">
        <f>'5. FÖRSKOLA FRITIDS'!L290</f>
        <v>7.845453393031069</v>
      </c>
      <c r="C290" s="18">
        <f>'5. FÖRSKOLA FRITIDS'!M290</f>
        <v>13.633801411542194</v>
      </c>
      <c r="D290" s="18">
        <f>'6. FKLASS GRUNDSKOLA'!J290</f>
        <v>-160.44330092697976</v>
      </c>
      <c r="E290" s="18">
        <f>'6. FKLASS GRUNDSKOLA'!K290</f>
        <v>22.685868561938666</v>
      </c>
      <c r="F290" s="18">
        <f>'6. FKLASS GRUNDSKOLA'!L290</f>
        <v>4.2273534505914832</v>
      </c>
      <c r="G290" s="18">
        <f>'7. GYMNASIESKOLA'!H290</f>
        <v>-90.414820652759232</v>
      </c>
      <c r="H290" s="18">
        <f>'7. GYMNASIESKOLA'!I290</f>
        <v>62.89278202604055</v>
      </c>
      <c r="I290" s="18">
        <f>'7. GYMNASIESKOLA'!J290</f>
        <v>20.699049969088041</v>
      </c>
      <c r="J290" s="18">
        <f>'7. GYMNASIESKOLA'!L290</f>
        <v>15.57052056304372</v>
      </c>
      <c r="K290" s="18">
        <f>'7. GYMNASIESKOLA'!M290</f>
        <v>4.2112102694704934</v>
      </c>
      <c r="L290" s="18">
        <f>'7. GYMNASIESKOLA'!K290</f>
        <v>36.004047029954684</v>
      </c>
      <c r="M290" s="18">
        <f>'9. IFO'!J290</f>
        <v>626.30590092612124</v>
      </c>
      <c r="N290" s="18">
        <f>'9. IFO'!K290</f>
        <v>-726.52980240054831</v>
      </c>
      <c r="O290" s="18">
        <f>'9. IFO'!L290</f>
        <v>9.9355443995750861</v>
      </c>
      <c r="P290" s="18">
        <f>'9. IFO'!M290</f>
        <v>-732.0942535076</v>
      </c>
      <c r="Q290" s="18">
        <f>'10. ÄLDREOMSORG'!I290</f>
        <v>13.022139272543138</v>
      </c>
      <c r="R290" s="18">
        <f>'10. ÄLDREOMSORG'!J290</f>
        <v>46.46212994733348</v>
      </c>
      <c r="S290" s="19">
        <f t="shared" si="285"/>
        <v>-825.98637626761354</v>
      </c>
      <c r="U290" s="18">
        <f>'5. FÖRSKOLA FRITIDS'!D290</f>
        <v>41.7994579425811</v>
      </c>
      <c r="V290" s="18">
        <f>'5. FÖRSKOLA FRITIDS'!E290</f>
        <v>-29.462284501685332</v>
      </c>
      <c r="W290" s="18">
        <f>'5. FÖRSKOLA FRITIDS'!G290</f>
        <v>22.264254940762818</v>
      </c>
      <c r="X290" s="18">
        <f>'5. FÖRSKOLA FRITIDS'!H290</f>
        <v>5.4895902187226016</v>
      </c>
      <c r="Y290" s="18">
        <f>'5. FÖRSKOLA FRITIDS'!J290</f>
        <v>-26.365408155438921</v>
      </c>
      <c r="Z290" s="18">
        <f>'6. FKLASS GRUNDSKOLA'!F290</f>
        <v>-20.684741356618687</v>
      </c>
      <c r="AA290" s="18">
        <f>'6. FKLASS GRUNDSKOLA'!G290</f>
        <v>-39.97249441409361</v>
      </c>
      <c r="AB290" s="18">
        <f>'7. GYMNASIESKOLA'!E290</f>
        <v>-9.5459215371220818</v>
      </c>
      <c r="AC290" s="18">
        <f>'9. IFO'!D290</f>
        <v>-9.1133175860933786</v>
      </c>
      <c r="AD290" s="18">
        <f>'9. IFO'!E290</f>
        <v>49.170810062244726</v>
      </c>
      <c r="AE290" s="18">
        <f>'9. IFO'!F290</f>
        <v>1000.7273561651805</v>
      </c>
      <c r="AF290" s="18">
        <f>'9. IFO'!G290</f>
        <v>61.684043144856439</v>
      </c>
      <c r="AG290" s="18">
        <f>'9. IFO'!H290</f>
        <v>-335.7783111350538</v>
      </c>
      <c r="AH290" s="18">
        <f>'10. ÄLDREOMSORG'!D290</f>
        <v>-95.176401756939981</v>
      </c>
      <c r="AI290" s="18">
        <f>'10. ÄLDREOMSORG'!E290</f>
        <v>-25.402031449828929</v>
      </c>
      <c r="AJ290" s="18"/>
      <c r="AK290" s="18"/>
      <c r="AL290" s="18"/>
      <c r="AM290" s="18"/>
      <c r="AN290" s="18"/>
      <c r="AO290" s="18"/>
      <c r="AP290" s="18"/>
      <c r="AQ290" s="18"/>
      <c r="AR290" s="18"/>
      <c r="AS290" s="18"/>
      <c r="AT290" s="19">
        <f t="shared" si="286"/>
        <v>589.63460058147336</v>
      </c>
      <c r="AV290" s="18">
        <f>'9. IFO'!C290</f>
        <v>-59.161506738352841</v>
      </c>
      <c r="AW290" s="18">
        <f>'5. FÖRSKOLA FRITIDS'!F290</f>
        <v>53.151763693892846</v>
      </c>
      <c r="AX290" s="18">
        <f>'7. GYMNASIESKOLA'!E290</f>
        <v>-9.5459215371220818</v>
      </c>
      <c r="AY290" s="18">
        <f>'10. ÄLDREOMSORG'!D290</f>
        <v>-95.176401756939981</v>
      </c>
      <c r="AZ290" s="18">
        <f>'11. KOLLEKTIVTRAFIK'!C290</f>
        <v>149</v>
      </c>
      <c r="BA290" s="19">
        <f t="shared" si="287"/>
        <v>38.26793366147794</v>
      </c>
      <c r="BB290" s="5"/>
      <c r="BC290" s="20">
        <f t="shared" si="288"/>
        <v>-825.98637626761354</v>
      </c>
      <c r="BD290" s="20">
        <f t="shared" si="289"/>
        <v>589.63460058147336</v>
      </c>
      <c r="BE290" s="20">
        <f t="shared" si="290"/>
        <v>38.26793366147794</v>
      </c>
      <c r="BF290" s="22">
        <f t="shared" si="291"/>
        <v>-198.08384202466223</v>
      </c>
      <c r="BH290" s="5"/>
      <c r="BI290" s="5"/>
      <c r="BJ290" s="5"/>
      <c r="BK290" s="5"/>
    </row>
    <row r="291" spans="1:63" x14ac:dyDescent="0.35">
      <c r="A291" s="13" t="str">
        <f>'8. KOMVUX'!B291</f>
        <v>Pajala</v>
      </c>
      <c r="B291" s="18">
        <f>'5. FÖRSKOLA FRITIDS'!L291</f>
        <v>7.845453393031069</v>
      </c>
      <c r="C291" s="18">
        <f>'5. FÖRSKOLA FRITIDS'!M291</f>
        <v>12.274666556694665</v>
      </c>
      <c r="D291" s="18">
        <f>'6. FKLASS GRUNDSKOLA'!J291</f>
        <v>-80.173549620878163</v>
      </c>
      <c r="E291" s="18">
        <f>'6. FKLASS GRUNDSKOLA'!K291</f>
        <v>22.685868561938666</v>
      </c>
      <c r="F291" s="18">
        <f>'6. FKLASS GRUNDSKOLA'!L291</f>
        <v>-60.08980595808049</v>
      </c>
      <c r="G291" s="18">
        <f>'7. GYMNASIESKOLA'!H291</f>
        <v>-38.558064980390476</v>
      </c>
      <c r="H291" s="18">
        <f>'7. GYMNASIESKOLA'!I291</f>
        <v>471.36923832799897</v>
      </c>
      <c r="I291" s="18">
        <f>'7. GYMNASIESKOLA'!J291</f>
        <v>46.759899982764082</v>
      </c>
      <c r="J291" s="18">
        <f>'7. GYMNASIESKOLA'!L291</f>
        <v>15.57052056304372</v>
      </c>
      <c r="K291" s="18">
        <f>'7. GYMNASIESKOLA'!M291</f>
        <v>-73.118482971092874</v>
      </c>
      <c r="L291" s="18">
        <f>'7. GYMNASIESKOLA'!K291</f>
        <v>-437.23964960257638</v>
      </c>
      <c r="M291" s="18">
        <f>'9. IFO'!J291</f>
        <v>413.93254167829548</v>
      </c>
      <c r="N291" s="18">
        <f>'9. IFO'!K291</f>
        <v>-607.92830753789951</v>
      </c>
      <c r="O291" s="18">
        <f>'9. IFO'!L291</f>
        <v>5.9237874797985031</v>
      </c>
      <c r="P291" s="18">
        <f>'9. IFO'!M291</f>
        <v>-732.0942535076</v>
      </c>
      <c r="Q291" s="18">
        <f>'10. ÄLDREOMSORG'!I291</f>
        <v>-1343.0161161637643</v>
      </c>
      <c r="R291" s="18">
        <f>'10. ÄLDREOMSORG'!J291</f>
        <v>50.319217196872557</v>
      </c>
      <c r="S291" s="19">
        <f t="shared" si="285"/>
        <v>-2325.5370366018446</v>
      </c>
      <c r="U291" s="18">
        <f>'5. FÖRSKOLA FRITIDS'!D291</f>
        <v>38.157738305103265</v>
      </c>
      <c r="V291" s="18">
        <f>'5. FÖRSKOLA FRITIDS'!E291</f>
        <v>-53.656963172696656</v>
      </c>
      <c r="W291" s="18">
        <f>'5. FÖRSKOLA FRITIDS'!G291</f>
        <v>-109.88170229999869</v>
      </c>
      <c r="X291" s="18">
        <f>'5. FÖRSKOLA FRITIDS'!H291</f>
        <v>-103.42442636393983</v>
      </c>
      <c r="Y291" s="18">
        <f>'5. FÖRSKOLA FRITIDS'!J291</f>
        <v>-26.365408155438921</v>
      </c>
      <c r="Z291" s="18">
        <f>'6. FKLASS GRUNDSKOLA'!F291</f>
        <v>-20.813829638225883</v>
      </c>
      <c r="AA291" s="18">
        <f>'6. FKLASS GRUNDSKOLA'!G291</f>
        <v>-39.97249441409361</v>
      </c>
      <c r="AB291" s="18">
        <f>'7. GYMNASIESKOLA'!E291</f>
        <v>-9.5459215371220818</v>
      </c>
      <c r="AC291" s="18">
        <f>'9. IFO'!D291</f>
        <v>-9.1133175860933786</v>
      </c>
      <c r="AD291" s="18">
        <f>'9. IFO'!E291</f>
        <v>39.658385266886533</v>
      </c>
      <c r="AE291" s="18">
        <f>'9. IFO'!F291</f>
        <v>1218.2767814184806</v>
      </c>
      <c r="AF291" s="18">
        <f>'9. IFO'!G291</f>
        <v>9.1160745723296976</v>
      </c>
      <c r="AG291" s="18">
        <f>'9. IFO'!H291</f>
        <v>-69.393444088077743</v>
      </c>
      <c r="AH291" s="18">
        <f>'10. ÄLDREOMSORG'!D291</f>
        <v>-557.45758542099145</v>
      </c>
      <c r="AI291" s="18">
        <f>'10. ÄLDREOMSORG'!E291</f>
        <v>-25.402031449828929</v>
      </c>
      <c r="AJ291" s="18"/>
      <c r="AK291" s="18"/>
      <c r="AL291" s="18"/>
      <c r="AM291" s="18"/>
      <c r="AN291" s="18"/>
      <c r="AO291" s="18"/>
      <c r="AP291" s="18"/>
      <c r="AQ291" s="18"/>
      <c r="AR291" s="18"/>
      <c r="AS291" s="18"/>
      <c r="AT291" s="19">
        <f t="shared" si="286"/>
        <v>280.18185543629278</v>
      </c>
      <c r="AV291" s="18">
        <f>'9. IFO'!C291</f>
        <v>320.49326528491235</v>
      </c>
      <c r="AW291" s="18">
        <f>'5. FÖRSKOLA FRITIDS'!F291</f>
        <v>1.975806015311379</v>
      </c>
      <c r="AX291" s="18">
        <f>'7. GYMNASIESKOLA'!E291</f>
        <v>-9.5459215371220818</v>
      </c>
      <c r="AY291" s="18">
        <f>'10. ÄLDREOMSORG'!D291</f>
        <v>-557.45758542099145</v>
      </c>
      <c r="AZ291" s="18">
        <f>'11. KOLLEKTIVTRAFIK'!C291</f>
        <v>168</v>
      </c>
      <c r="BA291" s="19">
        <f t="shared" si="287"/>
        <v>-76.534435657889787</v>
      </c>
      <c r="BB291" s="5"/>
      <c r="BC291" s="20">
        <f t="shared" si="288"/>
        <v>-2325.5370366018446</v>
      </c>
      <c r="BD291" s="20">
        <f t="shared" si="289"/>
        <v>280.18185543629278</v>
      </c>
      <c r="BE291" s="20">
        <f t="shared" si="290"/>
        <v>-76.534435657889787</v>
      </c>
      <c r="BF291" s="22">
        <f t="shared" si="291"/>
        <v>-2121.8896168234414</v>
      </c>
      <c r="BH291" s="5"/>
      <c r="BI291" s="5"/>
      <c r="BJ291" s="5"/>
      <c r="BK291" s="5"/>
    </row>
    <row r="292" spans="1:63" x14ac:dyDescent="0.35">
      <c r="A292" s="13" t="str">
        <f>'8. KOMVUX'!B292</f>
        <v>Piteå</v>
      </c>
      <c r="B292" s="18">
        <f>'5. FÖRSKOLA FRITIDS'!L292</f>
        <v>7.845453393031069</v>
      </c>
      <c r="C292" s="18">
        <f>'5. FÖRSKOLA FRITIDS'!M292</f>
        <v>4.9665718081678974E-2</v>
      </c>
      <c r="D292" s="18">
        <f>'6. FKLASS GRUNDSKOLA'!J292</f>
        <v>-249.12208998335603</v>
      </c>
      <c r="E292" s="18">
        <f>'6. FKLASS GRUNDSKOLA'!K292</f>
        <v>22.685868561938666</v>
      </c>
      <c r="F292" s="18">
        <f>'6. FKLASS GRUNDSKOLA'!L292</f>
        <v>4.2273534505914832</v>
      </c>
      <c r="G292" s="18">
        <f>'7. GYMNASIESKOLA'!H292</f>
        <v>-35.56507759757465</v>
      </c>
      <c r="H292" s="18">
        <f>'7. GYMNASIESKOLA'!I292</f>
        <v>373.41620586446368</v>
      </c>
      <c r="I292" s="18">
        <f>'7. GYMNASIESKOLA'!J292</f>
        <v>35.359113020570135</v>
      </c>
      <c r="J292" s="18">
        <f>'7. GYMNASIESKOLA'!L292</f>
        <v>15.57052056304372</v>
      </c>
      <c r="K292" s="18">
        <f>'7. GYMNASIESKOLA'!M292</f>
        <v>4.2112102694704934</v>
      </c>
      <c r="L292" s="18">
        <f>'7. GYMNASIESKOLA'!K292</f>
        <v>-238.43355494025525</v>
      </c>
      <c r="M292" s="18">
        <f>'9. IFO'!J292</f>
        <v>573.47791191372073</v>
      </c>
      <c r="N292" s="18">
        <f>'9. IFO'!K292</f>
        <v>-661.65987440733238</v>
      </c>
      <c r="O292" s="18">
        <f>'9. IFO'!L292</f>
        <v>4.535760087385138</v>
      </c>
      <c r="P292" s="18">
        <f>'9. IFO'!M292</f>
        <v>-732.0942535076</v>
      </c>
      <c r="Q292" s="18">
        <f>'10. ÄLDREOMSORG'!I292</f>
        <v>13.022139272543138</v>
      </c>
      <c r="R292" s="18">
        <f>'10. ÄLDREOMSORG'!J292</f>
        <v>50.055131543225635</v>
      </c>
      <c r="S292" s="19">
        <f t="shared" si="285"/>
        <v>-812.41851677805278</v>
      </c>
      <c r="U292" s="18">
        <f>'5. FÖRSKOLA FRITIDS'!D292</f>
        <v>42.726732586622283</v>
      </c>
      <c r="V292" s="18">
        <f>'5. FÖRSKOLA FRITIDS'!E292</f>
        <v>-19.651495731999109</v>
      </c>
      <c r="W292" s="18">
        <f>'5. FÖRSKOLA FRITIDS'!G292</f>
        <v>-19.371114012558273</v>
      </c>
      <c r="X292" s="18">
        <f>'5. FÖRSKOLA FRITIDS'!H292</f>
        <v>-14.183266531167263</v>
      </c>
      <c r="Y292" s="18">
        <f>'5. FÖRSKOLA FRITIDS'!J292</f>
        <v>-26.365408155438921</v>
      </c>
      <c r="Z292" s="18">
        <f>'6. FKLASS GRUNDSKOLA'!F292</f>
        <v>-23.620970917343175</v>
      </c>
      <c r="AA292" s="18">
        <f>'6. FKLASS GRUNDSKOLA'!G292</f>
        <v>-39.97249441409361</v>
      </c>
      <c r="AB292" s="18">
        <f>'7. GYMNASIESKOLA'!E292</f>
        <v>-9.5459215371220818</v>
      </c>
      <c r="AC292" s="18">
        <f>'9. IFO'!D292</f>
        <v>-9.1133175860933786</v>
      </c>
      <c r="AD292" s="18">
        <f>'9. IFO'!E292</f>
        <v>29.250604551019212</v>
      </c>
      <c r="AE292" s="18">
        <f>'9. IFO'!F292</f>
        <v>1401.9851849657116</v>
      </c>
      <c r="AF292" s="18">
        <f>'9. IFO'!G292</f>
        <v>26.209661719598568</v>
      </c>
      <c r="AG292" s="18">
        <f>'9. IFO'!H292</f>
        <v>-236.14960195262441</v>
      </c>
      <c r="AH292" s="18">
        <f>'10. ÄLDREOMSORG'!D292</f>
        <v>70.761843302482376</v>
      </c>
      <c r="AI292" s="18">
        <f>'10. ÄLDREOMSORG'!E292</f>
        <v>-25.402031449828929</v>
      </c>
      <c r="AJ292" s="18"/>
      <c r="AK292" s="18"/>
      <c r="AL292" s="18"/>
      <c r="AM292" s="18"/>
      <c r="AN292" s="18"/>
      <c r="AO292" s="18"/>
      <c r="AP292" s="18"/>
      <c r="AQ292" s="18"/>
      <c r="AR292" s="18"/>
      <c r="AS292" s="18"/>
      <c r="AT292" s="19">
        <f t="shared" si="286"/>
        <v>1147.5584048371652</v>
      </c>
      <c r="AV292" s="18">
        <f>'9. IFO'!C292</f>
        <v>392.97259897674996</v>
      </c>
      <c r="AW292" s="18">
        <f>'5. FÖRSKOLA FRITIDS'!F292</f>
        <v>40.294957165547146</v>
      </c>
      <c r="AX292" s="18">
        <f>'7. GYMNASIESKOLA'!E292</f>
        <v>-9.5459215371220818</v>
      </c>
      <c r="AY292" s="18">
        <f>'10. ÄLDREOMSORG'!D292</f>
        <v>70.761843302482376</v>
      </c>
      <c r="AZ292" s="18">
        <f>'11. KOLLEKTIVTRAFIK'!C292</f>
        <v>102</v>
      </c>
      <c r="BA292" s="19">
        <f t="shared" si="287"/>
        <v>596.4834779076574</v>
      </c>
      <c r="BB292" s="5"/>
      <c r="BC292" s="20">
        <f t="shared" si="288"/>
        <v>-812.41851677805278</v>
      </c>
      <c r="BD292" s="20">
        <f t="shared" si="289"/>
        <v>1147.5584048371652</v>
      </c>
      <c r="BE292" s="20">
        <f t="shared" si="290"/>
        <v>596.4834779076574</v>
      </c>
      <c r="BF292" s="22">
        <f t="shared" si="291"/>
        <v>931.62336596676982</v>
      </c>
      <c r="BH292" s="5"/>
      <c r="BI292" s="5"/>
      <c r="BJ292" s="5"/>
      <c r="BK292" s="5"/>
    </row>
    <row r="293" spans="1:63" x14ac:dyDescent="0.35">
      <c r="A293" s="13" t="str">
        <f>'8. KOMVUX'!B293</f>
        <v>Älvsbyn</v>
      </c>
      <c r="B293" s="18">
        <f>'5. FÖRSKOLA FRITIDS'!L293</f>
        <v>7.845453393031069</v>
      </c>
      <c r="C293" s="18">
        <f>'5. FÖRSKOLA FRITIDS'!M293</f>
        <v>-12.450165555602842</v>
      </c>
      <c r="D293" s="18">
        <f>'6. FKLASS GRUNDSKOLA'!J293</f>
        <v>-29.339448315482162</v>
      </c>
      <c r="E293" s="18">
        <f>'6. FKLASS GRUNDSKOLA'!K293</f>
        <v>22.685868561938666</v>
      </c>
      <c r="F293" s="18">
        <f>'6. FKLASS GRUNDSKOLA'!L293</f>
        <v>-129.02950105664681</v>
      </c>
      <c r="G293" s="18">
        <f>'7. GYMNASIESKOLA'!H293</f>
        <v>32.459075661097913</v>
      </c>
      <c r="H293" s="18">
        <f>'7. GYMNASIESKOLA'!I293</f>
        <v>519.13870420875423</v>
      </c>
      <c r="I293" s="18">
        <f>'7. GYMNASIESKOLA'!J293</f>
        <v>-164.44586314105973</v>
      </c>
      <c r="J293" s="18">
        <f>'7. GYMNASIESKOLA'!L293</f>
        <v>15.57052056304372</v>
      </c>
      <c r="K293" s="18">
        <f>'7. GYMNASIESKOLA'!M293</f>
        <v>-140.68797910583589</v>
      </c>
      <c r="L293" s="18">
        <f>'7. GYMNASIESKOLA'!K293</f>
        <v>-542.08438449252196</v>
      </c>
      <c r="M293" s="18">
        <f>'9. IFO'!J293</f>
        <v>637.6274368249359</v>
      </c>
      <c r="N293" s="18">
        <f>'9. IFO'!K293</f>
        <v>-837.26337912973725</v>
      </c>
      <c r="O293" s="18">
        <f>'9. IFO'!L293</f>
        <v>10.774766169857505</v>
      </c>
      <c r="P293" s="18">
        <f>'9. IFO'!M293</f>
        <v>-732.0942535076</v>
      </c>
      <c r="Q293" s="18">
        <f>'10. ÄLDREOMSORG'!I293</f>
        <v>13.022139272543138</v>
      </c>
      <c r="R293" s="18">
        <f>'10. ÄLDREOMSORG'!J293</f>
        <v>46.322070279224221</v>
      </c>
      <c r="S293" s="19">
        <f t="shared" si="285"/>
        <v>-1281.9489393700603</v>
      </c>
      <c r="U293" s="18">
        <f>'5. FÖRSKOLA FRITIDS'!D293</f>
        <v>40.88235699032878</v>
      </c>
      <c r="V293" s="18">
        <f>'5. FÖRSKOLA FRITIDS'!E293</f>
        <v>-115.16846226870648</v>
      </c>
      <c r="W293" s="18">
        <f>'5. FÖRSKOLA FRITIDS'!G293</f>
        <v>-11.95618951411484</v>
      </c>
      <c r="X293" s="18">
        <f>'5. FÖRSKOLA FRITIDS'!H293</f>
        <v>-0.26722700576721503</v>
      </c>
      <c r="Y293" s="18">
        <f>'5. FÖRSKOLA FRITIDS'!J293</f>
        <v>-26.365408155438921</v>
      </c>
      <c r="Z293" s="18">
        <f>'6. FKLASS GRUNDSKOLA'!F293</f>
        <v>-19.350221087348189</v>
      </c>
      <c r="AA293" s="18">
        <f>'6. FKLASS GRUNDSKOLA'!G293</f>
        <v>-39.97249441409361</v>
      </c>
      <c r="AB293" s="18">
        <f>'7. GYMNASIESKOLA'!E293</f>
        <v>-9.5459215371220818</v>
      </c>
      <c r="AC293" s="18">
        <f>'9. IFO'!D293</f>
        <v>-9.1133175860933786</v>
      </c>
      <c r="AD293" s="18">
        <f>'9. IFO'!E293</f>
        <v>103.31674695089285</v>
      </c>
      <c r="AE293" s="18">
        <f>'9. IFO'!F293</f>
        <v>1459.9983650332581</v>
      </c>
      <c r="AF293" s="18">
        <f>'9. IFO'!G293</f>
        <v>17.095251351298977</v>
      </c>
      <c r="AG293" s="18">
        <f>'9. IFO'!H293</f>
        <v>-98.177667152380579</v>
      </c>
      <c r="AH293" s="18">
        <f>'10. ÄLDREOMSORG'!D293</f>
        <v>320.56424601052919</v>
      </c>
      <c r="AI293" s="18">
        <f>'10. ÄLDREOMSORG'!E293</f>
        <v>-25.402031449828929</v>
      </c>
      <c r="AJ293" s="18"/>
      <c r="AK293" s="18"/>
      <c r="AL293" s="18"/>
      <c r="AM293" s="18"/>
      <c r="AN293" s="18"/>
      <c r="AO293" s="18"/>
      <c r="AP293" s="18"/>
      <c r="AQ293" s="18"/>
      <c r="AR293" s="18"/>
      <c r="AS293" s="18"/>
      <c r="AT293" s="19">
        <f t="shared" si="286"/>
        <v>1586.5380261654136</v>
      </c>
      <c r="AV293" s="18">
        <f>'9. IFO'!C293</f>
        <v>601.14434092531781</v>
      </c>
      <c r="AW293" s="18">
        <f>'5. FÖRSKOLA FRITIDS'!F293</f>
        <v>60.559258322822622</v>
      </c>
      <c r="AX293" s="18">
        <f>'7. GYMNASIESKOLA'!E293</f>
        <v>-9.5459215371220818</v>
      </c>
      <c r="AY293" s="18">
        <f>'10. ÄLDREOMSORG'!D293</f>
        <v>320.56424601052919</v>
      </c>
      <c r="AZ293" s="18">
        <f>'11. KOLLEKTIVTRAFIK'!C293</f>
        <v>102</v>
      </c>
      <c r="BA293" s="19">
        <f t="shared" si="287"/>
        <v>1074.7219237215475</v>
      </c>
      <c r="BB293" s="5"/>
      <c r="BC293" s="20">
        <f t="shared" si="288"/>
        <v>-1281.9489393700603</v>
      </c>
      <c r="BD293" s="20">
        <f t="shared" si="289"/>
        <v>1586.5380261654136</v>
      </c>
      <c r="BE293" s="20">
        <f t="shared" si="290"/>
        <v>1074.7219237215475</v>
      </c>
      <c r="BF293" s="22">
        <f t="shared" si="291"/>
        <v>1379.3110105169008</v>
      </c>
      <c r="BH293" s="5"/>
      <c r="BI293" s="5"/>
      <c r="BJ293" s="5"/>
      <c r="BK293" s="5"/>
    </row>
    <row r="294" spans="1:63" x14ac:dyDescent="0.35">
      <c r="A294" s="13" t="str">
        <f>'8. KOMVUX'!B294</f>
        <v>Överkalix</v>
      </c>
      <c r="B294" s="18">
        <f>'5. FÖRSKOLA FRITIDS'!L294</f>
        <v>7.845453393031069</v>
      </c>
      <c r="C294" s="18">
        <f>'5. FÖRSKOLA FRITIDS'!M294</f>
        <v>13.633801411542194</v>
      </c>
      <c r="D294" s="18">
        <f>'6. FKLASS GRUNDSKOLA'!J294</f>
        <v>117.5352536801222</v>
      </c>
      <c r="E294" s="18">
        <f>'6. FKLASS GRUNDSKOLA'!K294</f>
        <v>22.685868561938666</v>
      </c>
      <c r="F294" s="18">
        <f>'6. FKLASS GRUNDSKOLA'!L294</f>
        <v>-175.19312279866833</v>
      </c>
      <c r="G294" s="18">
        <f>'7. GYMNASIESKOLA'!H294</f>
        <v>152.30324939751677</v>
      </c>
      <c r="H294" s="18">
        <f>'7. GYMNASIESKOLA'!I294</f>
        <v>797.09165103071496</v>
      </c>
      <c r="I294" s="18">
        <f>'7. GYMNASIESKOLA'!J294</f>
        <v>-129.26570154228384</v>
      </c>
      <c r="J294" s="18">
        <f>'7. GYMNASIESKOLA'!L294</f>
        <v>15.57052056304372</v>
      </c>
      <c r="K294" s="18">
        <f>'7. GYMNASIESKOLA'!M294</f>
        <v>-159.05889962261261</v>
      </c>
      <c r="L294" s="18">
        <f>'7. GYMNASIESKOLA'!K294</f>
        <v>-1060.5584405707061</v>
      </c>
      <c r="M294" s="18">
        <f>'9. IFO'!J294</f>
        <v>587.14048045651896</v>
      </c>
      <c r="N294" s="18">
        <f>'9. IFO'!K294</f>
        <v>-1032.9392916763613</v>
      </c>
      <c r="O294" s="18">
        <f>'9. IFO'!L294</f>
        <v>13.458767360465696</v>
      </c>
      <c r="P294" s="18">
        <f>'9. IFO'!M294</f>
        <v>-732.0942535076</v>
      </c>
      <c r="Q294" s="18">
        <f>'10. ÄLDREOMSORG'!I294</f>
        <v>-1143.4392665524595</v>
      </c>
      <c r="R294" s="18">
        <f>'10. ÄLDREOMSORG'!J294</f>
        <v>39.593112396429298</v>
      </c>
      <c r="S294" s="19">
        <f t="shared" si="285"/>
        <v>-2665.6908180193686</v>
      </c>
      <c r="U294" s="18">
        <f>'5. FÖRSKOLA FRITIDS'!D294</f>
        <v>33.151346437604921</v>
      </c>
      <c r="V294" s="18">
        <f>'5. FÖRSKOLA FRITIDS'!E294</f>
        <v>-12.573009297712321</v>
      </c>
      <c r="W294" s="18">
        <f>'5. FÖRSKOLA FRITIDS'!G294</f>
        <v>-10.818225576243279</v>
      </c>
      <c r="X294" s="18">
        <f>'5. FÖRSKOLA FRITIDS'!H294</f>
        <v>103.53052424135302</v>
      </c>
      <c r="Y294" s="18">
        <f>'5. FÖRSKOLA FRITIDS'!J294</f>
        <v>-26.365408155438921</v>
      </c>
      <c r="Z294" s="18">
        <f>'6. FKLASS GRUNDSKOLA'!F294</f>
        <v>-23.68000393690426</v>
      </c>
      <c r="AA294" s="18">
        <f>'6. FKLASS GRUNDSKOLA'!G294</f>
        <v>-39.97249441409361</v>
      </c>
      <c r="AB294" s="18">
        <f>'7. GYMNASIESKOLA'!E294</f>
        <v>-9.5459215371220818</v>
      </c>
      <c r="AC294" s="18">
        <f>'9. IFO'!D294</f>
        <v>-9.1133175860933786</v>
      </c>
      <c r="AD294" s="18">
        <f>'9. IFO'!E294</f>
        <v>121.6255560216357</v>
      </c>
      <c r="AE294" s="18">
        <f>'9. IFO'!F294</f>
        <v>1498.6738184116225</v>
      </c>
      <c r="AF294" s="18">
        <f>'9. IFO'!G294</f>
        <v>23.85845290210289</v>
      </c>
      <c r="AG294" s="18">
        <f>'9. IFO'!H294</f>
        <v>-53.273307029197689</v>
      </c>
      <c r="AH294" s="18">
        <f>'10. ÄLDREOMSORG'!D294</f>
        <v>126.94928323864764</v>
      </c>
      <c r="AI294" s="18">
        <f>'10. ÄLDREOMSORG'!E294</f>
        <v>-25.402031449828929</v>
      </c>
      <c r="AJ294" s="18"/>
      <c r="AK294" s="18"/>
      <c r="AL294" s="18"/>
      <c r="AM294" s="18"/>
      <c r="AN294" s="18"/>
      <c r="AO294" s="18"/>
      <c r="AP294" s="18"/>
      <c r="AQ294" s="18"/>
      <c r="AR294" s="18"/>
      <c r="AS294" s="18"/>
      <c r="AT294" s="19">
        <f t="shared" si="286"/>
        <v>1697.0452622703324</v>
      </c>
      <c r="AV294" s="18">
        <f>'9. IFO'!C294</f>
        <v>610.55954851136528</v>
      </c>
      <c r="AW294" s="18">
        <f>'5. FÖRSKOLA FRITIDS'!F294</f>
        <v>-81.806730892356001</v>
      </c>
      <c r="AX294" s="18">
        <f>'7. GYMNASIESKOLA'!E294</f>
        <v>-9.5459215371220818</v>
      </c>
      <c r="AY294" s="18">
        <f>'10. ÄLDREOMSORG'!D294</f>
        <v>126.94928323864764</v>
      </c>
      <c r="AZ294" s="18">
        <f>'11. KOLLEKTIVTRAFIK'!C294</f>
        <v>140</v>
      </c>
      <c r="BA294" s="19">
        <f t="shared" si="287"/>
        <v>786.15617932053487</v>
      </c>
      <c r="BB294" s="5"/>
      <c r="BC294" s="20">
        <f t="shared" si="288"/>
        <v>-2665.6908180193686</v>
      </c>
      <c r="BD294" s="20">
        <f t="shared" si="289"/>
        <v>1697.0452622703324</v>
      </c>
      <c r="BE294" s="20">
        <f t="shared" si="290"/>
        <v>786.15617932053487</v>
      </c>
      <c r="BF294" s="22">
        <f t="shared" si="291"/>
        <v>-182.48937642850137</v>
      </c>
      <c r="BH294" s="5"/>
      <c r="BI294" s="5"/>
      <c r="BJ294" s="5"/>
      <c r="BK294" s="5"/>
    </row>
    <row r="295" spans="1:63" x14ac:dyDescent="0.35">
      <c r="A295" s="13" t="str">
        <f>'8. KOMVUX'!B295</f>
        <v>Övertorneå</v>
      </c>
      <c r="B295" s="18">
        <f>'5. FÖRSKOLA FRITIDS'!L295</f>
        <v>7.845453393031069</v>
      </c>
      <c r="C295" s="18">
        <f>'5. FÖRSKOLA FRITIDS'!M295</f>
        <v>13.633801411542194</v>
      </c>
      <c r="D295" s="18">
        <f>'6. FKLASS GRUNDSKOLA'!J295</f>
        <v>18.497057978374073</v>
      </c>
      <c r="E295" s="18">
        <f>'6. FKLASS GRUNDSKOLA'!K295</f>
        <v>22.685868561938666</v>
      </c>
      <c r="F295" s="18">
        <f>'6. FKLASS GRUNDSKOLA'!L295</f>
        <v>-122.86880544195421</v>
      </c>
      <c r="G295" s="18">
        <f>'7. GYMNASIESKOLA'!H295</f>
        <v>-65.94439822955384</v>
      </c>
      <c r="H295" s="18">
        <f>'7. GYMNASIESKOLA'!I295</f>
        <v>193.66547219594926</v>
      </c>
      <c r="I295" s="18">
        <f>'7. GYMNASIESKOLA'!J295</f>
        <v>-45.701698711211961</v>
      </c>
      <c r="J295" s="18">
        <f>'7. GYMNASIESKOLA'!L295</f>
        <v>15.57052056304372</v>
      </c>
      <c r="K295" s="18">
        <f>'7. GYMNASIESKOLA'!M295</f>
        <v>-326.64535568233561</v>
      </c>
      <c r="L295" s="18">
        <f>'7. GYMNASIESKOLA'!K295</f>
        <v>-333.72236728914191</v>
      </c>
      <c r="M295" s="18">
        <f>'9. IFO'!J295</f>
        <v>394.13533101778944</v>
      </c>
      <c r="N295" s="18">
        <f>'9. IFO'!K295</f>
        <v>-725.48350512810111</v>
      </c>
      <c r="O295" s="18">
        <f>'9. IFO'!L295</f>
        <v>24.949396737265133</v>
      </c>
      <c r="P295" s="18">
        <f>'9. IFO'!M295</f>
        <v>-732.0942535076</v>
      </c>
      <c r="Q295" s="18">
        <f>'10. ÄLDREOMSORG'!I295</f>
        <v>-800.28223817222715</v>
      </c>
      <c r="R295" s="18">
        <f>'10. ÄLDREOMSORG'!J295</f>
        <v>44.945648794415426</v>
      </c>
      <c r="S295" s="19">
        <f t="shared" si="285"/>
        <v>-2416.814071508777</v>
      </c>
      <c r="U295" s="18">
        <f>'5. FÖRSKOLA FRITIDS'!D295</f>
        <v>31.69024303676802</v>
      </c>
      <c r="V295" s="18">
        <f>'5. FÖRSKOLA FRITIDS'!E295</f>
        <v>-83.951954383787267</v>
      </c>
      <c r="W295" s="18">
        <f>'5. FÖRSKOLA FRITIDS'!G295</f>
        <v>54.165763018591498</v>
      </c>
      <c r="X295" s="18">
        <f>'5. FÖRSKOLA FRITIDS'!H295</f>
        <v>146.6749949420236</v>
      </c>
      <c r="Y295" s="18">
        <f>'5. FÖRSKOLA FRITIDS'!J295</f>
        <v>-26.365408155438921</v>
      </c>
      <c r="Z295" s="18">
        <f>'6. FKLASS GRUNDSKOLA'!F295</f>
        <v>-8.6214372007854045</v>
      </c>
      <c r="AA295" s="18">
        <f>'6. FKLASS GRUNDSKOLA'!G295</f>
        <v>-39.97249441409361</v>
      </c>
      <c r="AB295" s="18">
        <f>'7. GYMNASIESKOLA'!E295</f>
        <v>-9.5459215371220818</v>
      </c>
      <c r="AC295" s="18">
        <f>'9. IFO'!D295</f>
        <v>-9.1133175860933786</v>
      </c>
      <c r="AD295" s="18">
        <f>'9. IFO'!E295</f>
        <v>-75.89973640167706</v>
      </c>
      <c r="AE295" s="18">
        <f>'9. IFO'!F295</f>
        <v>1392.3163216211203</v>
      </c>
      <c r="AF295" s="18">
        <f>'9. IFO'!G295</f>
        <v>10.378355056615876</v>
      </c>
      <c r="AG295" s="18">
        <f>'9. IFO'!H295</f>
        <v>-62.430278790891073</v>
      </c>
      <c r="AH295" s="18">
        <f>'10. ÄLDREOMSORG'!D295</f>
        <v>-627.97625474910228</v>
      </c>
      <c r="AI295" s="18">
        <f>'10. ÄLDREOMSORG'!E295</f>
        <v>-25.402031449828929</v>
      </c>
      <c r="AJ295" s="18"/>
      <c r="AK295" s="18"/>
      <c r="AL295" s="18"/>
      <c r="AM295" s="18"/>
      <c r="AN295" s="18"/>
      <c r="AO295" s="18"/>
      <c r="AP295" s="18"/>
      <c r="AQ295" s="18"/>
      <c r="AR295" s="18"/>
      <c r="AS295" s="18"/>
      <c r="AT295" s="19">
        <f t="shared" si="286"/>
        <v>665.94684300629933</v>
      </c>
      <c r="AV295" s="18">
        <f>'9. IFO'!C295</f>
        <v>323.19349658054432</v>
      </c>
      <c r="AW295" s="18">
        <f>'5. FÖRSKOLA FRITIDS'!F295</f>
        <v>123.00723961547689</v>
      </c>
      <c r="AX295" s="18">
        <f>'7. GYMNASIESKOLA'!E295</f>
        <v>-9.5459215371220818</v>
      </c>
      <c r="AY295" s="18">
        <f>'10. ÄLDREOMSORG'!D295</f>
        <v>-627.97625474910228</v>
      </c>
      <c r="AZ295" s="18">
        <f>'11. KOLLEKTIVTRAFIK'!C295</f>
        <v>141</v>
      </c>
      <c r="BA295" s="19">
        <f t="shared" si="287"/>
        <v>-50.321440090203112</v>
      </c>
      <c r="BB295" s="5"/>
      <c r="BC295" s="20">
        <f t="shared" si="288"/>
        <v>-2416.814071508777</v>
      </c>
      <c r="BD295" s="20">
        <f t="shared" si="289"/>
        <v>665.94684300629933</v>
      </c>
      <c r="BE295" s="20">
        <f t="shared" si="290"/>
        <v>-50.321440090203112</v>
      </c>
      <c r="BF295" s="22">
        <f t="shared" si="291"/>
        <v>-1801.1886685926809</v>
      </c>
      <c r="BH295" s="5"/>
      <c r="BI295" s="5"/>
      <c r="BJ295" s="5"/>
      <c r="BK295" s="5"/>
    </row>
    <row r="296" spans="1:63" x14ac:dyDescent="0.3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row>
    <row r="297" spans="1:63" x14ac:dyDescent="0.35">
      <c r="A297" s="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9"/>
      <c r="BF297" s="21"/>
    </row>
    <row r="298" spans="1:63" x14ac:dyDescent="0.35">
      <c r="A298" s="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9"/>
      <c r="BF298" s="21"/>
    </row>
    <row r="299" spans="1:63" x14ac:dyDescent="0.35">
      <c r="A299" s="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9"/>
      <c r="BF299" s="21"/>
    </row>
    <row r="300" spans="1:63" x14ac:dyDescent="0.35">
      <c r="A300" s="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9"/>
      <c r="BF300" s="21"/>
    </row>
    <row r="301" spans="1:63" x14ac:dyDescent="0.35">
      <c r="A301" s="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9"/>
      <c r="BF301" s="21"/>
    </row>
    <row r="302" spans="1:63" x14ac:dyDescent="0.35">
      <c r="A302" s="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9"/>
      <c r="BF302" s="21"/>
    </row>
    <row r="303" spans="1:63" x14ac:dyDescent="0.35">
      <c r="A303" s="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9"/>
      <c r="BF303" s="21"/>
    </row>
    <row r="304" spans="1:63" x14ac:dyDescent="0.35">
      <c r="A304" s="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9"/>
      <c r="BF304" s="21"/>
    </row>
    <row r="305" spans="1:58" x14ac:dyDescent="0.35">
      <c r="A305" s="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9"/>
      <c r="BF305" s="21"/>
    </row>
    <row r="306" spans="1:58" x14ac:dyDescent="0.35">
      <c r="A306" s="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9"/>
      <c r="BF306" s="21"/>
    </row>
    <row r="307" spans="1:58" x14ac:dyDescent="0.35">
      <c r="A307" s="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9"/>
      <c r="BF307" s="21"/>
    </row>
    <row r="308" spans="1:58" x14ac:dyDescent="0.35">
      <c r="A308" s="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9"/>
      <c r="BF308" s="21"/>
    </row>
    <row r="309" spans="1:58" x14ac:dyDescent="0.35">
      <c r="A309" s="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9"/>
      <c r="BF309" s="21"/>
    </row>
    <row r="310" spans="1:58" x14ac:dyDescent="0.35">
      <c r="A310" s="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9"/>
      <c r="BF310" s="21"/>
    </row>
    <row r="311" spans="1:58" x14ac:dyDescent="0.35">
      <c r="A311" s="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9"/>
      <c r="BF311" s="21"/>
    </row>
    <row r="312" spans="1:58" x14ac:dyDescent="0.35">
      <c r="A312" s="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9"/>
      <c r="BF312" s="21"/>
    </row>
    <row r="313" spans="1:58" x14ac:dyDescent="0.35">
      <c r="A313" s="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9"/>
      <c r="BF313" s="21"/>
    </row>
    <row r="314" spans="1:58" x14ac:dyDescent="0.35">
      <c r="A314" s="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9"/>
      <c r="BF314" s="21"/>
    </row>
    <row r="315" spans="1:58" x14ac:dyDescent="0.35">
      <c r="A315" s="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9"/>
    </row>
    <row r="316" spans="1:58" x14ac:dyDescent="0.35">
      <c r="A316" s="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9"/>
    </row>
    <row r="317" spans="1:58" x14ac:dyDescent="0.35">
      <c r="A317" s="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9"/>
    </row>
    <row r="318" spans="1:58" x14ac:dyDescent="0.35">
      <c r="A318" s="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9"/>
    </row>
    <row r="319" spans="1:58" x14ac:dyDescent="0.35">
      <c r="A319" s="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9"/>
    </row>
    <row r="320" spans="1:58" x14ac:dyDescent="0.35">
      <c r="A320" s="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9"/>
    </row>
    <row r="321" spans="1:46" x14ac:dyDescent="0.35">
      <c r="A321" s="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9"/>
    </row>
    <row r="322" spans="1:46" x14ac:dyDescent="0.35">
      <c r="A322" s="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9"/>
    </row>
    <row r="323" spans="1:46" x14ac:dyDescent="0.35">
      <c r="A323" s="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9"/>
    </row>
    <row r="324" spans="1:46" x14ac:dyDescent="0.35">
      <c r="A324" s="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9"/>
    </row>
    <row r="325" spans="1:46" x14ac:dyDescent="0.35">
      <c r="A325" s="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9"/>
    </row>
    <row r="326" spans="1:46" x14ac:dyDescent="0.35">
      <c r="A326" s="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9"/>
    </row>
    <row r="327" spans="1:46" x14ac:dyDescent="0.35">
      <c r="A327" s="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9"/>
    </row>
    <row r="328" spans="1:46" x14ac:dyDescent="0.35">
      <c r="A328" s="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9"/>
    </row>
    <row r="329" spans="1:46" x14ac:dyDescent="0.35">
      <c r="A329" s="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9"/>
    </row>
    <row r="330" spans="1:46" x14ac:dyDescent="0.35">
      <c r="A330" s="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9"/>
    </row>
    <row r="331" spans="1:46" x14ac:dyDescent="0.35">
      <c r="A331" s="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9"/>
    </row>
    <row r="332" spans="1:46" x14ac:dyDescent="0.35">
      <c r="A332" s="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9"/>
    </row>
    <row r="333" spans="1:46" x14ac:dyDescent="0.35">
      <c r="A333" s="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9"/>
    </row>
    <row r="334" spans="1:46" x14ac:dyDescent="0.35">
      <c r="A334" s="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9"/>
    </row>
    <row r="335" spans="1:46" x14ac:dyDescent="0.35">
      <c r="A335" s="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9"/>
    </row>
    <row r="336" spans="1:46" x14ac:dyDescent="0.35">
      <c r="A336" s="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9"/>
    </row>
    <row r="337" spans="1:46" x14ac:dyDescent="0.35">
      <c r="A337" s="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9"/>
    </row>
    <row r="338" spans="1:46" x14ac:dyDescent="0.35">
      <c r="A338" s="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9"/>
    </row>
    <row r="339" spans="1:46" x14ac:dyDescent="0.35">
      <c r="A339" s="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9"/>
    </row>
    <row r="340" spans="1:46" x14ac:dyDescent="0.35">
      <c r="A340" s="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9"/>
    </row>
    <row r="341" spans="1:46" x14ac:dyDescent="0.35">
      <c r="A341" s="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9"/>
    </row>
    <row r="342" spans="1:46" x14ac:dyDescent="0.35">
      <c r="A342" s="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9"/>
    </row>
    <row r="343" spans="1:46" x14ac:dyDescent="0.35">
      <c r="A343" s="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9"/>
    </row>
    <row r="344" spans="1:46" x14ac:dyDescent="0.35">
      <c r="A344" s="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9"/>
    </row>
    <row r="345" spans="1:46" x14ac:dyDescent="0.35">
      <c r="A345" s="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9"/>
    </row>
    <row r="346" spans="1:46" x14ac:dyDescent="0.35">
      <c r="A346" s="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9"/>
    </row>
    <row r="347" spans="1:46" x14ac:dyDescent="0.35">
      <c r="A347" s="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9"/>
    </row>
    <row r="348" spans="1:46" x14ac:dyDescent="0.35">
      <c r="A348" s="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9"/>
    </row>
    <row r="349" spans="1:46" x14ac:dyDescent="0.35">
      <c r="A349" s="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9"/>
    </row>
    <row r="350" spans="1:46" x14ac:dyDescent="0.35">
      <c r="A350" s="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9"/>
    </row>
    <row r="351" spans="1:46" x14ac:dyDescent="0.35">
      <c r="A351" s="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9"/>
    </row>
    <row r="352" spans="1:46" x14ac:dyDescent="0.35">
      <c r="A352" s="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9"/>
    </row>
    <row r="353" spans="1:46" x14ac:dyDescent="0.35">
      <c r="A353" s="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9"/>
    </row>
    <row r="354" spans="1:46" x14ac:dyDescent="0.35">
      <c r="A354" s="5"/>
    </row>
    <row r="355" spans="1:46" x14ac:dyDescent="0.35">
      <c r="A355" s="5"/>
    </row>
    <row r="356" spans="1:46" x14ac:dyDescent="0.35">
      <c r="A356" s="5"/>
    </row>
    <row r="357" spans="1:46" x14ac:dyDescent="0.35">
      <c r="A357" s="5"/>
    </row>
    <row r="358" spans="1:46" x14ac:dyDescent="0.35">
      <c r="A358" s="5"/>
    </row>
    <row r="359" spans="1:46" x14ac:dyDescent="0.35">
      <c r="A359" s="5"/>
    </row>
    <row r="360" spans="1:46" x14ac:dyDescent="0.35">
      <c r="A360" s="5"/>
    </row>
    <row r="361" spans="1:46" x14ac:dyDescent="0.35">
      <c r="A361" s="5"/>
    </row>
    <row r="362" spans="1:46" x14ac:dyDescent="0.35">
      <c r="A362" s="5"/>
    </row>
    <row r="363" spans="1:46" x14ac:dyDescent="0.35">
      <c r="A363" s="5"/>
    </row>
  </sheetData>
  <mergeCells count="3">
    <mergeCell ref="B2:S2"/>
    <mergeCell ref="U2:AT2"/>
    <mergeCell ref="AV2:BA2"/>
  </mergeCells>
  <dataValidations count="1">
    <dataValidation type="list" allowBlank="1" showInputMessage="1" showErrorMessage="1" sqref="A5" xr:uid="{00000000-0002-0000-0F00-000000000000}">
      <formula1>#REF!</formula1>
    </dataValidation>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FD295"/>
  <sheetViews>
    <sheetView showGridLines="0" zoomScaleNormal="100" workbookViewId="0">
      <pane xSplit="2" ySplit="5" topLeftCell="C6" activePane="bottomRight" state="frozen"/>
      <selection pane="topRight" activeCell="C1" sqref="C1"/>
      <selection pane="bottomLeft" activeCell="A6" sqref="A6"/>
      <selection pane="bottomRight" activeCell="C6" sqref="C6"/>
    </sheetView>
  </sheetViews>
  <sheetFormatPr defaultColWidth="9.1796875" defaultRowHeight="14" x14ac:dyDescent="0.3"/>
  <cols>
    <col min="1" max="1" width="16.81640625" style="24" customWidth="1"/>
    <col min="2" max="2" width="17.453125" style="24" customWidth="1"/>
    <col min="3" max="3" width="13.1796875" style="24" customWidth="1"/>
    <col min="4" max="4" width="17.54296875" style="24" customWidth="1"/>
    <col min="5" max="5" width="21" style="24" customWidth="1"/>
    <col min="6" max="6" width="16.26953125" style="24" customWidth="1"/>
    <col min="7" max="7" width="17.26953125" style="24" customWidth="1"/>
    <col min="8" max="8" width="15.7265625" style="24" customWidth="1"/>
    <col min="9" max="9" width="18.26953125" style="24" customWidth="1"/>
    <col min="10" max="10" width="9.1796875" style="24"/>
    <col min="11" max="11" width="0" style="24" hidden="1" customWidth="1"/>
    <col min="12" max="12" width="13.81640625" style="24" hidden="1" customWidth="1"/>
    <col min="13" max="13" width="9.1796875" style="24" hidden="1" customWidth="1"/>
    <col min="14" max="14" width="16.26953125" style="24" hidden="1" customWidth="1"/>
    <col min="15" max="22" width="0" style="24" hidden="1" customWidth="1"/>
    <col min="23" max="16384" width="9.1796875" style="24"/>
  </cols>
  <sheetData>
    <row r="1" spans="1:18 16384:16384" ht="14.5" x14ac:dyDescent="0.35">
      <c r="A1" s="145" t="s">
        <v>492</v>
      </c>
      <c r="B1" s="157"/>
    </row>
    <row r="2" spans="1:18 16384:16384" ht="14.15" customHeight="1" x14ac:dyDescent="0.3">
      <c r="A2" s="103"/>
      <c r="C2" s="104">
        <v>2</v>
      </c>
      <c r="D2" s="104">
        <f>C2+1</f>
        <v>3</v>
      </c>
      <c r="E2" s="104">
        <f t="shared" ref="E2:I2" si="0">D2+1</f>
        <v>4</v>
      </c>
      <c r="F2" s="104">
        <f t="shared" si="0"/>
        <v>5</v>
      </c>
      <c r="G2" s="104">
        <f t="shared" si="0"/>
        <v>6</v>
      </c>
      <c r="H2" s="104">
        <f t="shared" si="0"/>
        <v>7</v>
      </c>
      <c r="I2" s="104">
        <f t="shared" si="0"/>
        <v>8</v>
      </c>
    </row>
    <row r="3" spans="1:18 16384:16384" x14ac:dyDescent="0.3">
      <c r="A3" s="103"/>
      <c r="C3" s="54" t="s">
        <v>432</v>
      </c>
      <c r="D3" s="54"/>
      <c r="E3" s="54"/>
      <c r="F3" s="54"/>
      <c r="G3" s="54"/>
      <c r="H3" s="54"/>
      <c r="I3" s="54"/>
    </row>
    <row r="4" spans="1:18 16384:16384" ht="62.25" customHeight="1" thickBot="1" x14ac:dyDescent="0.35">
      <c r="C4" s="182" t="s">
        <v>433</v>
      </c>
      <c r="D4" s="182" t="s">
        <v>437</v>
      </c>
      <c r="E4" s="182" t="s">
        <v>436</v>
      </c>
      <c r="F4" s="182" t="s">
        <v>438</v>
      </c>
      <c r="G4" s="182" t="s">
        <v>513</v>
      </c>
      <c r="H4" s="182" t="s">
        <v>439</v>
      </c>
      <c r="I4" s="183" t="s">
        <v>440</v>
      </c>
      <c r="L4" s="24" t="s">
        <v>323</v>
      </c>
      <c r="M4" s="105" t="s">
        <v>325</v>
      </c>
      <c r="N4" s="105" t="s">
        <v>324</v>
      </c>
      <c r="O4" s="105" t="s">
        <v>326</v>
      </c>
    </row>
    <row r="5" spans="1:18 16384:16384" ht="16.5" customHeight="1" thickBot="1" x14ac:dyDescent="0.45">
      <c r="B5" s="170" t="s">
        <v>113</v>
      </c>
      <c r="C5" s="184">
        <f>VLOOKUP($B5,$B$6:$F$295,C2,0)</f>
        <v>50.759199865449979</v>
      </c>
      <c r="D5" s="184">
        <f>VLOOKUP($B5,$B$6:$F$295,D2,0)</f>
        <v>-44.518867487252997</v>
      </c>
      <c r="E5" s="184">
        <f>VLOOKUP($B5,$B$6:$F$295,E2,0)</f>
        <v>-24.550291455003276</v>
      </c>
      <c r="F5" s="184">
        <f>VLOOKUP($B5,$B$6:F$295,F2,0)</f>
        <v>-147.55197217517684</v>
      </c>
      <c r="G5" s="184">
        <f>VLOOKUP($B5,$B$6:G$295,G2,0)</f>
        <v>1.8490590095618071</v>
      </c>
      <c r="H5" s="184">
        <f>VLOOKUP($B5,$B$6:H$295,H2,0)</f>
        <v>-63.721853952183437</v>
      </c>
      <c r="I5" s="185">
        <f>VLOOKUP($B5,$B$6:I$295,I2,0)</f>
        <v>-227.73472619460478</v>
      </c>
    </row>
    <row r="6" spans="1:18 16384:16384" ht="16" x14ac:dyDescent="0.4">
      <c r="B6" s="124" t="s">
        <v>3</v>
      </c>
      <c r="C6" s="53">
        <v>22.331953705274461</v>
      </c>
      <c r="D6" s="53">
        <v>500.28970784816812</v>
      </c>
      <c r="E6" s="53">
        <v>67.926069033703143</v>
      </c>
      <c r="F6" s="53">
        <v>-39.074571754222795</v>
      </c>
      <c r="G6" s="53">
        <v>14.387680049509125</v>
      </c>
      <c r="H6" s="53">
        <v>-264.56557489006946</v>
      </c>
      <c r="I6" s="158">
        <v>301.29526399236249</v>
      </c>
      <c r="L6" s="52"/>
      <c r="N6" s="106"/>
      <c r="Q6" s="25"/>
      <c r="R6" s="25"/>
      <c r="XFD6" s="25" t="s">
        <v>137</v>
      </c>
    </row>
    <row r="7" spans="1:18 16384:16384" ht="16" x14ac:dyDescent="0.4">
      <c r="B7" s="124" t="s">
        <v>4</v>
      </c>
      <c r="C7" s="53">
        <v>56.511406989881763</v>
      </c>
      <c r="D7" s="53">
        <v>-337.58365553796693</v>
      </c>
      <c r="E7" s="53">
        <v>138.85990553295835</v>
      </c>
      <c r="F7" s="53">
        <v>-354.8301936910683</v>
      </c>
      <c r="G7" s="53">
        <v>-7.5908522697866987</v>
      </c>
      <c r="H7" s="53">
        <v>-427.24781445803774</v>
      </c>
      <c r="I7" s="158">
        <v>-931.88120343401954</v>
      </c>
      <c r="L7" s="52"/>
      <c r="N7" s="106"/>
      <c r="Q7" s="25"/>
      <c r="R7" s="25"/>
      <c r="XFD7" s="25" t="s">
        <v>138</v>
      </c>
    </row>
    <row r="8" spans="1:18 16384:16384" ht="16" x14ac:dyDescent="0.4">
      <c r="B8" s="124" t="s">
        <v>5</v>
      </c>
      <c r="C8" s="53">
        <v>-47.026722865155257</v>
      </c>
      <c r="D8" s="53">
        <v>-441.91759129137495</v>
      </c>
      <c r="E8" s="53">
        <v>118.34849801296463</v>
      </c>
      <c r="F8" s="53">
        <v>-128.85399734506163</v>
      </c>
      <c r="G8" s="53">
        <v>-2.8341237629693281</v>
      </c>
      <c r="H8" s="53">
        <v>-200.50554654766859</v>
      </c>
      <c r="I8" s="158">
        <v>-702.7894837992651</v>
      </c>
      <c r="L8" s="52"/>
      <c r="N8" s="106"/>
      <c r="Q8" s="25"/>
      <c r="R8" s="25"/>
      <c r="XFD8" s="25" t="s">
        <v>72</v>
      </c>
    </row>
    <row r="9" spans="1:18 16384:16384" ht="16" x14ac:dyDescent="0.4">
      <c r="B9" s="124" t="s">
        <v>6</v>
      </c>
      <c r="C9" s="53">
        <v>-82.949014125247714</v>
      </c>
      <c r="D9" s="53">
        <v>83.839788955927048</v>
      </c>
      <c r="E9" s="53">
        <v>42.384975118909445</v>
      </c>
      <c r="F9" s="53">
        <v>71.545063490988937</v>
      </c>
      <c r="G9" s="53">
        <v>5.2528996854639463</v>
      </c>
      <c r="H9" s="53">
        <v>-303.21047841611465</v>
      </c>
      <c r="I9" s="158">
        <v>-183.13676529007299</v>
      </c>
      <c r="L9" s="52"/>
      <c r="N9" s="106"/>
      <c r="Q9" s="25"/>
      <c r="R9" s="25"/>
      <c r="XFD9" s="25" t="s">
        <v>59</v>
      </c>
    </row>
    <row r="10" spans="1:18 16384:16384" ht="16" x14ac:dyDescent="0.4">
      <c r="B10" s="124" t="s">
        <v>7</v>
      </c>
      <c r="C10" s="53">
        <v>-19.331063439388231</v>
      </c>
      <c r="D10" s="53">
        <v>-14.483489508767795</v>
      </c>
      <c r="E10" s="53">
        <v>81.323371848042228</v>
      </c>
      <c r="F10" s="53">
        <v>-78.30787284856865</v>
      </c>
      <c r="G10" s="53">
        <v>3.4937152334902177</v>
      </c>
      <c r="H10" s="53">
        <v>-315.45724517180128</v>
      </c>
      <c r="I10" s="158">
        <v>-342.76258388699353</v>
      </c>
      <c r="L10" s="52"/>
      <c r="N10" s="106"/>
      <c r="Q10" s="25"/>
      <c r="R10" s="25"/>
      <c r="XFD10" s="25" t="s">
        <v>214</v>
      </c>
    </row>
    <row r="11" spans="1:18 16384:16384" ht="16" x14ac:dyDescent="0.4">
      <c r="B11" s="124" t="s">
        <v>8</v>
      </c>
      <c r="C11" s="53">
        <v>-49.921447957435809</v>
      </c>
      <c r="D11" s="53">
        <v>61.989032880477737</v>
      </c>
      <c r="E11" s="53">
        <v>-45.204649007107889</v>
      </c>
      <c r="F11" s="53">
        <v>-145.06873317815624</v>
      </c>
      <c r="G11" s="53">
        <v>10.58041896926145</v>
      </c>
      <c r="H11" s="53">
        <v>-207.18014279380202</v>
      </c>
      <c r="I11" s="158">
        <v>-374.80552108676278</v>
      </c>
      <c r="L11" s="52"/>
      <c r="N11" s="106"/>
      <c r="Q11" s="25"/>
      <c r="R11" s="25"/>
      <c r="XFD11" s="25" t="s">
        <v>279</v>
      </c>
    </row>
    <row r="12" spans="1:18 16384:16384" ht="16" x14ac:dyDescent="0.4">
      <c r="B12" s="124" t="s">
        <v>9</v>
      </c>
      <c r="C12" s="53">
        <v>9.1846003184556562</v>
      </c>
      <c r="D12" s="53">
        <v>-382.38252560221207</v>
      </c>
      <c r="E12" s="53">
        <v>38.055860440043944</v>
      </c>
      <c r="F12" s="53">
        <v>-310.24922287230874</v>
      </c>
      <c r="G12" s="53">
        <v>-6.3044386755765842</v>
      </c>
      <c r="H12" s="53">
        <v>-233.05776409457167</v>
      </c>
      <c r="I12" s="158">
        <v>-884.75349048616943</v>
      </c>
      <c r="L12" s="52"/>
      <c r="N12" s="106"/>
      <c r="Q12" s="25"/>
      <c r="R12" s="25"/>
      <c r="XFD12" s="25" t="s">
        <v>280</v>
      </c>
    </row>
    <row r="13" spans="1:18 16384:16384" ht="16" x14ac:dyDescent="0.4">
      <c r="B13" s="124" t="s">
        <v>10</v>
      </c>
      <c r="C13" s="53">
        <v>-83.840399417361979</v>
      </c>
      <c r="D13" s="53">
        <v>-409.55622247873629</v>
      </c>
      <c r="E13" s="53">
        <v>-24.475656789791856</v>
      </c>
      <c r="F13" s="53">
        <v>-150.80355929828951</v>
      </c>
      <c r="G13" s="53">
        <v>-3.3480665143545036</v>
      </c>
      <c r="H13" s="53">
        <v>-407.10261766545727</v>
      </c>
      <c r="I13" s="158">
        <v>-1079.1265221639915</v>
      </c>
      <c r="L13" s="52"/>
      <c r="N13" s="106"/>
      <c r="Q13" s="25"/>
      <c r="R13" s="25"/>
      <c r="XFD13" s="25" t="s">
        <v>186</v>
      </c>
    </row>
    <row r="14" spans="1:18 16384:16384" ht="16" x14ac:dyDescent="0.4">
      <c r="B14" s="124" t="s">
        <v>11</v>
      </c>
      <c r="C14" s="53">
        <v>37.088304218547052</v>
      </c>
      <c r="D14" s="53">
        <v>-46.813265305108843</v>
      </c>
      <c r="E14" s="53">
        <v>-138.65645051366758</v>
      </c>
      <c r="F14" s="53">
        <v>67.811689095297226</v>
      </c>
      <c r="G14" s="53">
        <v>-3.07642021950012</v>
      </c>
      <c r="H14" s="53">
        <v>225.89641747644168</v>
      </c>
      <c r="I14" s="158">
        <v>142.25027475200943</v>
      </c>
      <c r="L14" s="52"/>
      <c r="N14" s="106"/>
      <c r="Q14" s="25"/>
      <c r="R14" s="25"/>
      <c r="XFD14" s="25" t="s">
        <v>202</v>
      </c>
    </row>
    <row r="15" spans="1:18 16384:16384" ht="16" x14ac:dyDescent="0.4">
      <c r="B15" s="124" t="s">
        <v>12</v>
      </c>
      <c r="C15" s="53">
        <v>-82.529671053343591</v>
      </c>
      <c r="D15" s="53">
        <v>-445.13764400317376</v>
      </c>
      <c r="E15" s="53">
        <v>262.54922722619244</v>
      </c>
      <c r="F15" s="53">
        <v>-46.935583315547994</v>
      </c>
      <c r="G15" s="53">
        <v>-7.5732594836278224</v>
      </c>
      <c r="H15" s="53">
        <v>-293.58731972077271</v>
      </c>
      <c r="I15" s="158">
        <v>-613.21425035027346</v>
      </c>
      <c r="L15" s="52"/>
      <c r="N15" s="106"/>
      <c r="Q15" s="25"/>
      <c r="R15" s="25"/>
      <c r="XFD15" s="25" t="s">
        <v>224</v>
      </c>
    </row>
    <row r="16" spans="1:18 16384:16384" ht="16" x14ac:dyDescent="0.4">
      <c r="B16" s="124" t="s">
        <v>13</v>
      </c>
      <c r="C16" s="53">
        <v>18.361735625218778</v>
      </c>
      <c r="D16" s="53">
        <v>133.61617390012594</v>
      </c>
      <c r="E16" s="53">
        <v>-19.052557318706988</v>
      </c>
      <c r="F16" s="53">
        <v>5.2166193653035506</v>
      </c>
      <c r="G16" s="53">
        <v>0.52241804931605496</v>
      </c>
      <c r="H16" s="53">
        <v>25.852209278172609</v>
      </c>
      <c r="I16" s="158">
        <v>164.51659889942997</v>
      </c>
      <c r="L16" s="52"/>
      <c r="N16" s="106"/>
      <c r="Q16" s="25"/>
      <c r="R16" s="25"/>
      <c r="XFD16" s="25" t="s">
        <v>139</v>
      </c>
    </row>
    <row r="17" spans="2:18 16384:16384" ht="16" x14ac:dyDescent="0.4">
      <c r="B17" s="124" t="s">
        <v>14</v>
      </c>
      <c r="C17" s="53">
        <v>-19.004652854016037</v>
      </c>
      <c r="D17" s="53">
        <v>-199.78420378916891</v>
      </c>
      <c r="E17" s="53">
        <v>297.11962630333511</v>
      </c>
      <c r="F17" s="53">
        <v>-95.871654215915214</v>
      </c>
      <c r="G17" s="53">
        <v>-3.2023695141941362</v>
      </c>
      <c r="H17" s="53">
        <v>-168.16171678839316</v>
      </c>
      <c r="I17" s="158">
        <v>-188.90497085835236</v>
      </c>
      <c r="L17" s="52"/>
      <c r="N17" s="106"/>
      <c r="Q17" s="25"/>
      <c r="R17" s="25"/>
      <c r="XFD17" s="25" t="s">
        <v>256</v>
      </c>
    </row>
    <row r="18" spans="2:18 16384:16384" ht="16" x14ac:dyDescent="0.4">
      <c r="B18" s="124" t="s">
        <v>15</v>
      </c>
      <c r="C18" s="53">
        <v>-40.215253710971929</v>
      </c>
      <c r="D18" s="53">
        <v>573.6484447460366</v>
      </c>
      <c r="E18" s="53">
        <v>117.83147877792742</v>
      </c>
      <c r="F18" s="53">
        <v>20.942460284507113</v>
      </c>
      <c r="G18" s="53">
        <v>10.021229689234669</v>
      </c>
      <c r="H18" s="53">
        <v>9.0230226097223749</v>
      </c>
      <c r="I18" s="158">
        <v>691.25138239645617</v>
      </c>
      <c r="L18" s="52"/>
      <c r="N18" s="106"/>
      <c r="Q18" s="25"/>
      <c r="R18" s="25"/>
      <c r="XFD18" s="25" t="s">
        <v>264</v>
      </c>
    </row>
    <row r="19" spans="2:18 16384:16384" ht="16" x14ac:dyDescent="0.4">
      <c r="B19" s="124" t="s">
        <v>16</v>
      </c>
      <c r="C19" s="53">
        <v>-28.99648934216928</v>
      </c>
      <c r="D19" s="53">
        <v>-124.20906498661002</v>
      </c>
      <c r="E19" s="53">
        <v>59.172063424583087</v>
      </c>
      <c r="F19" s="53">
        <v>-94.696275028376974</v>
      </c>
      <c r="G19" s="53">
        <v>2.9243309157480191</v>
      </c>
      <c r="H19" s="53">
        <v>-203.7964517425163</v>
      </c>
      <c r="I19" s="158">
        <v>-389.60188675934148</v>
      </c>
      <c r="L19" s="52"/>
      <c r="N19" s="106"/>
      <c r="Q19" s="25"/>
      <c r="R19" s="25"/>
      <c r="XFD19" s="25" t="s">
        <v>98</v>
      </c>
    </row>
    <row r="20" spans="2:18 16384:16384" ht="16" x14ac:dyDescent="0.4">
      <c r="B20" s="124" t="s">
        <v>17</v>
      </c>
      <c r="C20" s="53">
        <v>29.540146933860576</v>
      </c>
      <c r="D20" s="53">
        <v>-50.163159181553141</v>
      </c>
      <c r="E20" s="53">
        <v>-209.28457626021643</v>
      </c>
      <c r="F20" s="53">
        <v>-78.376863172716838</v>
      </c>
      <c r="G20" s="53">
        <v>3.3028600646782267</v>
      </c>
      <c r="H20" s="53">
        <v>-249.67589018517037</v>
      </c>
      <c r="I20" s="158">
        <v>-554.65748180111791</v>
      </c>
      <c r="L20" s="52"/>
      <c r="N20" s="106"/>
      <c r="Q20" s="25"/>
      <c r="R20" s="25"/>
      <c r="XFD20" s="25" t="s">
        <v>281</v>
      </c>
    </row>
    <row r="21" spans="2:18 16384:16384" ht="16" x14ac:dyDescent="0.4">
      <c r="B21" s="124" t="s">
        <v>18</v>
      </c>
      <c r="C21" s="53">
        <v>46.096741714650236</v>
      </c>
      <c r="D21" s="53">
        <v>-29.828953978023836</v>
      </c>
      <c r="E21" s="53">
        <v>-126.5840241477469</v>
      </c>
      <c r="F21" s="53">
        <v>-99.609733450923358</v>
      </c>
      <c r="G21" s="53">
        <v>0.81933898146403294</v>
      </c>
      <c r="H21" s="53">
        <v>-1007.1402782633008</v>
      </c>
      <c r="I21" s="158">
        <v>-1216.2469091438807</v>
      </c>
      <c r="L21" s="52"/>
      <c r="N21" s="106"/>
      <c r="Q21" s="25"/>
      <c r="R21" s="25"/>
      <c r="XFD21" s="25" t="s">
        <v>140</v>
      </c>
    </row>
    <row r="22" spans="2:18 16384:16384" ht="16" x14ac:dyDescent="0.4">
      <c r="B22" s="124" t="s">
        <v>19</v>
      </c>
      <c r="C22" s="53">
        <v>11.853198839385326</v>
      </c>
      <c r="D22" s="53">
        <v>78.549884438890587</v>
      </c>
      <c r="E22" s="53">
        <v>-177.97446644350234</v>
      </c>
      <c r="F22" s="53">
        <v>75.424747511161968</v>
      </c>
      <c r="G22" s="53">
        <v>3.6333913195123468</v>
      </c>
      <c r="H22" s="53">
        <v>-22.586090742738179</v>
      </c>
      <c r="I22" s="158">
        <v>-31.099335077290284</v>
      </c>
      <c r="L22" s="52"/>
      <c r="N22" s="106"/>
      <c r="Q22" s="25"/>
      <c r="R22" s="25"/>
      <c r="XFD22" s="25" t="s">
        <v>239</v>
      </c>
    </row>
    <row r="23" spans="2:18 16384:16384" ht="16" x14ac:dyDescent="0.4">
      <c r="B23" s="124" t="s">
        <v>20</v>
      </c>
      <c r="C23" s="53">
        <v>33.694692067648887</v>
      </c>
      <c r="D23" s="53">
        <v>485.29425903704578</v>
      </c>
      <c r="E23" s="53">
        <v>144.75103461953071</v>
      </c>
      <c r="F23" s="53">
        <v>-32.917345492202088</v>
      </c>
      <c r="G23" s="53">
        <v>3.0911831817472737</v>
      </c>
      <c r="H23" s="53">
        <v>-438.47137287967359</v>
      </c>
      <c r="I23" s="158">
        <v>195.44245053409702</v>
      </c>
      <c r="L23" s="52"/>
      <c r="N23" s="106"/>
      <c r="Q23" s="25"/>
      <c r="R23" s="25"/>
      <c r="XFD23" s="25" t="s">
        <v>80</v>
      </c>
    </row>
    <row r="24" spans="2:18 16384:16384" ht="16" x14ac:dyDescent="0.4">
      <c r="B24" s="124" t="s">
        <v>21</v>
      </c>
      <c r="C24" s="53">
        <v>-36.784196335215221</v>
      </c>
      <c r="D24" s="53">
        <v>-283.39648255631238</v>
      </c>
      <c r="E24" s="53">
        <v>144.68267336875888</v>
      </c>
      <c r="F24" s="53">
        <v>-134.21981604019584</v>
      </c>
      <c r="G24" s="53">
        <v>-4.2446538052905947</v>
      </c>
      <c r="H24" s="53">
        <v>-121.47080814715321</v>
      </c>
      <c r="I24" s="158">
        <v>-435.43328351540833</v>
      </c>
      <c r="L24" s="52"/>
      <c r="N24" s="106"/>
      <c r="Q24" s="25"/>
      <c r="R24" s="25"/>
      <c r="XFD24" s="25" t="s">
        <v>225</v>
      </c>
    </row>
    <row r="25" spans="2:18 16384:16384" ht="16" x14ac:dyDescent="0.4">
      <c r="B25" s="124" t="s">
        <v>22</v>
      </c>
      <c r="C25" s="53">
        <v>-1.89626519871316</v>
      </c>
      <c r="D25" s="53">
        <v>-456.97543400193706</v>
      </c>
      <c r="E25" s="53">
        <v>75.196002915828785</v>
      </c>
      <c r="F25" s="53">
        <v>-263.1649329115516</v>
      </c>
      <c r="G25" s="53">
        <v>-2.763994950439518</v>
      </c>
      <c r="H25" s="53">
        <v>-365.43041083003612</v>
      </c>
      <c r="I25" s="158">
        <v>-1015.0350349768487</v>
      </c>
      <c r="L25" s="52"/>
      <c r="N25" s="106"/>
      <c r="Q25" s="25"/>
      <c r="R25" s="25"/>
      <c r="XFD25" s="25" t="s">
        <v>141</v>
      </c>
    </row>
    <row r="26" spans="2:18 16384:16384" ht="16" x14ac:dyDescent="0.4">
      <c r="B26" s="124" t="s">
        <v>23</v>
      </c>
      <c r="C26" s="53">
        <v>-69.010839544584144</v>
      </c>
      <c r="D26" s="53">
        <v>70.618488733218669</v>
      </c>
      <c r="E26" s="53">
        <v>-29.193051662944441</v>
      </c>
      <c r="F26" s="53">
        <v>-50.415847989230059</v>
      </c>
      <c r="G26" s="53">
        <v>7.9030834945271797</v>
      </c>
      <c r="H26" s="53">
        <v>-22.838287926315502</v>
      </c>
      <c r="I26" s="158">
        <v>-92.936454895328296</v>
      </c>
      <c r="L26" s="52"/>
      <c r="N26" s="106"/>
      <c r="Q26" s="25"/>
      <c r="R26" s="25"/>
      <c r="XFD26" s="25" t="s">
        <v>3</v>
      </c>
    </row>
    <row r="27" spans="2:18 16384:16384" ht="16" x14ac:dyDescent="0.4">
      <c r="B27" s="124" t="s">
        <v>24</v>
      </c>
      <c r="C27" s="53">
        <v>-106.13797849358797</v>
      </c>
      <c r="D27" s="53">
        <v>242.39293527091553</v>
      </c>
      <c r="E27" s="53">
        <v>-78.704001970915698</v>
      </c>
      <c r="F27" s="53">
        <v>-16.78839725652908</v>
      </c>
      <c r="G27" s="53">
        <v>9.569050519389231</v>
      </c>
      <c r="H27" s="53">
        <v>25.785356295684664</v>
      </c>
      <c r="I27" s="158">
        <v>76.116964364956658</v>
      </c>
      <c r="L27" s="52"/>
      <c r="N27" s="106"/>
      <c r="Q27" s="25"/>
      <c r="R27" s="25"/>
      <c r="XFD27" s="25" t="s">
        <v>46</v>
      </c>
    </row>
    <row r="28" spans="2:18 16384:16384" ht="16" x14ac:dyDescent="0.4">
      <c r="B28" s="124" t="s">
        <v>25</v>
      </c>
      <c r="C28" s="53">
        <v>-46.970492684437154</v>
      </c>
      <c r="D28" s="53">
        <v>-436.09634991842182</v>
      </c>
      <c r="E28" s="53">
        <v>149.10855329910123</v>
      </c>
      <c r="F28" s="53">
        <v>-43.59529419421569</v>
      </c>
      <c r="G28" s="53">
        <v>-2.4993152359057791</v>
      </c>
      <c r="H28" s="53">
        <v>-133.69403884202984</v>
      </c>
      <c r="I28" s="158">
        <v>-513.74693757590899</v>
      </c>
      <c r="L28" s="52"/>
      <c r="N28" s="106"/>
      <c r="Q28" s="25"/>
      <c r="R28" s="25"/>
      <c r="XFD28" s="25" t="s">
        <v>99</v>
      </c>
    </row>
    <row r="29" spans="2:18 16384:16384" ht="16" x14ac:dyDescent="0.4">
      <c r="B29" s="124" t="s">
        <v>26</v>
      </c>
      <c r="C29" s="53">
        <v>46.436128594723435</v>
      </c>
      <c r="D29" s="53">
        <v>-477.36267385816922</v>
      </c>
      <c r="E29" s="53">
        <v>69.103812001298877</v>
      </c>
      <c r="F29" s="53">
        <v>-255.34775631583895</v>
      </c>
      <c r="G29" s="53">
        <v>-3.5427060674329298</v>
      </c>
      <c r="H29" s="53">
        <v>-217.76017661601043</v>
      </c>
      <c r="I29" s="158">
        <v>-838.47337226142929</v>
      </c>
      <c r="L29" s="52"/>
      <c r="N29" s="106"/>
      <c r="Q29" s="25"/>
      <c r="R29" s="25"/>
      <c r="XFD29" s="25" t="s">
        <v>257</v>
      </c>
    </row>
    <row r="30" spans="2:18 16384:16384" ht="16" x14ac:dyDescent="0.4">
      <c r="B30" s="124" t="s">
        <v>27</v>
      </c>
      <c r="C30" s="53">
        <v>-74.039111727329498</v>
      </c>
      <c r="D30" s="53">
        <v>-455.61927127285867</v>
      </c>
      <c r="E30" s="53">
        <v>94.684570136318598</v>
      </c>
      <c r="F30" s="53">
        <v>-89.195285178026239</v>
      </c>
      <c r="G30" s="53">
        <v>-3.0601390706441172</v>
      </c>
      <c r="H30" s="53">
        <v>-355.35678746592527</v>
      </c>
      <c r="I30" s="158">
        <v>-882.58602457846519</v>
      </c>
      <c r="L30" s="52"/>
      <c r="N30" s="106"/>
      <c r="Q30" s="25"/>
      <c r="R30" s="25"/>
      <c r="XFD30" s="25" t="s">
        <v>100</v>
      </c>
    </row>
    <row r="31" spans="2:18 16384:16384" ht="16" x14ac:dyDescent="0.4">
      <c r="B31" s="124" t="s">
        <v>28</v>
      </c>
      <c r="C31" s="53">
        <v>-69.516570949007502</v>
      </c>
      <c r="D31" s="53">
        <v>-352.82343933936181</v>
      </c>
      <c r="E31" s="53">
        <v>140.10054036950439</v>
      </c>
      <c r="F31" s="53">
        <v>-44.680691563994927</v>
      </c>
      <c r="G31" s="53">
        <v>-4.4519914630702928</v>
      </c>
      <c r="H31" s="53">
        <v>-273.18295935692095</v>
      </c>
      <c r="I31" s="158">
        <v>-604.55511230285106</v>
      </c>
      <c r="L31" s="52"/>
      <c r="N31" s="106"/>
      <c r="Q31" s="25"/>
      <c r="R31" s="25"/>
      <c r="XFD31" s="25" t="s">
        <v>101</v>
      </c>
    </row>
    <row r="32" spans="2:18 16384:16384" ht="16" x14ac:dyDescent="0.4">
      <c r="B32" s="124" t="s">
        <v>29</v>
      </c>
      <c r="C32" s="53">
        <v>-26.325204616537036</v>
      </c>
      <c r="D32" s="53">
        <v>96.671599503356774</v>
      </c>
      <c r="E32" s="53">
        <v>-4.200103155406091</v>
      </c>
      <c r="F32" s="53">
        <v>11.650256095730185</v>
      </c>
      <c r="G32" s="53">
        <v>3.3421777548687031</v>
      </c>
      <c r="H32" s="53">
        <v>-0.33002675216403077</v>
      </c>
      <c r="I32" s="158">
        <v>80.808698829848495</v>
      </c>
      <c r="L32" s="52"/>
      <c r="N32" s="106"/>
      <c r="Q32" s="25"/>
      <c r="R32" s="25"/>
      <c r="XFD32" s="25" t="s">
        <v>142</v>
      </c>
    </row>
    <row r="33" spans="2:18 16384:16384" ht="16" x14ac:dyDescent="0.4">
      <c r="B33" s="124" t="s">
        <v>30</v>
      </c>
      <c r="C33" s="53">
        <v>-44.370248388731483</v>
      </c>
      <c r="D33" s="53">
        <v>-40.48468000915247</v>
      </c>
      <c r="E33" s="53">
        <v>-126.08907856258105</v>
      </c>
      <c r="F33" s="53">
        <v>139.3820777844071</v>
      </c>
      <c r="G33" s="53">
        <v>2.0646568009186521</v>
      </c>
      <c r="H33" s="53">
        <v>250.41578471474429</v>
      </c>
      <c r="I33" s="158">
        <v>180.91851233960506</v>
      </c>
      <c r="L33" s="52"/>
      <c r="N33" s="106"/>
      <c r="Q33" s="25"/>
      <c r="R33" s="25"/>
      <c r="XFD33" s="25" t="s">
        <v>4</v>
      </c>
    </row>
    <row r="34" spans="2:18 16384:16384" ht="16" x14ac:dyDescent="0.4">
      <c r="B34" s="124" t="s">
        <v>31</v>
      </c>
      <c r="C34" s="53">
        <v>-103.80016489267449</v>
      </c>
      <c r="D34" s="53">
        <v>-373.35197978202598</v>
      </c>
      <c r="E34" s="53">
        <v>65.448192759235951</v>
      </c>
      <c r="F34" s="53">
        <v>2.2968118936642341</v>
      </c>
      <c r="G34" s="53">
        <v>-5.5791775673457069</v>
      </c>
      <c r="H34" s="53">
        <v>-416.08782649438825</v>
      </c>
      <c r="I34" s="158">
        <v>-831.07414408353429</v>
      </c>
      <c r="L34" s="52"/>
      <c r="N34" s="106"/>
      <c r="Q34" s="25"/>
      <c r="R34" s="25"/>
      <c r="XFD34" s="25" t="s">
        <v>203</v>
      </c>
    </row>
    <row r="35" spans="2:18 16384:16384" ht="16" x14ac:dyDescent="0.4">
      <c r="B35" s="124" t="s">
        <v>32</v>
      </c>
      <c r="C35" s="53">
        <v>-220.45039809748272</v>
      </c>
      <c r="D35" s="53">
        <v>-457.47152861496494</v>
      </c>
      <c r="E35" s="53">
        <v>110.26434294856384</v>
      </c>
      <c r="F35" s="53">
        <v>-58.418362715284538</v>
      </c>
      <c r="G35" s="53">
        <v>-0.31823502844462126</v>
      </c>
      <c r="H35" s="53">
        <v>-124.74339628430653</v>
      </c>
      <c r="I35" s="158">
        <v>-751.13757779191951</v>
      </c>
      <c r="L35" s="52"/>
      <c r="N35" s="106"/>
      <c r="Q35" s="25"/>
      <c r="R35" s="25"/>
      <c r="XFD35" s="25" t="s">
        <v>265</v>
      </c>
    </row>
    <row r="36" spans="2:18 16384:16384" ht="16" x14ac:dyDescent="0.4">
      <c r="B36" s="124" t="s">
        <v>33</v>
      </c>
      <c r="C36" s="53">
        <v>-43.079236874979294</v>
      </c>
      <c r="D36" s="53">
        <v>162.88446590686135</v>
      </c>
      <c r="E36" s="53">
        <v>-7.4715338385626069</v>
      </c>
      <c r="F36" s="53">
        <v>45.240255037159784</v>
      </c>
      <c r="G36" s="53">
        <v>6.7748247249926461</v>
      </c>
      <c r="H36" s="53">
        <v>440.0585401928621</v>
      </c>
      <c r="I36" s="158">
        <v>604.40731514833396</v>
      </c>
      <c r="L36" s="52"/>
      <c r="N36" s="106"/>
      <c r="Q36" s="25"/>
      <c r="R36" s="25"/>
      <c r="XFD36" s="25" t="s">
        <v>187</v>
      </c>
    </row>
    <row r="37" spans="2:18 16384:16384" ht="16" x14ac:dyDescent="0.4">
      <c r="B37" s="124" t="s">
        <v>34</v>
      </c>
      <c r="C37" s="53">
        <v>-4.0190604114471356</v>
      </c>
      <c r="D37" s="53">
        <v>-60.842126589871384</v>
      </c>
      <c r="E37" s="53">
        <v>-84.562213376819699</v>
      </c>
      <c r="F37" s="53">
        <v>-146.31805473138189</v>
      </c>
      <c r="G37" s="53">
        <v>6.8358240975670732</v>
      </c>
      <c r="H37" s="53">
        <v>-287.09748766357382</v>
      </c>
      <c r="I37" s="158">
        <v>-576.00311867552682</v>
      </c>
      <c r="L37" s="52"/>
      <c r="N37" s="106"/>
      <c r="Q37" s="25"/>
      <c r="R37" s="25"/>
      <c r="XFD37" s="25" t="s">
        <v>5</v>
      </c>
    </row>
    <row r="38" spans="2:18 16384:16384" ht="16" x14ac:dyDescent="0.4">
      <c r="B38" s="124" t="s">
        <v>35</v>
      </c>
      <c r="C38" s="53">
        <v>-35.810046351099736</v>
      </c>
      <c r="D38" s="53">
        <v>19.714995262577155</v>
      </c>
      <c r="E38" s="53">
        <v>20.129391292226956</v>
      </c>
      <c r="F38" s="53">
        <v>80.245400744038136</v>
      </c>
      <c r="G38" s="53">
        <v>2.693702812657742</v>
      </c>
      <c r="H38" s="53">
        <v>343.11723948756992</v>
      </c>
      <c r="I38" s="158">
        <v>430.09068324797016</v>
      </c>
      <c r="L38" s="52"/>
      <c r="N38" s="106"/>
      <c r="Q38" s="25"/>
      <c r="R38" s="25"/>
      <c r="XFD38" s="25" t="s">
        <v>60</v>
      </c>
    </row>
    <row r="39" spans="2:18 16384:16384" ht="16" x14ac:dyDescent="0.4">
      <c r="B39" s="124" t="s">
        <v>36</v>
      </c>
      <c r="C39" s="53">
        <v>-57.44091726739984</v>
      </c>
      <c r="D39" s="53">
        <v>-175.92767542475062</v>
      </c>
      <c r="E39" s="53">
        <v>-184.7678129436361</v>
      </c>
      <c r="F39" s="53">
        <v>-23.687210630925271</v>
      </c>
      <c r="G39" s="53">
        <v>-1.5955509782680113</v>
      </c>
      <c r="H39" s="53">
        <v>92.79521702559191</v>
      </c>
      <c r="I39" s="158">
        <v>-350.62395021938795</v>
      </c>
      <c r="L39" s="52"/>
      <c r="N39" s="106"/>
      <c r="Q39" s="25"/>
      <c r="R39" s="25"/>
      <c r="XFD39" s="25" t="s">
        <v>81</v>
      </c>
    </row>
    <row r="40" spans="2:18 16384:16384" ht="16" x14ac:dyDescent="0.4">
      <c r="B40" s="124" t="s">
        <v>37</v>
      </c>
      <c r="C40" s="53">
        <v>-5.0293245741768819</v>
      </c>
      <c r="D40" s="53">
        <v>258.90472670250568</v>
      </c>
      <c r="E40" s="53">
        <v>70.757060387067497</v>
      </c>
      <c r="F40" s="53">
        <v>77.329951560034871</v>
      </c>
      <c r="G40" s="53">
        <v>24.415082057815617</v>
      </c>
      <c r="H40" s="53">
        <v>431.08210962507349</v>
      </c>
      <c r="I40" s="158">
        <v>857.45960575832032</v>
      </c>
      <c r="L40" s="52"/>
      <c r="N40" s="106"/>
      <c r="Q40" s="25"/>
      <c r="R40" s="25"/>
      <c r="XFD40" s="25" t="s">
        <v>29</v>
      </c>
    </row>
    <row r="41" spans="2:18 16384:16384" ht="16" x14ac:dyDescent="0.4">
      <c r="B41" s="124" t="s">
        <v>38</v>
      </c>
      <c r="C41" s="53">
        <v>143.60474900630717</v>
      </c>
      <c r="D41" s="53">
        <v>572.14160011969636</v>
      </c>
      <c r="E41" s="53">
        <v>13.49283111559123</v>
      </c>
      <c r="F41" s="53">
        <v>220.86125607849857</v>
      </c>
      <c r="G41" s="53">
        <v>26.720383496478579</v>
      </c>
      <c r="H41" s="53">
        <v>458.33263305861317</v>
      </c>
      <c r="I41" s="158">
        <v>1435.1534528751852</v>
      </c>
      <c r="L41" s="52"/>
      <c r="N41" s="106"/>
      <c r="Q41" s="25"/>
      <c r="R41" s="25"/>
      <c r="XFD41" s="25" t="s">
        <v>37</v>
      </c>
    </row>
    <row r="42" spans="2:18 16384:16384" ht="16" x14ac:dyDescent="0.4">
      <c r="B42" s="124" t="s">
        <v>39</v>
      </c>
      <c r="C42" s="53">
        <v>-74.515847977957378</v>
      </c>
      <c r="D42" s="53">
        <v>-210.50895543755396</v>
      </c>
      <c r="E42" s="53">
        <v>99.70311264541715</v>
      </c>
      <c r="F42" s="53">
        <v>66.420658750980465</v>
      </c>
      <c r="G42" s="53">
        <v>-2.9411174287243615</v>
      </c>
      <c r="H42" s="53">
        <v>147.68247545310294</v>
      </c>
      <c r="I42" s="158">
        <v>25.84032600526487</v>
      </c>
      <c r="L42" s="52"/>
      <c r="N42" s="106"/>
      <c r="Q42" s="25"/>
      <c r="R42" s="25"/>
      <c r="XFD42" s="25" t="s">
        <v>102</v>
      </c>
    </row>
    <row r="43" spans="2:18 16384:16384" ht="16" x14ac:dyDescent="0.4">
      <c r="B43" s="124" t="s">
        <v>40</v>
      </c>
      <c r="C43" s="53">
        <v>-21.866693764965472</v>
      </c>
      <c r="D43" s="53">
        <v>265.39580134800934</v>
      </c>
      <c r="E43" s="53">
        <v>-170.38278691529132</v>
      </c>
      <c r="F43" s="53">
        <v>81.09092224530535</v>
      </c>
      <c r="G43" s="53">
        <v>12.285554541872012</v>
      </c>
      <c r="H43" s="53">
        <v>617.47541366694384</v>
      </c>
      <c r="I43" s="158">
        <v>783.99821112187374</v>
      </c>
      <c r="L43" s="52"/>
      <c r="N43" s="106"/>
      <c r="Q43" s="25"/>
      <c r="R43" s="25"/>
      <c r="XFD43" s="25" t="s">
        <v>143</v>
      </c>
    </row>
    <row r="44" spans="2:18 16384:16384" ht="16" x14ac:dyDescent="0.4">
      <c r="B44" s="124" t="s">
        <v>41</v>
      </c>
      <c r="C44" s="53">
        <v>-13.751493093656986</v>
      </c>
      <c r="D44" s="53">
        <v>46.818533213421766</v>
      </c>
      <c r="E44" s="53">
        <v>51.146654124055516</v>
      </c>
      <c r="F44" s="53">
        <v>-81.210569217349175</v>
      </c>
      <c r="G44" s="53">
        <v>8.908504734224854</v>
      </c>
      <c r="H44" s="53">
        <v>450.93652148783997</v>
      </c>
      <c r="I44" s="158">
        <v>462.84815124853594</v>
      </c>
      <c r="L44" s="52"/>
      <c r="N44" s="106"/>
      <c r="Q44" s="25"/>
      <c r="R44" s="25"/>
      <c r="XFD44" s="25" t="s">
        <v>215</v>
      </c>
    </row>
    <row r="45" spans="2:18 16384:16384" ht="16" x14ac:dyDescent="0.4">
      <c r="B45" s="124" t="s">
        <v>42</v>
      </c>
      <c r="C45" s="53">
        <v>-96.408166220997089</v>
      </c>
      <c r="D45" s="53">
        <v>70.258199161298137</v>
      </c>
      <c r="E45" s="53">
        <v>-6.4450533564724992</v>
      </c>
      <c r="F45" s="53">
        <v>213.80261463702524</v>
      </c>
      <c r="G45" s="53">
        <v>11.541139640088446</v>
      </c>
      <c r="H45" s="53">
        <v>537.40951523120418</v>
      </c>
      <c r="I45" s="158">
        <v>730.15824909214643</v>
      </c>
      <c r="L45" s="52"/>
      <c r="N45" s="106"/>
      <c r="Q45" s="25"/>
      <c r="R45" s="25"/>
      <c r="XFD45" s="25" t="s">
        <v>131</v>
      </c>
    </row>
    <row r="46" spans="2:18 16384:16384" ht="16" x14ac:dyDescent="0.4">
      <c r="B46" s="124" t="s">
        <v>43</v>
      </c>
      <c r="C46" s="53">
        <v>9.5906991225001672</v>
      </c>
      <c r="D46" s="53">
        <v>-42.040527695947205</v>
      </c>
      <c r="E46" s="53">
        <v>96.184755923775185</v>
      </c>
      <c r="F46" s="53">
        <v>3.7580450058354167</v>
      </c>
      <c r="G46" s="53">
        <v>0.56309205001300611</v>
      </c>
      <c r="H46" s="53">
        <v>50.004212157623101</v>
      </c>
      <c r="I46" s="158">
        <v>118.06027656379968</v>
      </c>
      <c r="L46" s="52"/>
      <c r="N46" s="106"/>
      <c r="Q46" s="25"/>
      <c r="R46" s="25"/>
      <c r="XFD46" s="25" t="s">
        <v>144</v>
      </c>
    </row>
    <row r="47" spans="2:18 16384:16384" ht="16" x14ac:dyDescent="0.4">
      <c r="B47" s="124" t="s">
        <v>44</v>
      </c>
      <c r="C47" s="53">
        <v>13.595850699321057</v>
      </c>
      <c r="D47" s="53">
        <v>-103.44566499882664</v>
      </c>
      <c r="E47" s="53">
        <v>-84.284571313322715</v>
      </c>
      <c r="F47" s="53">
        <v>-72.283482682739162</v>
      </c>
      <c r="G47" s="53">
        <v>-4.4070022773448709</v>
      </c>
      <c r="H47" s="53">
        <v>-97.067473145808549</v>
      </c>
      <c r="I47" s="158">
        <v>-347.89234371872089</v>
      </c>
      <c r="L47" s="52"/>
      <c r="N47" s="106"/>
      <c r="Q47" s="25"/>
      <c r="R47" s="25"/>
      <c r="XFD47" s="25" t="s">
        <v>226</v>
      </c>
    </row>
    <row r="48" spans="2:18 16384:16384" ht="16" x14ac:dyDescent="0.4">
      <c r="B48" s="124" t="s">
        <v>45</v>
      </c>
      <c r="C48" s="53">
        <v>102.88079789009275</v>
      </c>
      <c r="D48" s="53">
        <v>258.5046323528727</v>
      </c>
      <c r="E48" s="53">
        <v>-92.921340093871891</v>
      </c>
      <c r="F48" s="53">
        <v>382.19602436623961</v>
      </c>
      <c r="G48" s="53">
        <v>10.260281089768347</v>
      </c>
      <c r="H48" s="53">
        <v>673.22733898401555</v>
      </c>
      <c r="I48" s="158">
        <v>1334.1477345891171</v>
      </c>
      <c r="L48" s="52"/>
      <c r="N48" s="106"/>
      <c r="Q48" s="25"/>
      <c r="R48" s="25"/>
      <c r="XFD48" s="25" t="s">
        <v>188</v>
      </c>
    </row>
    <row r="49" spans="2:18 16384:16384" ht="16" x14ac:dyDescent="0.4">
      <c r="B49" s="124" t="s">
        <v>46</v>
      </c>
      <c r="C49" s="53">
        <v>22.200583763637077</v>
      </c>
      <c r="D49" s="53">
        <v>-138.81687059184245</v>
      </c>
      <c r="E49" s="53">
        <v>-12.6233335631606</v>
      </c>
      <c r="F49" s="53">
        <v>179.27815599750326</v>
      </c>
      <c r="G49" s="53">
        <v>-2.9400127760584223</v>
      </c>
      <c r="H49" s="53">
        <v>344.65810883694769</v>
      </c>
      <c r="I49" s="158">
        <v>391.75663166702657</v>
      </c>
      <c r="L49" s="52"/>
      <c r="N49" s="106"/>
      <c r="Q49" s="25"/>
      <c r="R49" s="25"/>
      <c r="XFD49" s="25" t="s">
        <v>47</v>
      </c>
    </row>
    <row r="50" spans="2:18 16384:16384" ht="16" x14ac:dyDescent="0.4">
      <c r="B50" s="124" t="s">
        <v>47</v>
      </c>
      <c r="C50" s="53">
        <v>49.126447728190776</v>
      </c>
      <c r="D50" s="53">
        <v>129.38679148025309</v>
      </c>
      <c r="E50" s="53">
        <v>-82.025788923576215</v>
      </c>
      <c r="F50" s="53">
        <v>84.730583448825882</v>
      </c>
      <c r="G50" s="53">
        <v>11.674552988315309</v>
      </c>
      <c r="H50" s="53">
        <v>67.702955334020658</v>
      </c>
      <c r="I50" s="158">
        <v>260.5955420560295</v>
      </c>
      <c r="L50" s="52"/>
      <c r="N50" s="106"/>
      <c r="Q50" s="25"/>
      <c r="R50" s="25"/>
      <c r="XFD50" s="25" t="s">
        <v>38</v>
      </c>
    </row>
    <row r="51" spans="2:18 16384:16384" ht="16" x14ac:dyDescent="0.4">
      <c r="B51" s="124" t="s">
        <v>48</v>
      </c>
      <c r="C51" s="53">
        <v>52.222609977734429</v>
      </c>
      <c r="D51" s="53">
        <v>21.283439533811379</v>
      </c>
      <c r="E51" s="53">
        <v>125.65311534616563</v>
      </c>
      <c r="F51" s="53">
        <v>139.32423752911649</v>
      </c>
      <c r="G51" s="53">
        <v>3.5821548118742212</v>
      </c>
      <c r="H51" s="53">
        <v>267.57354045757086</v>
      </c>
      <c r="I51" s="158">
        <v>609.63909765627295</v>
      </c>
      <c r="L51" s="52"/>
      <c r="N51" s="106"/>
      <c r="Q51" s="25"/>
      <c r="R51" s="25"/>
      <c r="XFD51" s="25" t="s">
        <v>189</v>
      </c>
    </row>
    <row r="52" spans="2:18 16384:16384" ht="16" x14ac:dyDescent="0.4">
      <c r="B52" s="124" t="s">
        <v>49</v>
      </c>
      <c r="C52" s="53">
        <v>59.707865006942058</v>
      </c>
      <c r="D52" s="53">
        <v>15.113500020341101</v>
      </c>
      <c r="E52" s="53">
        <v>2.9537552954682269</v>
      </c>
      <c r="F52" s="53">
        <v>-83.069733888832573</v>
      </c>
      <c r="G52" s="53">
        <v>6.9954954578092208</v>
      </c>
      <c r="H52" s="53">
        <v>-132.93546506179905</v>
      </c>
      <c r="I52" s="158">
        <v>-131.23458317007101</v>
      </c>
      <c r="L52" s="52"/>
      <c r="N52" s="106"/>
      <c r="Q52" s="25"/>
      <c r="R52" s="25"/>
      <c r="XFD52" s="25" t="s">
        <v>145</v>
      </c>
    </row>
    <row r="53" spans="2:18 16384:16384" ht="16" x14ac:dyDescent="0.4">
      <c r="B53" s="124" t="s">
        <v>50</v>
      </c>
      <c r="C53" s="53">
        <v>-21.218213223087091</v>
      </c>
      <c r="D53" s="53">
        <v>-131.79678156510559</v>
      </c>
      <c r="E53" s="53">
        <v>126.96405190985018</v>
      </c>
      <c r="F53" s="53">
        <v>11.390033754410595</v>
      </c>
      <c r="G53" s="53">
        <v>-2.1436341211978607</v>
      </c>
      <c r="H53" s="53">
        <v>244.61895821025075</v>
      </c>
      <c r="I53" s="158">
        <v>227.81441496512102</v>
      </c>
      <c r="L53" s="52"/>
      <c r="N53" s="106"/>
      <c r="Q53" s="25"/>
      <c r="R53" s="25"/>
      <c r="XFD53" s="25" t="s">
        <v>227</v>
      </c>
    </row>
    <row r="54" spans="2:18 16384:16384" ht="16" x14ac:dyDescent="0.4">
      <c r="B54" s="124" t="s">
        <v>51</v>
      </c>
      <c r="C54" s="53">
        <v>-1.8342355004129705</v>
      </c>
      <c r="D54" s="53">
        <v>37.198517979783453</v>
      </c>
      <c r="E54" s="53">
        <v>-82.239164578931877</v>
      </c>
      <c r="F54" s="53">
        <v>-37.402465113461922</v>
      </c>
      <c r="G54" s="53">
        <v>-6.5039710549115004E-2</v>
      </c>
      <c r="H54" s="53">
        <v>555.64596336841771</v>
      </c>
      <c r="I54" s="158">
        <v>471.30357644484525</v>
      </c>
      <c r="L54" s="52"/>
      <c r="N54" s="106"/>
      <c r="Q54" s="25"/>
      <c r="R54" s="25"/>
      <c r="XFD54" s="25" t="s">
        <v>61</v>
      </c>
    </row>
    <row r="55" spans="2:18 16384:16384" ht="16" x14ac:dyDescent="0.4">
      <c r="B55" s="124" t="s">
        <v>52</v>
      </c>
      <c r="C55" s="53">
        <v>-1.6173836642312638</v>
      </c>
      <c r="D55" s="53">
        <v>33.564957324379108</v>
      </c>
      <c r="E55" s="53">
        <v>46.365781377274956</v>
      </c>
      <c r="F55" s="53">
        <v>96.813949257877212</v>
      </c>
      <c r="G55" s="53">
        <v>7.3235365797428331</v>
      </c>
      <c r="H55" s="53">
        <v>48.760410637513473</v>
      </c>
      <c r="I55" s="158">
        <v>231.21125151255632</v>
      </c>
      <c r="L55" s="52"/>
      <c r="N55" s="106"/>
      <c r="Q55" s="25"/>
      <c r="R55" s="25"/>
      <c r="XFD55" s="25" t="s">
        <v>39</v>
      </c>
    </row>
    <row r="56" spans="2:18 16384:16384" ht="16" x14ac:dyDescent="0.4">
      <c r="B56" s="124" t="s">
        <v>53</v>
      </c>
      <c r="C56" s="53">
        <v>-38.783065928726394</v>
      </c>
      <c r="D56" s="53">
        <v>-297.56675259752421</v>
      </c>
      <c r="E56" s="53">
        <v>10.294562657566189</v>
      </c>
      <c r="F56" s="53">
        <v>103.86061626005139</v>
      </c>
      <c r="G56" s="53">
        <v>-2.0396224535891001</v>
      </c>
      <c r="H56" s="53">
        <v>237.17430082752765</v>
      </c>
      <c r="I56" s="158">
        <v>12.94003876530553</v>
      </c>
      <c r="L56" s="52"/>
      <c r="N56" s="106"/>
      <c r="Q56" s="25"/>
      <c r="R56" s="25"/>
      <c r="XFD56" s="25" t="s">
        <v>62</v>
      </c>
    </row>
    <row r="57" spans="2:18 16384:16384" ht="16" x14ac:dyDescent="0.4">
      <c r="B57" s="124" t="s">
        <v>54</v>
      </c>
      <c r="C57" s="53">
        <v>89.759551623596238</v>
      </c>
      <c r="D57" s="53">
        <v>-81.159439971162215</v>
      </c>
      <c r="E57" s="53">
        <v>-145.06490589506899</v>
      </c>
      <c r="F57" s="53">
        <v>195.31603977928145</v>
      </c>
      <c r="G57" s="53">
        <v>-0.62689725889170611</v>
      </c>
      <c r="H57" s="53">
        <v>697.48680227783927</v>
      </c>
      <c r="I57" s="158">
        <v>755.71115055559403</v>
      </c>
      <c r="L57" s="52"/>
      <c r="N57" s="106"/>
      <c r="Q57" s="25"/>
      <c r="R57" s="25"/>
      <c r="XFD57" s="25" t="s">
        <v>92</v>
      </c>
    </row>
    <row r="58" spans="2:18 16384:16384" ht="16" x14ac:dyDescent="0.4">
      <c r="B58" s="124" t="s">
        <v>55</v>
      </c>
      <c r="C58" s="53">
        <v>-11.503048488439084</v>
      </c>
      <c r="D58" s="53">
        <v>-106.51185347028617</v>
      </c>
      <c r="E58" s="53">
        <v>-147.95404114239187</v>
      </c>
      <c r="F58" s="53">
        <v>67.850002579697176</v>
      </c>
      <c r="G58" s="53">
        <v>0.42498535679892396</v>
      </c>
      <c r="H58" s="53">
        <v>106.75316376511728</v>
      </c>
      <c r="I58" s="158">
        <v>-90.94079139950378</v>
      </c>
      <c r="L58" s="52"/>
      <c r="N58" s="106"/>
      <c r="Q58" s="25"/>
      <c r="R58" s="25"/>
      <c r="XFD58" s="25" t="s">
        <v>190</v>
      </c>
    </row>
    <row r="59" spans="2:18 16384:16384" ht="16" x14ac:dyDescent="0.4">
      <c r="B59" s="124" t="s">
        <v>56</v>
      </c>
      <c r="C59" s="53">
        <v>106.85964651209694</v>
      </c>
      <c r="D59" s="53">
        <v>48.278997908510178</v>
      </c>
      <c r="E59" s="53">
        <v>187.61020459139996</v>
      </c>
      <c r="F59" s="53">
        <v>-115.67837214329455</v>
      </c>
      <c r="G59" s="53">
        <v>-0.28982316355484039</v>
      </c>
      <c r="H59" s="53">
        <v>776.36740035532955</v>
      </c>
      <c r="I59" s="158">
        <v>1003.1480540604873</v>
      </c>
      <c r="L59" s="52"/>
      <c r="N59" s="106"/>
      <c r="Q59" s="25"/>
      <c r="R59" s="25"/>
      <c r="XFD59" s="25" t="s">
        <v>146</v>
      </c>
    </row>
    <row r="60" spans="2:18 16384:16384" ht="16" x14ac:dyDescent="0.4">
      <c r="B60" s="124" t="s">
        <v>57</v>
      </c>
      <c r="C60" s="53">
        <v>3.2477147185393411</v>
      </c>
      <c r="D60" s="53">
        <v>-130.47362351582251</v>
      </c>
      <c r="E60" s="53">
        <v>43.989756822669278</v>
      </c>
      <c r="F60" s="53">
        <v>63.816983073796237</v>
      </c>
      <c r="G60" s="53">
        <v>-0.26849573763340551</v>
      </c>
      <c r="H60" s="53">
        <v>40.349637699098253</v>
      </c>
      <c r="I60" s="158">
        <v>20.661973060647195</v>
      </c>
      <c r="L60" s="52"/>
      <c r="N60" s="106"/>
      <c r="Q60" s="25"/>
      <c r="R60" s="25"/>
      <c r="XFD60" s="25" t="s">
        <v>147</v>
      </c>
    </row>
    <row r="61" spans="2:18 16384:16384" ht="16" x14ac:dyDescent="0.4">
      <c r="B61" s="124" t="s">
        <v>58</v>
      </c>
      <c r="C61" s="53">
        <v>22.390985289337312</v>
      </c>
      <c r="D61" s="53">
        <v>-50.721030092358632</v>
      </c>
      <c r="E61" s="53">
        <v>24.903654771285119</v>
      </c>
      <c r="F61" s="53">
        <v>-179.84830559879356</v>
      </c>
      <c r="G61" s="53">
        <v>-1.5421397975574263</v>
      </c>
      <c r="H61" s="53">
        <v>387.70368520229806</v>
      </c>
      <c r="I61" s="158">
        <v>202.88684977421087</v>
      </c>
      <c r="L61" s="52"/>
      <c r="N61" s="106"/>
      <c r="Q61" s="25"/>
      <c r="R61" s="25"/>
      <c r="XFD61" s="25" t="s">
        <v>282</v>
      </c>
    </row>
    <row r="62" spans="2:18 16384:16384" ht="16" x14ac:dyDescent="0.4">
      <c r="B62" s="124" t="s">
        <v>59</v>
      </c>
      <c r="C62" s="53">
        <v>-18.140228057787223</v>
      </c>
      <c r="D62" s="53">
        <v>-97.693473171624532</v>
      </c>
      <c r="E62" s="53">
        <v>13.187946757522184</v>
      </c>
      <c r="F62" s="53">
        <v>56.85591047998831</v>
      </c>
      <c r="G62" s="53">
        <v>0.32938552798251752</v>
      </c>
      <c r="H62" s="53">
        <v>352.97100637979395</v>
      </c>
      <c r="I62" s="158">
        <v>307.51054791587518</v>
      </c>
      <c r="L62" s="52"/>
      <c r="N62" s="106"/>
      <c r="Q62" s="25"/>
      <c r="R62" s="25"/>
      <c r="XFD62" s="25" t="s">
        <v>240</v>
      </c>
    </row>
    <row r="63" spans="2:18 16384:16384" ht="16" x14ac:dyDescent="0.4">
      <c r="B63" s="124" t="s">
        <v>60</v>
      </c>
      <c r="C63" s="53">
        <v>-11.36858299743308</v>
      </c>
      <c r="D63" s="53">
        <v>73.630093820875189</v>
      </c>
      <c r="E63" s="53">
        <v>114.54061637571783</v>
      </c>
      <c r="F63" s="53">
        <v>-41.992565650111089</v>
      </c>
      <c r="G63" s="53">
        <v>7.859734053824079</v>
      </c>
      <c r="H63" s="53">
        <v>549.80245780407506</v>
      </c>
      <c r="I63" s="158">
        <v>692.47175340694798</v>
      </c>
      <c r="L63" s="52"/>
      <c r="N63" s="106"/>
      <c r="Q63" s="25"/>
      <c r="R63" s="25"/>
      <c r="XFD63" s="25" t="s">
        <v>148</v>
      </c>
    </row>
    <row r="64" spans="2:18 16384:16384" ht="16" x14ac:dyDescent="0.4">
      <c r="B64" s="124" t="s">
        <v>61</v>
      </c>
      <c r="C64" s="53">
        <v>-6.1170737754917495</v>
      </c>
      <c r="D64" s="53">
        <v>277.91375127759392</v>
      </c>
      <c r="E64" s="53">
        <v>150.52092743422696</v>
      </c>
      <c r="F64" s="53">
        <v>-34.14387467343802</v>
      </c>
      <c r="G64" s="53">
        <v>10.332821165476004</v>
      </c>
      <c r="H64" s="53">
        <v>-12.966775787954816</v>
      </c>
      <c r="I64" s="158">
        <v>385.5397756404123</v>
      </c>
      <c r="L64" s="52"/>
      <c r="N64" s="106"/>
      <c r="Q64" s="25"/>
      <c r="R64" s="25"/>
      <c r="XFD64" s="25" t="s">
        <v>149</v>
      </c>
    </row>
    <row r="65" spans="2:18 16384:16384" ht="16" x14ac:dyDescent="0.4">
      <c r="B65" s="124" t="s">
        <v>62</v>
      </c>
      <c r="C65" s="53">
        <v>-19.259617694971666</v>
      </c>
      <c r="D65" s="53">
        <v>40.898518415160851</v>
      </c>
      <c r="E65" s="53">
        <v>220.99261694041334</v>
      </c>
      <c r="F65" s="53">
        <v>-103.75896273869181</v>
      </c>
      <c r="G65" s="53">
        <v>9.5892431188425675</v>
      </c>
      <c r="H65" s="53">
        <v>174.39895782561462</v>
      </c>
      <c r="I65" s="158">
        <v>322.86075586636787</v>
      </c>
      <c r="L65" s="52"/>
      <c r="N65" s="106"/>
      <c r="Q65" s="25"/>
      <c r="R65" s="25"/>
      <c r="XFD65" s="25" t="s">
        <v>63</v>
      </c>
    </row>
    <row r="66" spans="2:18 16384:16384" ht="16" x14ac:dyDescent="0.4">
      <c r="B66" s="124" t="s">
        <v>63</v>
      </c>
      <c r="C66" s="53">
        <v>-173.83699635848984</v>
      </c>
      <c r="D66" s="53">
        <v>-576.91252754111326</v>
      </c>
      <c r="E66" s="53">
        <v>290.49635417755866</v>
      </c>
      <c r="F66" s="53">
        <v>-194.29940269558196</v>
      </c>
      <c r="G66" s="53">
        <v>-0.99636492690004552</v>
      </c>
      <c r="H66" s="53">
        <v>86.94385553480538</v>
      </c>
      <c r="I66" s="158">
        <v>-568.60508180972101</v>
      </c>
      <c r="L66" s="52"/>
      <c r="N66" s="106"/>
      <c r="Q66" s="25"/>
      <c r="R66" s="25"/>
      <c r="XFD66" s="25" t="s">
        <v>191</v>
      </c>
    </row>
    <row r="67" spans="2:18 16384:16384" ht="16" x14ac:dyDescent="0.4">
      <c r="B67" s="124" t="s">
        <v>64</v>
      </c>
      <c r="C67" s="53">
        <v>-25.491595915684638</v>
      </c>
      <c r="D67" s="53">
        <v>-121.30050550643327</v>
      </c>
      <c r="E67" s="53">
        <v>122.26796266390602</v>
      </c>
      <c r="F67" s="53">
        <v>-98.268955790138691</v>
      </c>
      <c r="G67" s="53">
        <v>1.7741690756704491</v>
      </c>
      <c r="H67" s="53">
        <v>-27.802325118198382</v>
      </c>
      <c r="I67" s="158">
        <v>-148.82125059087849</v>
      </c>
      <c r="L67" s="52"/>
      <c r="N67" s="106"/>
      <c r="Q67" s="25"/>
      <c r="R67" s="25"/>
      <c r="XFD67" s="25" t="s">
        <v>204</v>
      </c>
    </row>
    <row r="68" spans="2:18 16384:16384" ht="16" x14ac:dyDescent="0.4">
      <c r="B68" s="124" t="s">
        <v>65</v>
      </c>
      <c r="C68" s="53">
        <v>-113.61576697088974</v>
      </c>
      <c r="D68" s="53">
        <v>-148.98528041772448</v>
      </c>
      <c r="E68" s="53">
        <v>177.80136084001964</v>
      </c>
      <c r="F68" s="53">
        <v>-5.7424910508902407</v>
      </c>
      <c r="G68" s="53">
        <v>-6.2455113646601239</v>
      </c>
      <c r="H68" s="53">
        <v>343.19493626645556</v>
      </c>
      <c r="I68" s="158">
        <v>246.40724730231062</v>
      </c>
      <c r="L68" s="52"/>
      <c r="N68" s="106"/>
      <c r="Q68" s="25"/>
      <c r="R68" s="25"/>
      <c r="XFD68" s="25" t="s">
        <v>216</v>
      </c>
    </row>
    <row r="69" spans="2:18 16384:16384" ht="16" x14ac:dyDescent="0.4">
      <c r="B69" s="124" t="s">
        <v>66</v>
      </c>
      <c r="C69" s="53">
        <v>-28.962160002071386</v>
      </c>
      <c r="D69" s="53">
        <v>287.47763171070306</v>
      </c>
      <c r="E69" s="53">
        <v>107.09237428095568</v>
      </c>
      <c r="F69" s="53">
        <v>10.36331238712277</v>
      </c>
      <c r="G69" s="53">
        <v>10.337910613436303</v>
      </c>
      <c r="H69" s="53">
        <v>575.35223060306146</v>
      </c>
      <c r="I69" s="158">
        <v>961.66129959320801</v>
      </c>
      <c r="L69" s="52"/>
      <c r="N69" s="106"/>
      <c r="Q69" s="25"/>
      <c r="R69" s="25"/>
      <c r="XFD69" s="25" t="s">
        <v>132</v>
      </c>
    </row>
    <row r="70" spans="2:18 16384:16384" ht="16" x14ac:dyDescent="0.4">
      <c r="B70" s="124" t="s">
        <v>67</v>
      </c>
      <c r="C70" s="53">
        <v>-86.407441565345351</v>
      </c>
      <c r="D70" s="53">
        <v>189.48195461829343</v>
      </c>
      <c r="E70" s="53">
        <v>76.893814966480875</v>
      </c>
      <c r="F70" s="53">
        <v>26.76792253943961</v>
      </c>
      <c r="G70" s="53">
        <v>3.0929676853838841</v>
      </c>
      <c r="H70" s="53">
        <v>414.74554189544858</v>
      </c>
      <c r="I70" s="158">
        <v>624.57476013970108</v>
      </c>
      <c r="L70" s="52"/>
      <c r="N70" s="106"/>
      <c r="Q70" s="25"/>
      <c r="R70" s="25"/>
      <c r="XFD70" s="25" t="s">
        <v>192</v>
      </c>
    </row>
    <row r="71" spans="2:18 16384:16384" ht="16" x14ac:dyDescent="0.4">
      <c r="B71" s="124" t="s">
        <v>68</v>
      </c>
      <c r="C71" s="53">
        <v>-56.822653676995472</v>
      </c>
      <c r="D71" s="53">
        <v>44.579696333895328</v>
      </c>
      <c r="E71" s="53">
        <v>50.622316925761794</v>
      </c>
      <c r="F71" s="53">
        <v>-68.699881682011409</v>
      </c>
      <c r="G71" s="53">
        <v>2.2882789507198416</v>
      </c>
      <c r="H71" s="53">
        <v>457.76659692534088</v>
      </c>
      <c r="I71" s="158">
        <v>429.73435377671098</v>
      </c>
      <c r="L71" s="52"/>
      <c r="N71" s="106"/>
      <c r="Q71" s="25"/>
      <c r="R71" s="25"/>
      <c r="XFD71" s="25" t="s">
        <v>6</v>
      </c>
    </row>
    <row r="72" spans="2:18 16384:16384" ht="16" x14ac:dyDescent="0.4">
      <c r="B72" s="124" t="s">
        <v>69</v>
      </c>
      <c r="C72" s="53">
        <v>-43.510950060939784</v>
      </c>
      <c r="D72" s="53">
        <v>-63.89856663625514</v>
      </c>
      <c r="E72" s="53">
        <v>193.79703564463421</v>
      </c>
      <c r="F72" s="53">
        <v>45.608778851676902</v>
      </c>
      <c r="G72" s="53">
        <v>-0.93314087041637628</v>
      </c>
      <c r="H72" s="53">
        <v>10.166588970537077</v>
      </c>
      <c r="I72" s="158">
        <v>141.22974589923689</v>
      </c>
      <c r="L72" s="52"/>
      <c r="N72" s="106"/>
      <c r="Q72" s="25"/>
      <c r="R72" s="25"/>
      <c r="XFD72" s="25" t="s">
        <v>283</v>
      </c>
    </row>
    <row r="73" spans="2:18 16384:16384" ht="16" x14ac:dyDescent="0.4">
      <c r="B73" s="124" t="s">
        <v>70</v>
      </c>
      <c r="C73" s="53">
        <v>-37.39399204369834</v>
      </c>
      <c r="D73" s="53">
        <v>30.229359127344832</v>
      </c>
      <c r="E73" s="53">
        <v>92.764223598270036</v>
      </c>
      <c r="F73" s="53">
        <v>-57.807559288967049</v>
      </c>
      <c r="G73" s="53">
        <v>3.9721986763207138</v>
      </c>
      <c r="H73" s="53">
        <v>292.53208693651106</v>
      </c>
      <c r="I73" s="158">
        <v>324.29631700578125</v>
      </c>
      <c r="L73" s="52"/>
      <c r="N73" s="106"/>
      <c r="Q73" s="25"/>
      <c r="R73" s="25"/>
      <c r="XFD73" s="25" t="s">
        <v>30</v>
      </c>
    </row>
    <row r="74" spans="2:18 16384:16384" ht="16" x14ac:dyDescent="0.4">
      <c r="B74" s="124" t="s">
        <v>71</v>
      </c>
      <c r="C74" s="53">
        <v>-11.200008845576026</v>
      </c>
      <c r="D74" s="53">
        <v>-25.011138207311667</v>
      </c>
      <c r="E74" s="53">
        <v>154.02096887210564</v>
      </c>
      <c r="F74" s="53">
        <v>0.6001495357367701</v>
      </c>
      <c r="G74" s="53">
        <v>-0.9050527344240954</v>
      </c>
      <c r="H74" s="53">
        <v>105.5464755562723</v>
      </c>
      <c r="I74" s="158">
        <v>223.05139417680294</v>
      </c>
      <c r="L74" s="52"/>
      <c r="N74" s="106"/>
      <c r="Q74" s="25"/>
      <c r="R74" s="25"/>
      <c r="XFD74" s="25" t="s">
        <v>228</v>
      </c>
    </row>
    <row r="75" spans="2:18 16384:16384" ht="16" x14ac:dyDescent="0.4">
      <c r="B75" s="124" t="s">
        <v>72</v>
      </c>
      <c r="C75" s="53">
        <v>-83.807048854302238</v>
      </c>
      <c r="D75" s="53">
        <v>185.57380230045123</v>
      </c>
      <c r="E75" s="53">
        <v>33.497445641185095</v>
      </c>
      <c r="F75" s="53">
        <v>-48.575868524282882</v>
      </c>
      <c r="G75" s="53">
        <v>7.5475590652459603</v>
      </c>
      <c r="H75" s="53">
        <v>384.00370807642446</v>
      </c>
      <c r="I75" s="158">
        <v>478.23959770472163</v>
      </c>
      <c r="L75" s="52"/>
      <c r="N75" s="106"/>
      <c r="Q75" s="25"/>
      <c r="R75" s="25"/>
      <c r="XFD75" s="25" t="s">
        <v>103</v>
      </c>
    </row>
    <row r="76" spans="2:18 16384:16384" ht="16" x14ac:dyDescent="0.4">
      <c r="B76" s="124" t="s">
        <v>73</v>
      </c>
      <c r="C76" s="53">
        <v>56.210812995457488</v>
      </c>
      <c r="D76" s="53">
        <v>497.92213335505335</v>
      </c>
      <c r="E76" s="53">
        <v>-232.69967724051372</v>
      </c>
      <c r="F76" s="53">
        <v>-97.968186778290857</v>
      </c>
      <c r="G76" s="53">
        <v>22.87636333957899</v>
      </c>
      <c r="H76" s="53">
        <v>595.32074514286694</v>
      </c>
      <c r="I76" s="158">
        <v>841.66219081415215</v>
      </c>
      <c r="L76" s="52"/>
      <c r="N76" s="106"/>
      <c r="Q76" s="25"/>
      <c r="R76" s="25"/>
      <c r="XFD76" s="25" t="s">
        <v>150</v>
      </c>
    </row>
    <row r="77" spans="2:18 16384:16384" ht="16" x14ac:dyDescent="0.4">
      <c r="B77" s="124" t="s">
        <v>74</v>
      </c>
      <c r="C77" s="53">
        <v>-4.2128363697808417</v>
      </c>
      <c r="D77" s="53">
        <v>32.007492415474701</v>
      </c>
      <c r="E77" s="53">
        <v>112.95948385653034</v>
      </c>
      <c r="F77" s="53">
        <v>-145.62569201892424</v>
      </c>
      <c r="G77" s="53">
        <v>1.1067031057617758</v>
      </c>
      <c r="H77" s="53">
        <v>476.41536162476052</v>
      </c>
      <c r="I77" s="158">
        <v>472.65051261382229</v>
      </c>
      <c r="L77" s="52"/>
      <c r="N77" s="106"/>
      <c r="Q77" s="25"/>
      <c r="R77" s="25"/>
      <c r="XFD77" s="25" t="s">
        <v>151</v>
      </c>
    </row>
    <row r="78" spans="2:18 16384:16384" ht="16" x14ac:dyDescent="0.4">
      <c r="B78" s="124" t="s">
        <v>75</v>
      </c>
      <c r="C78" s="53">
        <v>19.364494003157152</v>
      </c>
      <c r="D78" s="53">
        <v>328.92394983531432</v>
      </c>
      <c r="E78" s="53">
        <v>-66.565839447028964</v>
      </c>
      <c r="F78" s="53">
        <v>-3.0115368952215382</v>
      </c>
      <c r="G78" s="53">
        <v>19.940019782151506</v>
      </c>
      <c r="H78" s="53">
        <v>408.70749259690899</v>
      </c>
      <c r="I78" s="158">
        <v>707.35857987528152</v>
      </c>
      <c r="L78" s="52"/>
      <c r="N78" s="106"/>
      <c r="Q78" s="25"/>
      <c r="R78" s="25"/>
      <c r="XFD78" s="25" t="s">
        <v>241</v>
      </c>
    </row>
    <row r="79" spans="2:18 16384:16384" ht="16" x14ac:dyDescent="0.4">
      <c r="B79" s="124" t="s">
        <v>76</v>
      </c>
      <c r="C79" s="53">
        <v>50.760128692949181</v>
      </c>
      <c r="D79" s="53">
        <v>220.15585981720162</v>
      </c>
      <c r="E79" s="53">
        <v>28.679771127713138</v>
      </c>
      <c r="F79" s="53">
        <v>47.623997620933224</v>
      </c>
      <c r="G79" s="53">
        <v>6.7867179790164283</v>
      </c>
      <c r="H79" s="53">
        <v>649.55962487658815</v>
      </c>
      <c r="I79" s="158">
        <v>1003.5661001144017</v>
      </c>
      <c r="L79" s="52"/>
      <c r="N79" s="106"/>
      <c r="Q79" s="25"/>
      <c r="R79" s="25"/>
      <c r="XFD79" s="25" t="s">
        <v>7</v>
      </c>
    </row>
    <row r="80" spans="2:18 16384:16384" ht="16" x14ac:dyDescent="0.4">
      <c r="B80" s="124" t="s">
        <v>77</v>
      </c>
      <c r="C80" s="53">
        <v>110.03833183949168</v>
      </c>
      <c r="D80" s="53">
        <v>503.59575931139972</v>
      </c>
      <c r="E80" s="53">
        <v>96.495403316159184</v>
      </c>
      <c r="F80" s="53">
        <v>139.28007381601586</v>
      </c>
      <c r="G80" s="53">
        <v>14.73906781773324</v>
      </c>
      <c r="H80" s="53">
        <v>291.84356664383404</v>
      </c>
      <c r="I80" s="158">
        <v>1155.9922027446337</v>
      </c>
      <c r="L80" s="52"/>
      <c r="N80" s="106"/>
      <c r="Q80" s="25"/>
      <c r="R80" s="25"/>
      <c r="XFD80" s="25" t="s">
        <v>242</v>
      </c>
    </row>
    <row r="81" spans="2:18 16384:16384" ht="16" x14ac:dyDescent="0.4">
      <c r="B81" s="124" t="s">
        <v>78</v>
      </c>
      <c r="C81" s="53">
        <v>-58.684459543334654</v>
      </c>
      <c r="D81" s="53">
        <v>-56.05981577984452</v>
      </c>
      <c r="E81" s="53">
        <v>154.35774875362046</v>
      </c>
      <c r="F81" s="53">
        <v>-91.590254563679494</v>
      </c>
      <c r="G81" s="53">
        <v>3.4084693005900415</v>
      </c>
      <c r="H81" s="53">
        <v>73.701698950218997</v>
      </c>
      <c r="I81" s="158">
        <v>25.13338711757082</v>
      </c>
      <c r="L81" s="52"/>
      <c r="N81" s="106"/>
      <c r="Q81" s="25"/>
      <c r="R81" s="25"/>
      <c r="XFD81" s="25" t="s">
        <v>82</v>
      </c>
    </row>
    <row r="82" spans="2:18 16384:16384" ht="16" x14ac:dyDescent="0.4">
      <c r="B82" s="124" t="s">
        <v>79</v>
      </c>
      <c r="C82" s="53">
        <v>13.694766065115125</v>
      </c>
      <c r="D82" s="53">
        <v>542.36541381358836</v>
      </c>
      <c r="E82" s="53">
        <v>-51.03341285044732</v>
      </c>
      <c r="F82" s="53">
        <v>-24.794236323458968</v>
      </c>
      <c r="G82" s="53">
        <v>23.686495311883935</v>
      </c>
      <c r="H82" s="53">
        <v>53.647759826645256</v>
      </c>
      <c r="I82" s="158">
        <v>557.56678584332644</v>
      </c>
      <c r="L82" s="52"/>
      <c r="N82" s="106"/>
      <c r="Q82" s="25"/>
      <c r="R82" s="25"/>
      <c r="XFD82" s="25" t="s">
        <v>133</v>
      </c>
    </row>
    <row r="83" spans="2:18 16384:16384" ht="16" x14ac:dyDescent="0.4">
      <c r="B83" s="124" t="s">
        <v>80</v>
      </c>
      <c r="C83" s="53">
        <v>88.33416149595179</v>
      </c>
      <c r="D83" s="53">
        <v>-61.16415528423839</v>
      </c>
      <c r="E83" s="53">
        <v>-52.337590322352952</v>
      </c>
      <c r="F83" s="53">
        <v>-76.33365501762573</v>
      </c>
      <c r="G83" s="53">
        <v>-6.0577187288023477</v>
      </c>
      <c r="H83" s="53">
        <v>604.84425470589497</v>
      </c>
      <c r="I83" s="158">
        <v>497.28529684882733</v>
      </c>
      <c r="L83" s="52"/>
      <c r="N83" s="106"/>
      <c r="Q83" s="25"/>
      <c r="R83" s="25"/>
      <c r="XFD83" s="25" t="s">
        <v>31</v>
      </c>
    </row>
    <row r="84" spans="2:18 16384:16384" ht="16" x14ac:dyDescent="0.4">
      <c r="B84" s="124" t="s">
        <v>81</v>
      </c>
      <c r="C84" s="53">
        <v>143.94012331774107</v>
      </c>
      <c r="D84" s="53">
        <v>345.37222466326193</v>
      </c>
      <c r="E84" s="53">
        <v>-111.87878457075885</v>
      </c>
      <c r="F84" s="53">
        <v>-103.11463742180916</v>
      </c>
      <c r="G84" s="53">
        <v>12.463503366449517</v>
      </c>
      <c r="H84" s="53">
        <v>449.75051169856567</v>
      </c>
      <c r="I84" s="158">
        <v>736.53294105345014</v>
      </c>
      <c r="L84" s="52"/>
      <c r="N84" s="106"/>
      <c r="Q84" s="25"/>
      <c r="R84" s="25"/>
      <c r="XFD84" s="25" t="s">
        <v>205</v>
      </c>
    </row>
    <row r="85" spans="2:18 16384:16384" ht="16" x14ac:dyDescent="0.4">
      <c r="B85" s="124" t="s">
        <v>82</v>
      </c>
      <c r="C85" s="53">
        <v>135.96075527644155</v>
      </c>
      <c r="D85" s="53">
        <v>519.50478872307235</v>
      </c>
      <c r="E85" s="53">
        <v>-74.615724580562585</v>
      </c>
      <c r="F85" s="53">
        <v>136.61444811210924</v>
      </c>
      <c r="G85" s="53">
        <v>0.22832712079104084</v>
      </c>
      <c r="H85" s="53">
        <v>624.96129965411831</v>
      </c>
      <c r="I85" s="158">
        <v>1342.65389430597</v>
      </c>
      <c r="L85" s="52"/>
      <c r="N85" s="106"/>
      <c r="Q85" s="25"/>
      <c r="R85" s="25"/>
      <c r="XFD85" s="25" t="s">
        <v>258</v>
      </c>
    </row>
    <row r="86" spans="2:18 16384:16384" ht="16" x14ac:dyDescent="0.4">
      <c r="B86" s="124" t="s">
        <v>83</v>
      </c>
      <c r="C86" s="53">
        <v>98.540314455705499</v>
      </c>
      <c r="D86" s="53">
        <v>715.01978282458413</v>
      </c>
      <c r="E86" s="53">
        <v>-38.142308424906673</v>
      </c>
      <c r="F86" s="53">
        <v>345.16434414000003</v>
      </c>
      <c r="G86" s="53">
        <v>33.919397042285958</v>
      </c>
      <c r="H86" s="53">
        <v>788.56722475534605</v>
      </c>
      <c r="I86" s="158">
        <v>1943.0687547930147</v>
      </c>
      <c r="L86" s="52"/>
      <c r="N86" s="106"/>
      <c r="Q86" s="25"/>
      <c r="R86" s="25"/>
      <c r="XFD86" s="25" t="s">
        <v>249</v>
      </c>
    </row>
    <row r="87" spans="2:18 16384:16384" ht="16" x14ac:dyDescent="0.4">
      <c r="B87" s="124" t="s">
        <v>84</v>
      </c>
      <c r="C87" s="53">
        <v>5.9130008266199701</v>
      </c>
      <c r="D87" s="53">
        <v>-99.512962600292951</v>
      </c>
      <c r="E87" s="53">
        <v>20.283837942055044</v>
      </c>
      <c r="F87" s="53">
        <v>-80.171612253746531</v>
      </c>
      <c r="G87" s="53">
        <v>-3.2371113382045813</v>
      </c>
      <c r="H87" s="53">
        <v>174.13390374862706</v>
      </c>
      <c r="I87" s="158">
        <v>17.409056325058003</v>
      </c>
      <c r="L87" s="52"/>
      <c r="N87" s="106"/>
      <c r="Q87" s="25"/>
      <c r="R87" s="25"/>
      <c r="XFD87" s="25" t="s">
        <v>152</v>
      </c>
    </row>
    <row r="88" spans="2:18 16384:16384" ht="16" x14ac:dyDescent="0.4">
      <c r="B88" s="124" t="s">
        <v>85</v>
      </c>
      <c r="C88" s="53">
        <v>36.364977101723809</v>
      </c>
      <c r="D88" s="53">
        <v>25.747800289065516</v>
      </c>
      <c r="E88" s="53">
        <v>65.524940211819285</v>
      </c>
      <c r="F88" s="53">
        <v>71.682097707322072</v>
      </c>
      <c r="G88" s="53">
        <v>6.4474870853235053</v>
      </c>
      <c r="H88" s="53">
        <v>527.87823988754724</v>
      </c>
      <c r="I88" s="158">
        <v>733.64554228280144</v>
      </c>
      <c r="L88" s="52"/>
      <c r="N88" s="106"/>
      <c r="Q88" s="25"/>
      <c r="R88" s="25"/>
      <c r="XFD88" s="25" t="s">
        <v>104</v>
      </c>
    </row>
    <row r="89" spans="2:18 16384:16384" ht="16" x14ac:dyDescent="0.4">
      <c r="B89" s="124" t="s">
        <v>86</v>
      </c>
      <c r="C89" s="53">
        <v>-96.059531567712696</v>
      </c>
      <c r="D89" s="53">
        <v>-404.68606334355434</v>
      </c>
      <c r="E89" s="53">
        <v>140.25696200050604</v>
      </c>
      <c r="F89" s="53">
        <v>6.7533484174194882</v>
      </c>
      <c r="G89" s="53">
        <v>-3.338117025672958</v>
      </c>
      <c r="H89" s="53">
        <v>235.47229674112384</v>
      </c>
      <c r="I89" s="158">
        <v>-121.60110477789061</v>
      </c>
      <c r="L89" s="52"/>
      <c r="N89" s="106"/>
      <c r="Q89" s="25"/>
      <c r="R89" s="25"/>
      <c r="XFD89" s="25" t="s">
        <v>105</v>
      </c>
    </row>
    <row r="90" spans="2:18 16384:16384" ht="16" x14ac:dyDescent="0.4">
      <c r="B90" s="124" t="s">
        <v>87</v>
      </c>
      <c r="C90" s="53">
        <v>41.097736025253226</v>
      </c>
      <c r="D90" s="53">
        <v>171.63845964466202</v>
      </c>
      <c r="E90" s="53">
        <v>-212.65227244165965</v>
      </c>
      <c r="F90" s="53">
        <v>33.822929024797155</v>
      </c>
      <c r="G90" s="53">
        <v>0.64258362208600672</v>
      </c>
      <c r="H90" s="53">
        <v>683.50286854273315</v>
      </c>
      <c r="I90" s="158">
        <v>718.05230441787194</v>
      </c>
      <c r="L90" s="52"/>
      <c r="N90" s="106"/>
      <c r="Q90" s="25"/>
      <c r="R90" s="25"/>
      <c r="XFD90" s="25" t="s">
        <v>83</v>
      </c>
    </row>
    <row r="91" spans="2:18 16384:16384" ht="16" x14ac:dyDescent="0.4">
      <c r="B91" s="124" t="s">
        <v>88</v>
      </c>
      <c r="C91" s="53">
        <v>8.559507720204218</v>
      </c>
      <c r="D91" s="53">
        <v>-20.953512154171761</v>
      </c>
      <c r="E91" s="53">
        <v>119.06480876981323</v>
      </c>
      <c r="F91" s="53">
        <v>84.317979663560521</v>
      </c>
      <c r="G91" s="53">
        <v>3.3947399328435828</v>
      </c>
      <c r="H91" s="53">
        <v>364.51859441089607</v>
      </c>
      <c r="I91" s="158">
        <v>558.90211834314584</v>
      </c>
      <c r="L91" s="52"/>
      <c r="N91" s="106"/>
      <c r="Q91" s="25"/>
      <c r="R91" s="25"/>
      <c r="XFD91" s="25" t="s">
        <v>106</v>
      </c>
    </row>
    <row r="92" spans="2:18 16384:16384" ht="16" x14ac:dyDescent="0.4">
      <c r="B92" s="124" t="s">
        <v>89</v>
      </c>
      <c r="C92" s="53">
        <v>6.7913663579930432</v>
      </c>
      <c r="D92" s="53">
        <v>-5.688647218556067</v>
      </c>
      <c r="E92" s="53">
        <v>-22.298570288557926</v>
      </c>
      <c r="F92" s="53">
        <v>194.02735233800627</v>
      </c>
      <c r="G92" s="53">
        <v>-2.5243243726432625</v>
      </c>
      <c r="H92" s="53">
        <v>858.04873049229775</v>
      </c>
      <c r="I92" s="158">
        <v>1028.3559073085398</v>
      </c>
      <c r="L92" s="52"/>
      <c r="N92" s="106"/>
      <c r="Q92" s="25"/>
      <c r="R92" s="25"/>
      <c r="XFD92" s="25" t="s">
        <v>107</v>
      </c>
    </row>
    <row r="93" spans="2:18 16384:16384" ht="16" x14ac:dyDescent="0.4">
      <c r="B93" s="124" t="s">
        <v>90</v>
      </c>
      <c r="C93" s="53">
        <v>-37.518383180850414</v>
      </c>
      <c r="D93" s="53">
        <v>-28.901748054401974</v>
      </c>
      <c r="E93" s="53">
        <v>60.382275864638331</v>
      </c>
      <c r="F93" s="53">
        <v>-61.88521961508269</v>
      </c>
      <c r="G93" s="53">
        <v>1.8972218481688843</v>
      </c>
      <c r="H93" s="53">
        <v>182.72827402322673</v>
      </c>
      <c r="I93" s="158">
        <v>116.70242088569887</v>
      </c>
      <c r="L93" s="52"/>
      <c r="N93" s="106"/>
      <c r="Q93" s="25"/>
      <c r="R93" s="25"/>
      <c r="XFD93" s="25" t="s">
        <v>284</v>
      </c>
    </row>
    <row r="94" spans="2:18 16384:16384" ht="16" x14ac:dyDescent="0.4">
      <c r="B94" s="124" t="s">
        <v>91</v>
      </c>
      <c r="C94" s="53">
        <v>71.164034365594091</v>
      </c>
      <c r="D94" s="53">
        <v>-10.824873879722402</v>
      </c>
      <c r="E94" s="53">
        <v>-38.120076954307564</v>
      </c>
      <c r="F94" s="53">
        <v>-141.11080440581233</v>
      </c>
      <c r="G94" s="53">
        <v>-1.2848167216285022</v>
      </c>
      <c r="H94" s="53">
        <v>389.00210620191012</v>
      </c>
      <c r="I94" s="158">
        <v>268.82556860603341</v>
      </c>
      <c r="L94" s="52"/>
      <c r="N94" s="106"/>
      <c r="Q94" s="25"/>
      <c r="R94" s="25"/>
      <c r="XFD94" s="25" t="s">
        <v>8</v>
      </c>
    </row>
    <row r="95" spans="2:18 16384:16384" ht="16" x14ac:dyDescent="0.4">
      <c r="B95" s="124" t="s">
        <v>92</v>
      </c>
      <c r="C95" s="53">
        <v>47.152742075159374</v>
      </c>
      <c r="D95" s="53">
        <v>-135.91429185407668</v>
      </c>
      <c r="E95" s="53">
        <v>-34.895320782717477</v>
      </c>
      <c r="F95" s="53">
        <v>-61.834376405398061</v>
      </c>
      <c r="G95" s="53">
        <v>-0.84752963265667736</v>
      </c>
      <c r="H95" s="53">
        <v>102.52572374042643</v>
      </c>
      <c r="I95" s="158">
        <v>-83.813052859263109</v>
      </c>
      <c r="L95" s="52"/>
      <c r="N95" s="106"/>
      <c r="Q95" s="25"/>
      <c r="R95" s="25"/>
      <c r="XFD95" s="25" t="s">
        <v>64</v>
      </c>
    </row>
    <row r="96" spans="2:18 16384:16384" ht="16" x14ac:dyDescent="0.4">
      <c r="B96" s="124" t="s">
        <v>93</v>
      </c>
      <c r="C96" s="53">
        <v>18.780182248826183</v>
      </c>
      <c r="D96" s="53">
        <v>-42.214305123129378</v>
      </c>
      <c r="E96" s="53">
        <v>-74.248778994669863</v>
      </c>
      <c r="F96" s="53">
        <v>144.36920538395464</v>
      </c>
      <c r="G96" s="53">
        <v>2.7963331469992103</v>
      </c>
      <c r="H96" s="53">
        <v>467.91094167098947</v>
      </c>
      <c r="I96" s="158">
        <v>517.39357833297026</v>
      </c>
      <c r="L96" s="52"/>
      <c r="N96" s="106"/>
      <c r="Q96" s="25"/>
      <c r="R96" s="25"/>
      <c r="XFD96" s="25" t="s">
        <v>285</v>
      </c>
    </row>
    <row r="97" spans="2:18 16384:16384" ht="16" x14ac:dyDescent="0.4">
      <c r="B97" s="124" t="s">
        <v>94</v>
      </c>
      <c r="C97" s="53">
        <v>40.274527831301683</v>
      </c>
      <c r="D97" s="53">
        <v>-103.0085181847309</v>
      </c>
      <c r="E97" s="53">
        <v>61.20484436785533</v>
      </c>
      <c r="F97" s="53">
        <v>-3.4835434975538959</v>
      </c>
      <c r="G97" s="53">
        <v>-1.0214898717511698</v>
      </c>
      <c r="H97" s="53">
        <v>78.729270058143356</v>
      </c>
      <c r="I97" s="158">
        <v>72.695090703264398</v>
      </c>
      <c r="L97" s="52"/>
      <c r="N97" s="106"/>
      <c r="Q97" s="25"/>
      <c r="R97" s="25"/>
      <c r="XFD97" s="25" t="s">
        <v>84</v>
      </c>
    </row>
    <row r="98" spans="2:18 16384:16384" ht="16" x14ac:dyDescent="0.4">
      <c r="B98" s="124" t="s">
        <v>95</v>
      </c>
      <c r="C98" s="53">
        <v>87.118540400402111</v>
      </c>
      <c r="D98" s="53">
        <v>158.19272153703648</v>
      </c>
      <c r="E98" s="53">
        <v>53.9178462692268</v>
      </c>
      <c r="F98" s="53">
        <v>-80.909254412438671</v>
      </c>
      <c r="G98" s="53">
        <v>4.9948709670411153</v>
      </c>
      <c r="H98" s="53">
        <v>734.65157565161815</v>
      </c>
      <c r="I98" s="158">
        <v>957.96630041288597</v>
      </c>
      <c r="L98" s="52"/>
      <c r="N98" s="106"/>
      <c r="Q98" s="25"/>
      <c r="R98" s="25"/>
      <c r="XFD98" s="25" t="s">
        <v>153</v>
      </c>
    </row>
    <row r="99" spans="2:18 16384:16384" ht="16" x14ac:dyDescent="0.4">
      <c r="B99" s="124" t="s">
        <v>96</v>
      </c>
      <c r="C99" s="53">
        <v>-38.986047815418324</v>
      </c>
      <c r="D99" s="53">
        <v>167.93157678382363</v>
      </c>
      <c r="E99" s="53">
        <v>27.898749715854137</v>
      </c>
      <c r="F99" s="53">
        <v>24.841296401244328</v>
      </c>
      <c r="G99" s="53">
        <v>9.6735102799384922</v>
      </c>
      <c r="H99" s="53">
        <v>348.61494509342867</v>
      </c>
      <c r="I99" s="158">
        <v>539.97403045887097</v>
      </c>
      <c r="L99" s="52"/>
      <c r="N99" s="106"/>
      <c r="Q99" s="25"/>
      <c r="R99" s="25"/>
      <c r="XFD99" s="25" t="s">
        <v>93</v>
      </c>
    </row>
    <row r="100" spans="2:18 16384:16384" ht="16" x14ac:dyDescent="0.4">
      <c r="B100" s="124" t="s">
        <v>97</v>
      </c>
      <c r="C100" s="53">
        <v>27.799988580982738</v>
      </c>
      <c r="D100" s="53">
        <v>-129.9973646062619</v>
      </c>
      <c r="E100" s="53">
        <v>58.157330158840395</v>
      </c>
      <c r="F100" s="53">
        <v>54.212807453038771</v>
      </c>
      <c r="G100" s="53">
        <v>-2.493437708110696</v>
      </c>
      <c r="H100" s="53">
        <v>281.97621632641301</v>
      </c>
      <c r="I100" s="158">
        <v>289.65554020490231</v>
      </c>
      <c r="L100" s="52"/>
      <c r="N100" s="106"/>
      <c r="Q100" s="25"/>
      <c r="R100" s="25"/>
      <c r="XFD100" s="25" t="s">
        <v>206</v>
      </c>
    </row>
    <row r="101" spans="2:18 16384:16384" ht="16" x14ac:dyDescent="0.4">
      <c r="B101" s="124" t="s">
        <v>98</v>
      </c>
      <c r="C101" s="53">
        <v>-1.6373928874772372</v>
      </c>
      <c r="D101" s="53">
        <v>386.70436105694387</v>
      </c>
      <c r="E101" s="53">
        <v>-9.1793290374912431</v>
      </c>
      <c r="F101" s="53">
        <v>253.22829792472845</v>
      </c>
      <c r="G101" s="53">
        <v>6.2228058966758173</v>
      </c>
      <c r="H101" s="53">
        <v>282.1339060898174</v>
      </c>
      <c r="I101" s="158">
        <v>917.47264904319707</v>
      </c>
      <c r="L101" s="52"/>
      <c r="N101" s="106"/>
      <c r="Q101" s="25"/>
      <c r="R101" s="25"/>
      <c r="XFD101" s="25" t="s">
        <v>94</v>
      </c>
    </row>
    <row r="102" spans="2:18 16384:16384" ht="16" x14ac:dyDescent="0.4">
      <c r="B102" s="124" t="s">
        <v>99</v>
      </c>
      <c r="C102" s="53">
        <v>42.425100741545783</v>
      </c>
      <c r="D102" s="53">
        <v>19.509722714996947</v>
      </c>
      <c r="E102" s="53">
        <v>74.695005080513937</v>
      </c>
      <c r="F102" s="53">
        <v>246.66129847858667</v>
      </c>
      <c r="G102" s="53">
        <v>7.4267602457911766</v>
      </c>
      <c r="H102" s="53">
        <v>432.35515313733742</v>
      </c>
      <c r="I102" s="158">
        <v>823.07304039877192</v>
      </c>
      <c r="L102" s="52"/>
      <c r="N102" s="106"/>
      <c r="Q102" s="25"/>
      <c r="R102" s="25"/>
      <c r="XFD102" s="25" t="s">
        <v>193</v>
      </c>
    </row>
    <row r="103" spans="2:18 16384:16384" ht="16" x14ac:dyDescent="0.4">
      <c r="B103" s="124" t="s">
        <v>100</v>
      </c>
      <c r="C103" s="53">
        <v>-71.268296738514181</v>
      </c>
      <c r="D103" s="53">
        <v>213.13490788898213</v>
      </c>
      <c r="E103" s="53">
        <v>-28.605534683198428</v>
      </c>
      <c r="F103" s="53">
        <v>132.5816918142157</v>
      </c>
      <c r="G103" s="53">
        <v>-6.1552080496096702</v>
      </c>
      <c r="H103" s="53">
        <v>214.38568793829518</v>
      </c>
      <c r="I103" s="158">
        <v>454.0732481701707</v>
      </c>
      <c r="L103" s="52"/>
      <c r="N103" s="106"/>
      <c r="Q103" s="25"/>
      <c r="R103" s="25"/>
      <c r="XFD103" s="25" t="s">
        <v>40</v>
      </c>
    </row>
    <row r="104" spans="2:18 16384:16384" ht="16" x14ac:dyDescent="0.4">
      <c r="B104" s="124" t="s">
        <v>101</v>
      </c>
      <c r="C104" s="53">
        <v>70.519735617494916</v>
      </c>
      <c r="D104" s="53">
        <v>-6.5780591536983462</v>
      </c>
      <c r="E104" s="53">
        <v>34.825347776853611</v>
      </c>
      <c r="F104" s="53">
        <v>-216.14447935642886</v>
      </c>
      <c r="G104" s="53">
        <v>-8.6027357523012063E-2</v>
      </c>
      <c r="H104" s="53">
        <v>190.12749369184019</v>
      </c>
      <c r="I104" s="158">
        <v>72.664011218538505</v>
      </c>
      <c r="L104" s="52"/>
      <c r="N104" s="106"/>
      <c r="Q104" s="25"/>
      <c r="R104" s="25"/>
      <c r="XFD104" s="25" t="s">
        <v>194</v>
      </c>
    </row>
    <row r="105" spans="2:18 16384:16384" ht="16" x14ac:dyDescent="0.4">
      <c r="B105" s="124" t="s">
        <v>102</v>
      </c>
      <c r="C105" s="53">
        <v>-30.131296125282407</v>
      </c>
      <c r="D105" s="53">
        <v>94.191285277662104</v>
      </c>
      <c r="E105" s="53">
        <v>113.53269097901062</v>
      </c>
      <c r="F105" s="53">
        <v>40.348196458051866</v>
      </c>
      <c r="G105" s="53">
        <v>-0.71137834812970602</v>
      </c>
      <c r="H105" s="53">
        <v>219.85762758630688</v>
      </c>
      <c r="I105" s="158">
        <v>437.08712582761939</v>
      </c>
      <c r="L105" s="52"/>
      <c r="N105" s="106"/>
      <c r="Q105" s="25"/>
      <c r="R105" s="25"/>
      <c r="XFD105" s="25" t="s">
        <v>48</v>
      </c>
    </row>
    <row r="106" spans="2:18 16384:16384" ht="16" x14ac:dyDescent="0.4">
      <c r="B106" s="124" t="s">
        <v>103</v>
      </c>
      <c r="C106" s="53">
        <v>5.7748256105343385</v>
      </c>
      <c r="D106" s="53">
        <v>211.34722658856231</v>
      </c>
      <c r="E106" s="53">
        <v>11.130394293592246</v>
      </c>
      <c r="F106" s="53">
        <v>37.779552532196831</v>
      </c>
      <c r="G106" s="53">
        <v>3.8865374731012365</v>
      </c>
      <c r="H106" s="53">
        <v>55.878008016755643</v>
      </c>
      <c r="I106" s="158">
        <v>325.79654451474261</v>
      </c>
      <c r="L106" s="52"/>
      <c r="N106" s="106"/>
      <c r="Q106" s="25"/>
      <c r="R106" s="25"/>
      <c r="XFD106" s="25" t="s">
        <v>286</v>
      </c>
    </row>
    <row r="107" spans="2:18 16384:16384" ht="16" x14ac:dyDescent="0.4">
      <c r="B107" s="124" t="s">
        <v>104</v>
      </c>
      <c r="C107" s="53">
        <v>47.536574630086761</v>
      </c>
      <c r="D107" s="53">
        <v>116.54922701042679</v>
      </c>
      <c r="E107" s="53">
        <v>41.237818399727757</v>
      </c>
      <c r="F107" s="53">
        <v>-32.162183781443922</v>
      </c>
      <c r="G107" s="53">
        <v>6.2804092757064716</v>
      </c>
      <c r="H107" s="53">
        <v>183.98301430929052</v>
      </c>
      <c r="I107" s="158">
        <v>363.42485984379437</v>
      </c>
      <c r="L107" s="52"/>
      <c r="N107" s="106"/>
      <c r="Q107" s="25"/>
      <c r="R107" s="25"/>
      <c r="XFD107" s="25" t="s">
        <v>108</v>
      </c>
    </row>
    <row r="108" spans="2:18 16384:16384" ht="16" x14ac:dyDescent="0.4">
      <c r="B108" s="124" t="s">
        <v>105</v>
      </c>
      <c r="C108" s="53">
        <v>-11.824930830418429</v>
      </c>
      <c r="D108" s="53">
        <v>-294.09853338731341</v>
      </c>
      <c r="E108" s="53">
        <v>24.463822835817496</v>
      </c>
      <c r="F108" s="53">
        <v>-266.95738073972905</v>
      </c>
      <c r="G108" s="53">
        <v>-5.1467647499590354</v>
      </c>
      <c r="H108" s="53">
        <v>67.419793944354979</v>
      </c>
      <c r="I108" s="158">
        <v>-486.1439929272475</v>
      </c>
      <c r="L108" s="52"/>
      <c r="N108" s="106"/>
      <c r="Q108" s="25"/>
      <c r="R108" s="25"/>
      <c r="XFD108" s="25" t="s">
        <v>32</v>
      </c>
    </row>
    <row r="109" spans="2:18 16384:16384" ht="16" x14ac:dyDescent="0.4">
      <c r="B109" s="124" t="s">
        <v>106</v>
      </c>
      <c r="C109" s="53">
        <v>-59.161577948576259</v>
      </c>
      <c r="D109" s="53">
        <v>-156.44308901184968</v>
      </c>
      <c r="E109" s="53">
        <v>58.356791020647222</v>
      </c>
      <c r="F109" s="53">
        <v>110.09750658256227</v>
      </c>
      <c r="G109" s="53">
        <v>-2.0889472075669357</v>
      </c>
      <c r="H109" s="53">
        <v>290.32408254430175</v>
      </c>
      <c r="I109" s="158">
        <v>241.08476597951838</v>
      </c>
      <c r="L109" s="52"/>
      <c r="N109" s="106"/>
      <c r="Q109" s="25"/>
      <c r="R109" s="25"/>
      <c r="XFD109" s="25" t="s">
        <v>250</v>
      </c>
    </row>
    <row r="110" spans="2:18 16384:16384" ht="16" x14ac:dyDescent="0.4">
      <c r="B110" s="124" t="s">
        <v>107</v>
      </c>
      <c r="C110" s="53">
        <v>-52.172609624182172</v>
      </c>
      <c r="D110" s="53">
        <v>-262.29748917996699</v>
      </c>
      <c r="E110" s="53">
        <v>116.21885646241822</v>
      </c>
      <c r="F110" s="53">
        <v>-51.474793340321845</v>
      </c>
      <c r="G110" s="53">
        <v>-2.7154964409775562</v>
      </c>
      <c r="H110" s="53">
        <v>256.42840269813576</v>
      </c>
      <c r="I110" s="158">
        <v>3.9868705751053994</v>
      </c>
      <c r="L110" s="52"/>
      <c r="N110" s="106"/>
      <c r="Q110" s="25"/>
      <c r="R110" s="25"/>
      <c r="XFD110" s="25" t="s">
        <v>109</v>
      </c>
    </row>
    <row r="111" spans="2:18 16384:16384" ht="16" x14ac:dyDescent="0.4">
      <c r="B111" s="124" t="s">
        <v>108</v>
      </c>
      <c r="C111" s="53">
        <v>10.31915805913216</v>
      </c>
      <c r="D111" s="53">
        <v>171.7033296829083</v>
      </c>
      <c r="E111" s="53">
        <v>-37.659877293766783</v>
      </c>
      <c r="F111" s="53">
        <v>183.03102838720349</v>
      </c>
      <c r="G111" s="53">
        <v>-2.7854224510286856</v>
      </c>
      <c r="H111" s="53">
        <v>463.52749305250347</v>
      </c>
      <c r="I111" s="158">
        <v>788.13570943695197</v>
      </c>
      <c r="L111" s="52"/>
      <c r="N111" s="106"/>
      <c r="Q111" s="25"/>
      <c r="R111" s="25"/>
      <c r="XFD111" s="25" t="s">
        <v>195</v>
      </c>
    </row>
    <row r="112" spans="2:18 16384:16384" ht="16" x14ac:dyDescent="0.4">
      <c r="B112" s="124" t="s">
        <v>109</v>
      </c>
      <c r="C112" s="53">
        <v>-13.59032475998961</v>
      </c>
      <c r="D112" s="53">
        <v>81.494738113927838</v>
      </c>
      <c r="E112" s="53">
        <v>13.031608697674073</v>
      </c>
      <c r="F112" s="53">
        <v>-62.96309969151195</v>
      </c>
      <c r="G112" s="53">
        <v>3.9703478611375678</v>
      </c>
      <c r="H112" s="53">
        <v>408.71222956246731</v>
      </c>
      <c r="I112" s="158">
        <v>430.65549978370524</v>
      </c>
      <c r="L112" s="52"/>
      <c r="N112" s="106"/>
      <c r="Q112" s="25"/>
      <c r="R112" s="25"/>
      <c r="XFD112" s="25" t="s">
        <v>259</v>
      </c>
    </row>
    <row r="113" spans="2:18 16384:16384" ht="16" x14ac:dyDescent="0.4">
      <c r="B113" s="124" t="s">
        <v>110</v>
      </c>
      <c r="C113" s="53">
        <v>-92.336660787032585</v>
      </c>
      <c r="D113" s="53">
        <v>-438.97405201503199</v>
      </c>
      <c r="E113" s="53">
        <v>183.43340693749417</v>
      </c>
      <c r="F113" s="53">
        <v>-53.286627298602973</v>
      </c>
      <c r="G113" s="53">
        <v>-4.441287759212531</v>
      </c>
      <c r="H113" s="53">
        <v>57.333960704399715</v>
      </c>
      <c r="I113" s="158">
        <v>-348.2712602179862</v>
      </c>
      <c r="L113" s="52"/>
      <c r="N113" s="106"/>
      <c r="Q113" s="25"/>
      <c r="R113" s="25"/>
      <c r="XFD113" s="25" t="s">
        <v>207</v>
      </c>
    </row>
    <row r="114" spans="2:18 16384:16384" ht="16" x14ac:dyDescent="0.4">
      <c r="B114" s="124" t="s">
        <v>111</v>
      </c>
      <c r="C114" s="53">
        <v>41.221946501186643</v>
      </c>
      <c r="D114" s="53">
        <v>376.604297704651</v>
      </c>
      <c r="E114" s="53">
        <v>50.553599930076786</v>
      </c>
      <c r="F114" s="53">
        <v>122.29135541442611</v>
      </c>
      <c r="G114" s="53">
        <v>-2.6829147381582508</v>
      </c>
      <c r="H114" s="53">
        <v>512.41585659761847</v>
      </c>
      <c r="I114" s="158">
        <v>1100.4041414098008</v>
      </c>
      <c r="L114" s="52"/>
      <c r="N114" s="106"/>
      <c r="Q114" s="25"/>
      <c r="R114" s="25"/>
      <c r="XFD114" s="25" t="s">
        <v>134</v>
      </c>
    </row>
    <row r="115" spans="2:18 16384:16384" ht="16" x14ac:dyDescent="0.4">
      <c r="B115" s="124" t="s">
        <v>112</v>
      </c>
      <c r="C115" s="53">
        <v>10.188761060707131</v>
      </c>
      <c r="D115" s="53">
        <v>-629.62100416354531</v>
      </c>
      <c r="E115" s="53">
        <v>235.9913512029807</v>
      </c>
      <c r="F115" s="53">
        <v>-264.48213658975772</v>
      </c>
      <c r="G115" s="53">
        <v>-3.6741399562971337</v>
      </c>
      <c r="H115" s="53">
        <v>-245.64758711389885</v>
      </c>
      <c r="I115" s="158">
        <v>-897.24475555981121</v>
      </c>
      <c r="L115" s="52"/>
      <c r="N115" s="106"/>
      <c r="Q115" s="25"/>
      <c r="R115" s="25"/>
      <c r="XFD115" s="25" t="s">
        <v>217</v>
      </c>
    </row>
    <row r="116" spans="2:18 16384:16384" ht="16" x14ac:dyDescent="0.4">
      <c r="B116" s="124" t="s">
        <v>113</v>
      </c>
      <c r="C116" s="53">
        <v>50.759199865449979</v>
      </c>
      <c r="D116" s="53">
        <v>-44.518867487252997</v>
      </c>
      <c r="E116" s="53">
        <v>-24.550291455003276</v>
      </c>
      <c r="F116" s="53">
        <v>-147.55197217517684</v>
      </c>
      <c r="G116" s="53">
        <v>1.8490590095618071</v>
      </c>
      <c r="H116" s="53">
        <v>-63.721853952183437</v>
      </c>
      <c r="I116" s="158">
        <v>-227.73472619460478</v>
      </c>
      <c r="L116" s="52"/>
      <c r="N116" s="106"/>
      <c r="Q116" s="25"/>
      <c r="R116" s="25"/>
      <c r="XFD116" s="25" t="s">
        <v>154</v>
      </c>
    </row>
    <row r="117" spans="2:18 16384:16384" ht="16" x14ac:dyDescent="0.4">
      <c r="B117" s="124" t="s">
        <v>114</v>
      </c>
      <c r="C117" s="53">
        <v>13.892444714441341</v>
      </c>
      <c r="D117" s="53">
        <v>497.65802209049826</v>
      </c>
      <c r="E117" s="53">
        <v>-43.657735007337223</v>
      </c>
      <c r="F117" s="53">
        <v>-1.7643335139096905</v>
      </c>
      <c r="G117" s="53">
        <v>-29.262716220023627</v>
      </c>
      <c r="H117" s="53">
        <v>-9.2617116466059315</v>
      </c>
      <c r="I117" s="158">
        <v>427.60397041706318</v>
      </c>
      <c r="L117" s="52"/>
      <c r="N117" s="106"/>
      <c r="Q117" s="25"/>
      <c r="R117" s="25"/>
      <c r="XFD117" s="25" t="s">
        <v>110</v>
      </c>
    </row>
    <row r="118" spans="2:18 16384:16384" ht="16" x14ac:dyDescent="0.4">
      <c r="B118" s="124" t="s">
        <v>115</v>
      </c>
      <c r="C118" s="53">
        <v>42.71352361635158</v>
      </c>
      <c r="D118" s="53">
        <v>180.7824423246222</v>
      </c>
      <c r="E118" s="53">
        <v>112.78233070621891</v>
      </c>
      <c r="F118" s="53">
        <v>-177.55203988386955</v>
      </c>
      <c r="G118" s="53">
        <v>4.4336599761717315</v>
      </c>
      <c r="H118" s="53">
        <v>250.77418169913949</v>
      </c>
      <c r="I118" s="158">
        <v>413.93409843863435</v>
      </c>
      <c r="L118" s="52"/>
      <c r="N118" s="106"/>
      <c r="Q118" s="25"/>
      <c r="R118" s="25"/>
      <c r="XFD118" s="25" t="s">
        <v>218</v>
      </c>
    </row>
    <row r="119" spans="2:18 16384:16384" ht="16" x14ac:dyDescent="0.4">
      <c r="B119" s="124" t="s">
        <v>116</v>
      </c>
      <c r="C119" s="53">
        <v>6.5553984443852977</v>
      </c>
      <c r="D119" s="53">
        <v>740.00163813276026</v>
      </c>
      <c r="E119" s="53">
        <v>230.24508385282104</v>
      </c>
      <c r="F119" s="53">
        <v>197.03417836244139</v>
      </c>
      <c r="G119" s="53">
        <v>31.453855449781305</v>
      </c>
      <c r="H119" s="53">
        <v>877.48306380945621</v>
      </c>
      <c r="I119" s="158">
        <v>2082.7732180516455</v>
      </c>
      <c r="L119" s="52"/>
      <c r="N119" s="106"/>
      <c r="Q119" s="25"/>
      <c r="R119" s="25"/>
      <c r="XFD119" s="25" t="s">
        <v>135</v>
      </c>
    </row>
    <row r="120" spans="2:18 16384:16384" ht="16" x14ac:dyDescent="0.4">
      <c r="B120" s="124" t="s">
        <v>117</v>
      </c>
      <c r="C120" s="53">
        <v>86.172257304705326</v>
      </c>
      <c r="D120" s="53">
        <v>-11.379499863247666</v>
      </c>
      <c r="E120" s="53">
        <v>-152.90091914600566</v>
      </c>
      <c r="F120" s="53">
        <v>163.57993243829233</v>
      </c>
      <c r="G120" s="53">
        <v>7.7563542749616188E-2</v>
      </c>
      <c r="H120" s="53">
        <v>536.12337819546849</v>
      </c>
      <c r="I120" s="158">
        <v>621.67271247196243</v>
      </c>
      <c r="L120" s="52"/>
      <c r="N120" s="106"/>
      <c r="Q120" s="25"/>
      <c r="R120" s="25"/>
      <c r="XFD120" s="25" t="s">
        <v>111</v>
      </c>
    </row>
    <row r="121" spans="2:18 16384:16384" ht="16" x14ac:dyDescent="0.4">
      <c r="B121" s="124" t="s">
        <v>118</v>
      </c>
      <c r="C121" s="53">
        <v>-69.581582818785876</v>
      </c>
      <c r="D121" s="53">
        <v>-177.26138917791522</v>
      </c>
      <c r="E121" s="53">
        <v>18.868083322417135</v>
      </c>
      <c r="F121" s="53">
        <v>275.49280155966858</v>
      </c>
      <c r="G121" s="53">
        <v>-1.476797096442346</v>
      </c>
      <c r="H121" s="53">
        <v>344.89585725122345</v>
      </c>
      <c r="I121" s="158">
        <v>390.9369730401657</v>
      </c>
      <c r="L121" s="52"/>
      <c r="N121" s="106"/>
      <c r="Q121" s="25"/>
      <c r="R121" s="25"/>
      <c r="XFD121" s="25" t="s">
        <v>208</v>
      </c>
    </row>
    <row r="122" spans="2:18 16384:16384" ht="16" x14ac:dyDescent="0.4">
      <c r="B122" s="124" t="s">
        <v>119</v>
      </c>
      <c r="C122" s="53">
        <v>-44.123168534527665</v>
      </c>
      <c r="D122" s="53">
        <v>-80.759684113560922</v>
      </c>
      <c r="E122" s="53">
        <v>196.5689962123956</v>
      </c>
      <c r="F122" s="53">
        <v>140.17413935168622</v>
      </c>
      <c r="G122" s="53">
        <v>-12.852864281304372</v>
      </c>
      <c r="H122" s="53">
        <v>85.683188387473251</v>
      </c>
      <c r="I122" s="158">
        <v>284.69060702216211</v>
      </c>
      <c r="L122" s="52"/>
      <c r="N122" s="106"/>
      <c r="Q122" s="25"/>
      <c r="R122" s="25"/>
      <c r="XFD122" s="25" t="s">
        <v>209</v>
      </c>
    </row>
    <row r="123" spans="2:18 16384:16384" ht="16" x14ac:dyDescent="0.4">
      <c r="B123" s="124" t="s">
        <v>120</v>
      </c>
      <c r="C123" s="53">
        <v>-85.748882984305524</v>
      </c>
      <c r="D123" s="53">
        <v>-449.04718582731147</v>
      </c>
      <c r="E123" s="53">
        <v>80.739749615215999</v>
      </c>
      <c r="F123" s="53">
        <v>-91.419334155638182</v>
      </c>
      <c r="G123" s="53">
        <v>-6.2752584288777369</v>
      </c>
      <c r="H123" s="53">
        <v>-47.488590278081801</v>
      </c>
      <c r="I123" s="158">
        <v>-599.23950205899871</v>
      </c>
      <c r="L123" s="52"/>
      <c r="N123" s="106"/>
      <c r="Q123" s="25"/>
      <c r="R123" s="25"/>
      <c r="XFD123" s="25" t="s">
        <v>229</v>
      </c>
    </row>
    <row r="124" spans="2:18 16384:16384" ht="16" x14ac:dyDescent="0.4">
      <c r="B124" s="124" t="s">
        <v>121</v>
      </c>
      <c r="C124" s="53">
        <v>-96.124111898246127</v>
      </c>
      <c r="D124" s="53">
        <v>-89.724342644303462</v>
      </c>
      <c r="E124" s="53">
        <v>46.706455597574006</v>
      </c>
      <c r="F124" s="53">
        <v>194.68807937311669</v>
      </c>
      <c r="G124" s="53">
        <v>-2.2056137788385004</v>
      </c>
      <c r="H124" s="53">
        <v>135.30312139667842</v>
      </c>
      <c r="I124" s="158">
        <v>188.64358804598106</v>
      </c>
      <c r="L124" s="52"/>
      <c r="N124" s="106"/>
      <c r="Q124" s="25"/>
      <c r="R124" s="25"/>
      <c r="XFD124" s="25" t="s">
        <v>155</v>
      </c>
    </row>
    <row r="125" spans="2:18 16384:16384" ht="16" x14ac:dyDescent="0.4">
      <c r="B125" s="124" t="s">
        <v>122</v>
      </c>
      <c r="C125" s="53">
        <v>-142.61631814557347</v>
      </c>
      <c r="D125" s="53">
        <v>-456.22580698784083</v>
      </c>
      <c r="E125" s="53">
        <v>124.15018738537356</v>
      </c>
      <c r="F125" s="53">
        <v>-11.233861168290154</v>
      </c>
      <c r="G125" s="53">
        <v>-10.251229915838541</v>
      </c>
      <c r="H125" s="53">
        <v>-40.981103164479805</v>
      </c>
      <c r="I125" s="158">
        <v>-537.15813199664933</v>
      </c>
      <c r="L125" s="52"/>
      <c r="N125" s="106"/>
      <c r="Q125" s="25"/>
      <c r="R125" s="25"/>
      <c r="XFD125" s="25" t="s">
        <v>73</v>
      </c>
    </row>
    <row r="126" spans="2:18 16384:16384" ht="16" x14ac:dyDescent="0.4">
      <c r="B126" s="124" t="s">
        <v>123</v>
      </c>
      <c r="C126" s="53">
        <v>-61.896417570416141</v>
      </c>
      <c r="D126" s="53">
        <v>-26.68865046757665</v>
      </c>
      <c r="E126" s="53">
        <v>-139.35698534382084</v>
      </c>
      <c r="F126" s="53">
        <v>37.983669053072759</v>
      </c>
      <c r="G126" s="53">
        <v>4.0506377629153603</v>
      </c>
      <c r="H126" s="53">
        <v>555.91693221394951</v>
      </c>
      <c r="I126" s="158">
        <v>370.009185648124</v>
      </c>
      <c r="L126" s="52"/>
      <c r="N126" s="106"/>
      <c r="Q126" s="25"/>
      <c r="R126" s="25"/>
      <c r="XFD126" s="25" t="s">
        <v>9</v>
      </c>
    </row>
    <row r="127" spans="2:18 16384:16384" ht="16" x14ac:dyDescent="0.4">
      <c r="B127" s="124" t="s">
        <v>124</v>
      </c>
      <c r="C127" s="53">
        <v>-15.65827306211651</v>
      </c>
      <c r="D127" s="53">
        <v>3.7018917290933153</v>
      </c>
      <c r="E127" s="53">
        <v>65.368029896817035</v>
      </c>
      <c r="F127" s="53">
        <v>103.75440085960628</v>
      </c>
      <c r="G127" s="53">
        <v>-7.2163713403654137</v>
      </c>
      <c r="H127" s="53">
        <v>102.66204206243697</v>
      </c>
      <c r="I127" s="158">
        <v>252.61172014547168</v>
      </c>
      <c r="L127" s="52"/>
      <c r="N127" s="106"/>
      <c r="Q127" s="25"/>
      <c r="R127" s="25"/>
      <c r="XFD127" s="25" t="s">
        <v>156</v>
      </c>
    </row>
    <row r="128" spans="2:18 16384:16384" ht="16" x14ac:dyDescent="0.4">
      <c r="B128" s="124" t="s">
        <v>125</v>
      </c>
      <c r="C128" s="53">
        <v>-33.338183211518988</v>
      </c>
      <c r="D128" s="53">
        <v>-524.88562093965277</v>
      </c>
      <c r="E128" s="53">
        <v>154.50144745993464</v>
      </c>
      <c r="F128" s="53">
        <v>-196.37146361438204</v>
      </c>
      <c r="G128" s="53">
        <v>-11.329434454590682</v>
      </c>
      <c r="H128" s="53">
        <v>-470.40078152915919</v>
      </c>
      <c r="I128" s="158">
        <v>-1081.8240362893689</v>
      </c>
      <c r="L128" s="52"/>
      <c r="N128" s="106"/>
      <c r="Q128" s="25"/>
      <c r="R128" s="25"/>
      <c r="XFD128" s="25" t="s">
        <v>157</v>
      </c>
    </row>
    <row r="129" spans="2:18 16384:16384" ht="16" x14ac:dyDescent="0.4">
      <c r="B129" s="124" t="s">
        <v>126</v>
      </c>
      <c r="C129" s="53">
        <v>31.823276543707401</v>
      </c>
      <c r="D129" s="53">
        <v>-218.15344815264848</v>
      </c>
      <c r="E129" s="53">
        <v>82.640280428876693</v>
      </c>
      <c r="F129" s="53">
        <v>26.913875822929683</v>
      </c>
      <c r="G129" s="53">
        <v>-4.2126560714559433</v>
      </c>
      <c r="H129" s="53">
        <v>336.55342576536157</v>
      </c>
      <c r="I129" s="158">
        <v>255.56475433677093</v>
      </c>
      <c r="L129" s="52"/>
      <c r="N129" s="106"/>
      <c r="Q129" s="25"/>
      <c r="R129" s="25"/>
      <c r="XFD129" s="25" t="s">
        <v>210</v>
      </c>
    </row>
    <row r="130" spans="2:18 16384:16384" ht="16" x14ac:dyDescent="0.4">
      <c r="B130" s="124" t="s">
        <v>127</v>
      </c>
      <c r="C130" s="53">
        <v>45.572966612534586</v>
      </c>
      <c r="D130" s="53">
        <v>431.35599961352193</v>
      </c>
      <c r="E130" s="53">
        <v>181.87398059724723</v>
      </c>
      <c r="F130" s="53">
        <v>176.82272665335097</v>
      </c>
      <c r="G130" s="53">
        <v>10.090830692090835</v>
      </c>
      <c r="H130" s="53">
        <v>131.29303775660969</v>
      </c>
      <c r="I130" s="158">
        <v>977.00954192535528</v>
      </c>
      <c r="L130" s="52"/>
      <c r="N130" s="106"/>
      <c r="Q130" s="25"/>
      <c r="R130" s="25"/>
      <c r="XFD130" s="25" t="s">
        <v>49</v>
      </c>
    </row>
    <row r="131" spans="2:18 16384:16384" ht="16" x14ac:dyDescent="0.4">
      <c r="B131" s="124" t="s">
        <v>128</v>
      </c>
      <c r="C131" s="53">
        <v>-31.606637948942812</v>
      </c>
      <c r="D131" s="53">
        <v>-237.66949506826302</v>
      </c>
      <c r="E131" s="53">
        <v>132.93883030295129</v>
      </c>
      <c r="F131" s="53">
        <v>-105.49886138229287</v>
      </c>
      <c r="G131" s="53">
        <v>-0.57291546762557199</v>
      </c>
      <c r="H131" s="53">
        <v>144.88191511227558</v>
      </c>
      <c r="I131" s="158">
        <v>-97.527164451897391</v>
      </c>
      <c r="L131" s="52"/>
      <c r="N131" s="106"/>
      <c r="Q131" s="25"/>
      <c r="R131" s="25"/>
      <c r="XFD131" s="25" t="s">
        <v>74</v>
      </c>
    </row>
    <row r="132" spans="2:18 16384:16384" ht="16" x14ac:dyDescent="0.4">
      <c r="B132" s="124" t="s">
        <v>129</v>
      </c>
      <c r="C132" s="53">
        <v>-18.618070673921057</v>
      </c>
      <c r="D132" s="53">
        <v>147.53996169952978</v>
      </c>
      <c r="E132" s="53">
        <v>-139.29331023196738</v>
      </c>
      <c r="F132" s="53">
        <v>159.02837213854286</v>
      </c>
      <c r="G132" s="53">
        <v>-10.900048958577626</v>
      </c>
      <c r="H132" s="53">
        <v>478.69199420449388</v>
      </c>
      <c r="I132" s="158">
        <v>616.44889817810042</v>
      </c>
      <c r="L132" s="52"/>
      <c r="N132" s="106"/>
      <c r="Q132" s="25"/>
      <c r="R132" s="25"/>
      <c r="XFD132" s="25" t="s">
        <v>243</v>
      </c>
    </row>
    <row r="133" spans="2:18 16384:16384" ht="16" x14ac:dyDescent="0.4">
      <c r="B133" s="124" t="s">
        <v>130</v>
      </c>
      <c r="C133" s="53">
        <v>62.551012168838021</v>
      </c>
      <c r="D133" s="53">
        <v>473.09255713745</v>
      </c>
      <c r="E133" s="53">
        <v>128.68688375091796</v>
      </c>
      <c r="F133" s="53">
        <v>6.5598458112532221</v>
      </c>
      <c r="G133" s="53">
        <v>8.5606921733069647</v>
      </c>
      <c r="H133" s="53">
        <v>308.97585442312459</v>
      </c>
      <c r="I133" s="158">
        <v>988.42684546489068</v>
      </c>
      <c r="L133" s="52"/>
      <c r="N133" s="106"/>
      <c r="Q133" s="25"/>
      <c r="R133" s="25"/>
      <c r="XFD133" s="25" t="s">
        <v>211</v>
      </c>
    </row>
    <row r="134" spans="2:18 16384:16384" ht="16" x14ac:dyDescent="0.4">
      <c r="B134" s="124" t="s">
        <v>131</v>
      </c>
      <c r="C134" s="53">
        <v>6.336160982460048</v>
      </c>
      <c r="D134" s="53">
        <v>-44.543405611101363</v>
      </c>
      <c r="E134" s="53">
        <v>89.615629995191568</v>
      </c>
      <c r="F134" s="53">
        <v>-172.20331824353477</v>
      </c>
      <c r="G134" s="53">
        <v>0.45109912075934133</v>
      </c>
      <c r="H134" s="53">
        <v>205.21620215720611</v>
      </c>
      <c r="I134" s="158">
        <v>84.872368400980932</v>
      </c>
      <c r="L134" s="52"/>
      <c r="N134" s="106"/>
      <c r="Q134" s="25"/>
      <c r="R134" s="25"/>
      <c r="XFD134" s="25" t="s">
        <v>112</v>
      </c>
    </row>
    <row r="135" spans="2:18 16384:16384" ht="16" x14ac:dyDescent="0.4">
      <c r="B135" s="124" t="s">
        <v>132</v>
      </c>
      <c r="C135" s="53">
        <v>-22.928530850594068</v>
      </c>
      <c r="D135" s="53">
        <v>-40.736072511445705</v>
      </c>
      <c r="E135" s="53">
        <v>41.325469256084631</v>
      </c>
      <c r="F135" s="53">
        <v>-94.403940049717903</v>
      </c>
      <c r="G135" s="53">
        <v>2.8882433073713392</v>
      </c>
      <c r="H135" s="53">
        <v>48.210393285063219</v>
      </c>
      <c r="I135" s="158">
        <v>-65.644437563238483</v>
      </c>
      <c r="L135" s="52"/>
      <c r="N135" s="106"/>
      <c r="Q135" s="25"/>
      <c r="R135" s="25"/>
      <c r="XFD135" s="25" t="s">
        <v>230</v>
      </c>
    </row>
    <row r="136" spans="2:18 16384:16384" ht="16" x14ac:dyDescent="0.4">
      <c r="B136" s="124" t="s">
        <v>133</v>
      </c>
      <c r="C136" s="53">
        <v>-66.240092299815558</v>
      </c>
      <c r="D136" s="53">
        <v>406.10255789514252</v>
      </c>
      <c r="E136" s="53">
        <v>-291.29028395659634</v>
      </c>
      <c r="F136" s="53">
        <v>6.4099255058597713</v>
      </c>
      <c r="G136" s="53">
        <v>-7.6270662507594587</v>
      </c>
      <c r="H136" s="53">
        <v>-24.327885341675369</v>
      </c>
      <c r="I136" s="158">
        <v>23.027155552155577</v>
      </c>
      <c r="L136" s="52"/>
      <c r="N136" s="106"/>
      <c r="Q136" s="25"/>
      <c r="R136" s="25"/>
      <c r="XFD136" s="25" t="s">
        <v>287</v>
      </c>
    </row>
    <row r="137" spans="2:18 16384:16384" ht="16" x14ac:dyDescent="0.4">
      <c r="B137" s="124" t="s">
        <v>134</v>
      </c>
      <c r="C137" s="53">
        <v>-14.278228784644309</v>
      </c>
      <c r="D137" s="53">
        <v>-413.27594689529241</v>
      </c>
      <c r="E137" s="53">
        <v>179.61923647626526</v>
      </c>
      <c r="F137" s="53">
        <v>-172.80091568981726</v>
      </c>
      <c r="G137" s="53">
        <v>-2.9312221105632097</v>
      </c>
      <c r="H137" s="53">
        <v>-275.09730609536354</v>
      </c>
      <c r="I137" s="158">
        <v>-698.76438309941545</v>
      </c>
      <c r="L137" s="52"/>
      <c r="N137" s="106"/>
      <c r="Q137" s="25"/>
      <c r="R137" s="25"/>
      <c r="XFD137" s="25" t="s">
        <v>113</v>
      </c>
    </row>
    <row r="138" spans="2:18 16384:16384" ht="16" x14ac:dyDescent="0.4">
      <c r="B138" s="124" t="s">
        <v>135</v>
      </c>
      <c r="C138" s="53">
        <v>-11.418845652109505</v>
      </c>
      <c r="D138" s="53">
        <v>-51.8980934823146</v>
      </c>
      <c r="E138" s="53">
        <v>72.726278684843521</v>
      </c>
      <c r="F138" s="53">
        <v>-146.02285811823589</v>
      </c>
      <c r="G138" s="53">
        <v>-1.8196808636112498</v>
      </c>
      <c r="H138" s="53">
        <v>88.800470735091494</v>
      </c>
      <c r="I138" s="158">
        <v>-49.632728696336216</v>
      </c>
      <c r="L138" s="52"/>
      <c r="N138" s="106"/>
      <c r="Q138" s="25"/>
      <c r="R138" s="25"/>
      <c r="XFD138" s="25" t="s">
        <v>266</v>
      </c>
    </row>
    <row r="139" spans="2:18 16384:16384" ht="16" x14ac:dyDescent="0.4">
      <c r="B139" s="124" t="s">
        <v>136</v>
      </c>
      <c r="C139" s="53">
        <v>-3.7242009285323401</v>
      </c>
      <c r="D139" s="53">
        <v>-233.5720243013796</v>
      </c>
      <c r="E139" s="53">
        <v>116.61084856506156</v>
      </c>
      <c r="F139" s="53">
        <v>-177.25814309742279</v>
      </c>
      <c r="G139" s="53">
        <v>-6.5763190523344436E-2</v>
      </c>
      <c r="H139" s="53">
        <v>5.0050230013000601</v>
      </c>
      <c r="I139" s="158">
        <v>-293.00425995149641</v>
      </c>
      <c r="L139" s="52"/>
      <c r="N139" s="106"/>
      <c r="Q139" s="25"/>
      <c r="R139" s="25"/>
      <c r="XFD139" s="25" t="s">
        <v>158</v>
      </c>
    </row>
    <row r="140" spans="2:18 16384:16384" ht="16" x14ac:dyDescent="0.4">
      <c r="B140" s="124" t="s">
        <v>137</v>
      </c>
      <c r="C140" s="53">
        <v>-107.62798488837937</v>
      </c>
      <c r="D140" s="53">
        <v>-239.76253151694149</v>
      </c>
      <c r="E140" s="53">
        <v>111.53145779339117</v>
      </c>
      <c r="F140" s="53">
        <v>30.463648278928165</v>
      </c>
      <c r="G140" s="53">
        <v>-5.5842427165404382</v>
      </c>
      <c r="H140" s="53">
        <v>38.421797199707385</v>
      </c>
      <c r="I140" s="158">
        <v>-172.5578558498346</v>
      </c>
      <c r="L140" s="52"/>
      <c r="N140" s="106"/>
      <c r="Q140" s="25"/>
      <c r="R140" s="25"/>
      <c r="XFD140" s="25" t="s">
        <v>114</v>
      </c>
    </row>
    <row r="141" spans="2:18 16384:16384" ht="16" x14ac:dyDescent="0.4">
      <c r="B141" s="124" t="s">
        <v>138</v>
      </c>
      <c r="C141" s="53">
        <v>-39.91666857915996</v>
      </c>
      <c r="D141" s="53">
        <v>-260.04731057955797</v>
      </c>
      <c r="E141" s="53">
        <v>77.501899938349297</v>
      </c>
      <c r="F141" s="53">
        <v>-2.7601953602762102</v>
      </c>
      <c r="G141" s="53">
        <v>-1.7705148841299361</v>
      </c>
      <c r="H141" s="53">
        <v>299.7397272659108</v>
      </c>
      <c r="I141" s="158">
        <v>72.746937801135999</v>
      </c>
      <c r="L141" s="52"/>
      <c r="N141" s="106"/>
      <c r="Q141" s="25"/>
      <c r="R141" s="25"/>
      <c r="XFD141" s="25" t="s">
        <v>231</v>
      </c>
    </row>
    <row r="142" spans="2:18 16384:16384" ht="16" x14ac:dyDescent="0.4">
      <c r="B142" s="124" t="s">
        <v>139</v>
      </c>
      <c r="C142" s="53">
        <v>96.383737250520696</v>
      </c>
      <c r="D142" s="53">
        <v>286.18831054959736</v>
      </c>
      <c r="E142" s="53">
        <v>-61.936621837521329</v>
      </c>
      <c r="F142" s="53">
        <v>96.525095538748914</v>
      </c>
      <c r="G142" s="53">
        <v>-12.853333905085924</v>
      </c>
      <c r="H142" s="53">
        <v>622.09871405669389</v>
      </c>
      <c r="I142" s="158">
        <v>1026.4059016529536</v>
      </c>
      <c r="L142" s="52"/>
      <c r="N142" s="106"/>
      <c r="Q142" s="25"/>
      <c r="R142" s="25"/>
      <c r="XFD142" s="25" t="s">
        <v>267</v>
      </c>
    </row>
    <row r="143" spans="2:18 16384:16384" ht="16" x14ac:dyDescent="0.4">
      <c r="B143" s="124" t="s">
        <v>140</v>
      </c>
      <c r="C143" s="53">
        <v>-26.417935672243569</v>
      </c>
      <c r="D143" s="53">
        <v>-313.85860904595802</v>
      </c>
      <c r="E143" s="53">
        <v>303.09781617967531</v>
      </c>
      <c r="F143" s="53">
        <v>-18.434251842592268</v>
      </c>
      <c r="G143" s="53">
        <v>-2.6173351991171616</v>
      </c>
      <c r="H143" s="53">
        <v>332.80666449185685</v>
      </c>
      <c r="I143" s="158">
        <v>274.57634891162115</v>
      </c>
      <c r="L143" s="52"/>
      <c r="N143" s="106"/>
      <c r="Q143" s="25"/>
      <c r="R143" s="25"/>
      <c r="XFD143" s="25" t="s">
        <v>159</v>
      </c>
    </row>
    <row r="144" spans="2:18 16384:16384" ht="16" x14ac:dyDescent="0.4">
      <c r="B144" s="124" t="s">
        <v>141</v>
      </c>
      <c r="C144" s="53">
        <v>-16.297656366136341</v>
      </c>
      <c r="D144" s="53">
        <v>90.309458436861775</v>
      </c>
      <c r="E144" s="53">
        <v>-128.95470608335637</v>
      </c>
      <c r="F144" s="53">
        <v>29.956785954658429</v>
      </c>
      <c r="G144" s="53">
        <v>5.9713662263122798</v>
      </c>
      <c r="H144" s="53">
        <v>116.28844476878135</v>
      </c>
      <c r="I144" s="158">
        <v>97.273692937121126</v>
      </c>
      <c r="L144" s="52"/>
      <c r="N144" s="106"/>
      <c r="Q144" s="25"/>
      <c r="R144" s="25"/>
      <c r="XFD144" s="25" t="s">
        <v>160</v>
      </c>
    </row>
    <row r="145" spans="2:18 16384:16384" ht="16" x14ac:dyDescent="0.4">
      <c r="B145" s="124" t="s">
        <v>142</v>
      </c>
      <c r="C145" s="53">
        <v>43.838466630706442</v>
      </c>
      <c r="D145" s="53">
        <v>6.5606458541336057</v>
      </c>
      <c r="E145" s="53">
        <v>150.65802304728783</v>
      </c>
      <c r="F145" s="53">
        <v>55.792259579050977</v>
      </c>
      <c r="G145" s="53">
        <v>-8.7391309043785199</v>
      </c>
      <c r="H145" s="53">
        <v>719.31170682055006</v>
      </c>
      <c r="I145" s="158">
        <v>967.42197102735042</v>
      </c>
      <c r="L145" s="52"/>
      <c r="N145" s="106"/>
      <c r="Q145" s="25"/>
      <c r="R145" s="25"/>
      <c r="XFD145" s="25" t="s">
        <v>75</v>
      </c>
    </row>
    <row r="146" spans="2:18 16384:16384" ht="16" x14ac:dyDescent="0.4">
      <c r="B146" s="124" t="s">
        <v>143</v>
      </c>
      <c r="C146" s="53">
        <v>-71.614251482670213</v>
      </c>
      <c r="D146" s="53">
        <v>-105.32414797341823</v>
      </c>
      <c r="E146" s="53">
        <v>-15.187652167673491</v>
      </c>
      <c r="F146" s="53">
        <v>140.69281564080018</v>
      </c>
      <c r="G146" s="53">
        <v>-1.4469534016920396</v>
      </c>
      <c r="H146" s="53">
        <v>345.34200132840886</v>
      </c>
      <c r="I146" s="158">
        <v>292.46181194375504</v>
      </c>
      <c r="L146" s="52"/>
      <c r="N146" s="106"/>
      <c r="Q146" s="25"/>
      <c r="R146" s="25"/>
      <c r="XFD146" s="25" t="s">
        <v>161</v>
      </c>
    </row>
    <row r="147" spans="2:18 16384:16384" ht="16" x14ac:dyDescent="0.4">
      <c r="B147" s="124" t="s">
        <v>144</v>
      </c>
      <c r="C147" s="53">
        <v>-56.046699746238666</v>
      </c>
      <c r="D147" s="53">
        <v>162.08189925855064</v>
      </c>
      <c r="E147" s="53">
        <v>102.12669177876762</v>
      </c>
      <c r="F147" s="53">
        <v>103.12703273681414</v>
      </c>
      <c r="G147" s="53">
        <v>5.8082668553601557</v>
      </c>
      <c r="H147" s="53">
        <v>499.27697745982812</v>
      </c>
      <c r="I147" s="158">
        <v>816.37416834308203</v>
      </c>
      <c r="L147" s="52"/>
      <c r="N147" s="106"/>
      <c r="Q147" s="25"/>
      <c r="R147" s="25"/>
      <c r="XFD147" s="25" t="s">
        <v>50</v>
      </c>
    </row>
    <row r="148" spans="2:18 16384:16384" ht="16" x14ac:dyDescent="0.4">
      <c r="B148" s="124" t="s">
        <v>145</v>
      </c>
      <c r="C148" s="53">
        <v>38.864824010332093</v>
      </c>
      <c r="D148" s="53">
        <v>48.411497121510976</v>
      </c>
      <c r="E148" s="53">
        <v>75.537371601964651</v>
      </c>
      <c r="F148" s="53">
        <v>380.99523087929322</v>
      </c>
      <c r="G148" s="53">
        <v>-4.9576029021066796</v>
      </c>
      <c r="H148" s="53">
        <v>803.96624613710981</v>
      </c>
      <c r="I148" s="158">
        <v>1342.817566848104</v>
      </c>
      <c r="L148" s="52"/>
      <c r="N148" s="106"/>
      <c r="Q148" s="25"/>
      <c r="R148" s="25"/>
      <c r="XFD148" s="25" t="s">
        <v>232</v>
      </c>
    </row>
    <row r="149" spans="2:18 16384:16384" ht="16" x14ac:dyDescent="0.4">
      <c r="B149" s="124" t="s">
        <v>146</v>
      </c>
      <c r="C149" s="53">
        <v>36.587717801352262</v>
      </c>
      <c r="D149" s="53">
        <v>-172.24223873832366</v>
      </c>
      <c r="E149" s="53">
        <v>193.34752816117731</v>
      </c>
      <c r="F149" s="53">
        <v>123.34999582659117</v>
      </c>
      <c r="G149" s="53">
        <v>-6.3489067247227702</v>
      </c>
      <c r="H149" s="53">
        <v>387.23930969909691</v>
      </c>
      <c r="I149" s="158">
        <v>561.93340602517117</v>
      </c>
      <c r="L149" s="52"/>
      <c r="N149" s="106"/>
      <c r="Q149" s="25"/>
      <c r="R149" s="25"/>
      <c r="XFD149" s="25" t="s">
        <v>51</v>
      </c>
    </row>
    <row r="150" spans="2:18 16384:16384" ht="16" x14ac:dyDescent="0.4">
      <c r="B150" s="124" t="s">
        <v>147</v>
      </c>
      <c r="C150" s="53">
        <v>110.0188115685981</v>
      </c>
      <c r="D150" s="53">
        <v>373.66314930660877</v>
      </c>
      <c r="E150" s="53">
        <v>-587.99836929232299</v>
      </c>
      <c r="F150" s="53">
        <v>421.8324440758384</v>
      </c>
      <c r="G150" s="53">
        <v>4.0538031869421554</v>
      </c>
      <c r="H150" s="53">
        <v>942.04113785917059</v>
      </c>
      <c r="I150" s="158">
        <v>1263.6109767048351</v>
      </c>
      <c r="L150" s="52"/>
      <c r="N150" s="106"/>
      <c r="Q150" s="25"/>
      <c r="R150" s="25"/>
      <c r="XFD150" s="25" t="s">
        <v>65</v>
      </c>
    </row>
    <row r="151" spans="2:18 16384:16384" ht="16" x14ac:dyDescent="0.4">
      <c r="B151" s="124" t="s">
        <v>148</v>
      </c>
      <c r="C151" s="53">
        <v>33.58507438936585</v>
      </c>
      <c r="D151" s="53">
        <v>174.4582597354003</v>
      </c>
      <c r="E151" s="53">
        <v>-96.882099781236732</v>
      </c>
      <c r="F151" s="53">
        <v>-12.042726413694478</v>
      </c>
      <c r="G151" s="53">
        <v>4.4950852622615578</v>
      </c>
      <c r="H151" s="53">
        <v>-428.76684874750458</v>
      </c>
      <c r="I151" s="158">
        <v>-325.15325555540812</v>
      </c>
      <c r="L151" s="52"/>
      <c r="N151" s="106"/>
      <c r="Q151" s="25"/>
      <c r="R151" s="25"/>
      <c r="XFD151" s="25" t="s">
        <v>162</v>
      </c>
    </row>
    <row r="152" spans="2:18 16384:16384" ht="16" x14ac:dyDescent="0.4">
      <c r="B152" s="124" t="s">
        <v>149</v>
      </c>
      <c r="C152" s="53">
        <v>-5.8846302382900157</v>
      </c>
      <c r="D152" s="53">
        <v>-194.79403589584825</v>
      </c>
      <c r="E152" s="53">
        <v>-2.7208947109188557</v>
      </c>
      <c r="F152" s="53">
        <v>-10.277501510427943</v>
      </c>
      <c r="G152" s="53">
        <v>-6.982931795746369</v>
      </c>
      <c r="H152" s="53">
        <v>352.68754797801319</v>
      </c>
      <c r="I152" s="158">
        <v>132.02755382678174</v>
      </c>
      <c r="L152" s="52"/>
      <c r="N152" s="106"/>
      <c r="Q152" s="25"/>
      <c r="R152" s="25"/>
      <c r="XFD152" s="25" t="s">
        <v>196</v>
      </c>
    </row>
    <row r="153" spans="2:18 16384:16384" ht="16" x14ac:dyDescent="0.4">
      <c r="B153" s="124" t="s">
        <v>150</v>
      </c>
      <c r="C153" s="53">
        <v>-48.446756241192539</v>
      </c>
      <c r="D153" s="53">
        <v>-44.360738600707087</v>
      </c>
      <c r="E153" s="53">
        <v>13.474866026754</v>
      </c>
      <c r="F153" s="53">
        <v>20.649095042888575</v>
      </c>
      <c r="G153" s="53">
        <v>-4.0132670805918318</v>
      </c>
      <c r="H153" s="53">
        <v>550.51755345022332</v>
      </c>
      <c r="I153" s="158">
        <v>487.82075259737445</v>
      </c>
      <c r="L153" s="52"/>
      <c r="N153" s="106"/>
      <c r="Q153" s="25"/>
      <c r="R153" s="25"/>
      <c r="XFD153" s="25" t="s">
        <v>163</v>
      </c>
    </row>
    <row r="154" spans="2:18 16384:16384" ht="16" x14ac:dyDescent="0.4">
      <c r="B154" s="124" t="s">
        <v>151</v>
      </c>
      <c r="C154" s="53">
        <v>-86.362798988396804</v>
      </c>
      <c r="D154" s="53">
        <v>-280.36871283402996</v>
      </c>
      <c r="E154" s="53">
        <v>-71.051397995621812</v>
      </c>
      <c r="F154" s="53">
        <v>46.714871196666067</v>
      </c>
      <c r="G154" s="53">
        <v>-1.6368294476899403</v>
      </c>
      <c r="H154" s="53">
        <v>501.26754395844671</v>
      </c>
      <c r="I154" s="158">
        <v>108.56267588937425</v>
      </c>
      <c r="L154" s="52"/>
      <c r="N154" s="106"/>
      <c r="Q154" s="25"/>
      <c r="R154" s="25"/>
      <c r="XFD154" s="25" t="s">
        <v>85</v>
      </c>
    </row>
    <row r="155" spans="2:18 16384:16384" ht="16" x14ac:dyDescent="0.4">
      <c r="B155" s="124" t="s">
        <v>152</v>
      </c>
      <c r="C155" s="53">
        <v>-88.104076236661882</v>
      </c>
      <c r="D155" s="53">
        <v>-547.12378964255709</v>
      </c>
      <c r="E155" s="53">
        <v>156.817296972371</v>
      </c>
      <c r="F155" s="53">
        <v>-30.887698024264363</v>
      </c>
      <c r="G155" s="53">
        <v>-1.0971632196125354</v>
      </c>
      <c r="H155" s="53">
        <v>-26.100613903807812</v>
      </c>
      <c r="I155" s="158">
        <v>-536.4960440545326</v>
      </c>
      <c r="L155" s="52"/>
      <c r="N155" s="106"/>
      <c r="Q155" s="25"/>
      <c r="R155" s="25"/>
      <c r="XFD155" s="25" t="s">
        <v>86</v>
      </c>
    </row>
    <row r="156" spans="2:18 16384:16384" ht="16" x14ac:dyDescent="0.4">
      <c r="B156" s="124" t="s">
        <v>153</v>
      </c>
      <c r="C156" s="53">
        <v>15.480869088630438</v>
      </c>
      <c r="D156" s="53">
        <v>-157.05145552814503</v>
      </c>
      <c r="E156" s="53">
        <v>78.526505714439793</v>
      </c>
      <c r="F156" s="53">
        <v>123.29232851188945</v>
      </c>
      <c r="G156" s="53">
        <v>1.0855438775681916</v>
      </c>
      <c r="H156" s="53">
        <v>495.4372994481929</v>
      </c>
      <c r="I156" s="158">
        <v>556.77109111257573</v>
      </c>
      <c r="L156" s="52"/>
      <c r="N156" s="106"/>
      <c r="Q156" s="25"/>
      <c r="R156" s="25"/>
      <c r="XFD156" s="25" t="s">
        <v>10</v>
      </c>
    </row>
    <row r="157" spans="2:18 16384:16384" ht="16" x14ac:dyDescent="0.4">
      <c r="B157" s="124" t="s">
        <v>154</v>
      </c>
      <c r="C157" s="53">
        <v>-55.528218845999717</v>
      </c>
      <c r="D157" s="53">
        <v>-335.34199603697732</v>
      </c>
      <c r="E157" s="53">
        <v>93.93687099668594</v>
      </c>
      <c r="F157" s="53">
        <v>-112.27831907312012</v>
      </c>
      <c r="G157" s="53">
        <v>-1.7632107463831508</v>
      </c>
      <c r="H157" s="53">
        <v>59.654136674271626</v>
      </c>
      <c r="I157" s="158">
        <v>-351.32073703152275</v>
      </c>
      <c r="L157" s="52"/>
      <c r="N157" s="106"/>
      <c r="Q157" s="25"/>
      <c r="R157" s="25"/>
      <c r="XFD157" s="25" t="s">
        <v>212</v>
      </c>
    </row>
    <row r="158" spans="2:18 16384:16384" ht="16" x14ac:dyDescent="0.4">
      <c r="B158" s="124" t="s">
        <v>155</v>
      </c>
      <c r="C158" s="53">
        <v>-87.304432473844841</v>
      </c>
      <c r="D158" s="53">
        <v>-555.90736752861642</v>
      </c>
      <c r="E158" s="53">
        <v>197.69649532416619</v>
      </c>
      <c r="F158" s="53">
        <v>-52.263850222589703</v>
      </c>
      <c r="G158" s="53">
        <v>-2.9375221837348731</v>
      </c>
      <c r="H158" s="53">
        <v>-33.138068356370468</v>
      </c>
      <c r="I158" s="158">
        <v>-533.85474544099009</v>
      </c>
      <c r="L158" s="52"/>
      <c r="N158" s="106"/>
      <c r="Q158" s="25"/>
      <c r="R158" s="25"/>
      <c r="XFD158" s="25" t="s">
        <v>219</v>
      </c>
    </row>
    <row r="159" spans="2:18 16384:16384" ht="16" x14ac:dyDescent="0.4">
      <c r="B159" s="124" t="s">
        <v>156</v>
      </c>
      <c r="C159" s="53">
        <v>14.161119890541444</v>
      </c>
      <c r="D159" s="53">
        <v>-170.7011696265161</v>
      </c>
      <c r="E159" s="53">
        <v>24.06101766544603</v>
      </c>
      <c r="F159" s="53">
        <v>-58.394948317420187</v>
      </c>
      <c r="G159" s="53">
        <v>-1.0363452151863994</v>
      </c>
      <c r="H159" s="53">
        <v>414.59322020957677</v>
      </c>
      <c r="I159" s="158">
        <v>222.68289460644155</v>
      </c>
      <c r="L159" s="52"/>
      <c r="N159" s="106"/>
      <c r="Q159" s="25"/>
      <c r="R159" s="25"/>
      <c r="XFD159" s="25" t="s">
        <v>244</v>
      </c>
    </row>
    <row r="160" spans="2:18 16384:16384" ht="16" x14ac:dyDescent="0.4">
      <c r="B160" s="124" t="s">
        <v>157</v>
      </c>
      <c r="C160" s="53">
        <v>-73.698013560620126</v>
      </c>
      <c r="D160" s="53">
        <v>16.503069563943225</v>
      </c>
      <c r="E160" s="53">
        <v>-47.868823473001953</v>
      </c>
      <c r="F160" s="53">
        <v>115.97212904170013</v>
      </c>
      <c r="G160" s="53">
        <v>-8.3130726214213304</v>
      </c>
      <c r="H160" s="53">
        <v>351.19857022208896</v>
      </c>
      <c r="I160" s="158">
        <v>353.79385917268888</v>
      </c>
      <c r="L160" s="52"/>
      <c r="N160" s="106"/>
      <c r="Q160" s="25"/>
      <c r="R160" s="25"/>
      <c r="XFD160" s="25" t="s">
        <v>268</v>
      </c>
    </row>
    <row r="161" spans="2:18 16384:16384" ht="16" x14ac:dyDescent="0.4">
      <c r="B161" s="124" t="s">
        <v>158</v>
      </c>
      <c r="C161" s="53">
        <v>76.447667238430796</v>
      </c>
      <c r="D161" s="53">
        <v>11.155688996775348</v>
      </c>
      <c r="E161" s="53">
        <v>-136.79964775088305</v>
      </c>
      <c r="F161" s="53">
        <v>-4.0687677232662871</v>
      </c>
      <c r="G161" s="53">
        <v>-2.4310702251861875</v>
      </c>
      <c r="H161" s="53">
        <v>679.29242093561322</v>
      </c>
      <c r="I161" s="158">
        <v>623.59629147148382</v>
      </c>
      <c r="L161" s="52"/>
      <c r="N161" s="106"/>
      <c r="Q161" s="25"/>
      <c r="R161" s="25"/>
      <c r="XFD161" s="25" t="s">
        <v>52</v>
      </c>
    </row>
    <row r="162" spans="2:18 16384:16384" ht="16" x14ac:dyDescent="0.4">
      <c r="B162" s="124" t="s">
        <v>159</v>
      </c>
      <c r="C162" s="53">
        <v>37.799609185344032</v>
      </c>
      <c r="D162" s="53">
        <v>-46.09144921236669</v>
      </c>
      <c r="E162" s="53">
        <v>37.686659778624517</v>
      </c>
      <c r="F162" s="53">
        <v>-49.785581196336238</v>
      </c>
      <c r="G162" s="53">
        <v>-2.1959214404480374</v>
      </c>
      <c r="H162" s="53">
        <v>651.73140132292576</v>
      </c>
      <c r="I162" s="158">
        <v>629.14471843774334</v>
      </c>
      <c r="L162" s="52"/>
      <c r="N162" s="106"/>
      <c r="Q162" s="25"/>
      <c r="R162" s="25"/>
      <c r="XFD162" s="25" t="s">
        <v>11</v>
      </c>
    </row>
    <row r="163" spans="2:18 16384:16384" ht="16" x14ac:dyDescent="0.4">
      <c r="B163" s="124" t="s">
        <v>160</v>
      </c>
      <c r="C163" s="53">
        <v>-23.025032390933056</v>
      </c>
      <c r="D163" s="53">
        <v>-108.37730955803795</v>
      </c>
      <c r="E163" s="53">
        <v>114.97386879468723</v>
      </c>
      <c r="F163" s="53">
        <v>5.5434678201794743</v>
      </c>
      <c r="G163" s="53">
        <v>-1.9482941388151394</v>
      </c>
      <c r="H163" s="53">
        <v>350.47085698554963</v>
      </c>
      <c r="I163" s="158">
        <v>337.63755751263017</v>
      </c>
      <c r="L163" s="52"/>
      <c r="N163" s="106"/>
      <c r="Q163" s="25"/>
      <c r="R163" s="25"/>
      <c r="XFD163" s="25" t="s">
        <v>269</v>
      </c>
    </row>
    <row r="164" spans="2:18 16384:16384" ht="16" x14ac:dyDescent="0.4">
      <c r="B164" s="124" t="s">
        <v>161</v>
      </c>
      <c r="C164" s="53">
        <v>50.641353485462162</v>
      </c>
      <c r="D164" s="53">
        <v>397.06647466164958</v>
      </c>
      <c r="E164" s="53">
        <v>-357.65972683414111</v>
      </c>
      <c r="F164" s="53">
        <v>274.0844218020253</v>
      </c>
      <c r="G164" s="53">
        <v>7.4244830768476513</v>
      </c>
      <c r="H164" s="53">
        <v>585.52361739200217</v>
      </c>
      <c r="I164" s="158">
        <v>957.08062358384575</v>
      </c>
      <c r="L164" s="52"/>
      <c r="N164" s="106"/>
      <c r="Q164" s="25"/>
      <c r="R164" s="25"/>
      <c r="XFD164" s="25" t="s">
        <v>87</v>
      </c>
    </row>
    <row r="165" spans="2:18 16384:16384" ht="16" x14ac:dyDescent="0.4">
      <c r="B165" s="124" t="s">
        <v>162</v>
      </c>
      <c r="C165" s="53">
        <v>-40.310596562744458</v>
      </c>
      <c r="D165" s="53">
        <v>-74.319483109378695</v>
      </c>
      <c r="E165" s="53">
        <v>62.697934406186164</v>
      </c>
      <c r="F165" s="53">
        <v>69.121675855530583</v>
      </c>
      <c r="G165" s="53">
        <v>-9.3493581114380255</v>
      </c>
      <c r="H165" s="53">
        <v>452.88673362549582</v>
      </c>
      <c r="I165" s="158">
        <v>460.7269061036514</v>
      </c>
      <c r="L165" s="52"/>
      <c r="N165" s="106"/>
      <c r="Q165" s="25"/>
      <c r="R165" s="25"/>
      <c r="XFD165" s="25" t="s">
        <v>12</v>
      </c>
    </row>
    <row r="166" spans="2:18 16384:16384" ht="16" x14ac:dyDescent="0.4">
      <c r="B166" s="124" t="s">
        <v>163</v>
      </c>
      <c r="C166" s="53">
        <v>-25.87453329246398</v>
      </c>
      <c r="D166" s="53">
        <v>-283.2411410811431</v>
      </c>
      <c r="E166" s="53">
        <v>-38.147783267144689</v>
      </c>
      <c r="F166" s="53">
        <v>1.6573835136725825</v>
      </c>
      <c r="G166" s="53">
        <v>-2.7678809997937432</v>
      </c>
      <c r="H166" s="53">
        <v>-12.579001065121361</v>
      </c>
      <c r="I166" s="158">
        <v>-360.9529561919943</v>
      </c>
      <c r="L166" s="52"/>
      <c r="N166" s="106"/>
      <c r="Q166" s="25"/>
      <c r="R166" s="25"/>
      <c r="XFD166" s="25" t="s">
        <v>41</v>
      </c>
    </row>
    <row r="167" spans="2:18 16384:16384" ht="16" x14ac:dyDescent="0.4">
      <c r="B167" s="124" t="s">
        <v>164</v>
      </c>
      <c r="C167" s="53">
        <v>71.994326298620763</v>
      </c>
      <c r="D167" s="53">
        <v>-91.964622292295942</v>
      </c>
      <c r="E167" s="53">
        <v>57.959178564685772</v>
      </c>
      <c r="F167" s="53">
        <v>-70.286637761891868</v>
      </c>
      <c r="G167" s="53">
        <v>-3.7595561392503321</v>
      </c>
      <c r="H167" s="53">
        <v>416.36614844621079</v>
      </c>
      <c r="I167" s="158">
        <v>380.30883711607919</v>
      </c>
      <c r="L167" s="52"/>
      <c r="N167" s="106"/>
      <c r="Q167" s="25"/>
      <c r="R167" s="25"/>
      <c r="XFD167" s="25" t="s">
        <v>13</v>
      </c>
    </row>
    <row r="168" spans="2:18 16384:16384" ht="16" x14ac:dyDescent="0.4">
      <c r="B168" s="124" t="s">
        <v>165</v>
      </c>
      <c r="C168" s="53">
        <v>-46.161610634828669</v>
      </c>
      <c r="D168" s="53">
        <v>-294.5604704497934</v>
      </c>
      <c r="E168" s="53">
        <v>11.836175696237888</v>
      </c>
      <c r="F168" s="53">
        <v>-75.031222130896083</v>
      </c>
      <c r="G168" s="53">
        <v>-2.3219840161027614</v>
      </c>
      <c r="H168" s="53">
        <v>113.46293516812193</v>
      </c>
      <c r="I168" s="158">
        <v>-292.77617636726109</v>
      </c>
      <c r="L168" s="52"/>
      <c r="N168" s="106"/>
      <c r="Q168" s="25"/>
      <c r="R168" s="25"/>
      <c r="XFD168" s="25" t="s">
        <v>66</v>
      </c>
    </row>
    <row r="169" spans="2:18 16384:16384" ht="16" x14ac:dyDescent="0.4">
      <c r="B169" s="124" t="s">
        <v>166</v>
      </c>
      <c r="C169" s="53">
        <v>26.862270838235816</v>
      </c>
      <c r="D169" s="53">
        <v>126.92134846596522</v>
      </c>
      <c r="E169" s="53">
        <v>135.29916859172036</v>
      </c>
      <c r="F169" s="53">
        <v>65.32040026060335</v>
      </c>
      <c r="G169" s="53">
        <v>2.3991073765464024</v>
      </c>
      <c r="H169" s="53">
        <v>665.49725181401766</v>
      </c>
      <c r="I169" s="158">
        <v>1022.2995473470887</v>
      </c>
      <c r="L169" s="52"/>
      <c r="N169" s="106"/>
      <c r="Q169" s="25"/>
      <c r="R169" s="25"/>
      <c r="XFD169" s="25" t="s">
        <v>245</v>
      </c>
    </row>
    <row r="170" spans="2:18 16384:16384" ht="16" x14ac:dyDescent="0.4">
      <c r="B170" s="124" t="s">
        <v>167</v>
      </c>
      <c r="C170" s="53">
        <v>1.6651434938018264</v>
      </c>
      <c r="D170" s="53">
        <v>-156.68921487804167</v>
      </c>
      <c r="E170" s="53">
        <v>65.735148274472266</v>
      </c>
      <c r="F170" s="53">
        <v>43.283262165175742</v>
      </c>
      <c r="G170" s="53">
        <v>0.59989139225055177</v>
      </c>
      <c r="H170" s="53">
        <v>232.82731075962715</v>
      </c>
      <c r="I170" s="158">
        <v>187.42154120728588</v>
      </c>
      <c r="L170" s="52"/>
      <c r="N170" s="106"/>
      <c r="Q170" s="25"/>
      <c r="R170" s="25"/>
      <c r="XFD170" s="25" t="s">
        <v>95</v>
      </c>
    </row>
    <row r="171" spans="2:18 16384:16384" ht="16" x14ac:dyDescent="0.4">
      <c r="B171" s="124" t="s">
        <v>168</v>
      </c>
      <c r="C171" s="53">
        <v>147.59926912341714</v>
      </c>
      <c r="D171" s="53">
        <v>6.2251920072399756</v>
      </c>
      <c r="E171" s="53">
        <v>-130.84276555352608</v>
      </c>
      <c r="F171" s="53">
        <v>233.08565931785358</v>
      </c>
      <c r="G171" s="53">
        <v>-21.172202419573587</v>
      </c>
      <c r="H171" s="53">
        <v>350.86547815461938</v>
      </c>
      <c r="I171" s="158">
        <v>585.76063063003039</v>
      </c>
      <c r="L171" s="52"/>
      <c r="N171" s="106"/>
      <c r="Q171" s="25"/>
      <c r="R171" s="25"/>
      <c r="XFD171" s="25" t="s">
        <v>233</v>
      </c>
    </row>
    <row r="172" spans="2:18 16384:16384" ht="16" x14ac:dyDescent="0.4">
      <c r="B172" s="124" t="s">
        <v>169</v>
      </c>
      <c r="C172" s="53">
        <v>-31.634348047165684</v>
      </c>
      <c r="D172" s="53">
        <v>-284.50525918423256</v>
      </c>
      <c r="E172" s="53">
        <v>98.45693351261491</v>
      </c>
      <c r="F172" s="53">
        <v>-169.22794950448497</v>
      </c>
      <c r="G172" s="53">
        <v>-2.2637135703972984</v>
      </c>
      <c r="H172" s="53">
        <v>160.29118564823898</v>
      </c>
      <c r="I172" s="158">
        <v>-228.88315114542661</v>
      </c>
      <c r="L172" s="52"/>
      <c r="N172" s="106"/>
      <c r="Q172" s="25"/>
      <c r="R172" s="25"/>
      <c r="XFD172" s="25" t="s">
        <v>164</v>
      </c>
    </row>
    <row r="173" spans="2:18 16384:16384" ht="16" x14ac:dyDescent="0.4">
      <c r="B173" s="124" t="s">
        <v>170</v>
      </c>
      <c r="C173" s="53">
        <v>-113.49211489230557</v>
      </c>
      <c r="D173" s="53">
        <v>311.28382415913194</v>
      </c>
      <c r="E173" s="53">
        <v>-58.179297627693337</v>
      </c>
      <c r="F173" s="53">
        <v>111.93956402628463</v>
      </c>
      <c r="G173" s="53">
        <v>-176.1002572284774</v>
      </c>
      <c r="H173" s="53">
        <v>448.9923566814108</v>
      </c>
      <c r="I173" s="158">
        <v>524.44407511835107</v>
      </c>
      <c r="L173" s="52"/>
      <c r="N173" s="106"/>
      <c r="Q173" s="25"/>
      <c r="R173" s="25"/>
      <c r="XFD173" s="25" t="s">
        <v>115</v>
      </c>
    </row>
    <row r="174" spans="2:18 16384:16384" ht="16" x14ac:dyDescent="0.4">
      <c r="B174" s="124" t="s">
        <v>171</v>
      </c>
      <c r="C174" s="53">
        <v>13.392864991389189</v>
      </c>
      <c r="D174" s="53">
        <v>167.1538900838591</v>
      </c>
      <c r="E174" s="53">
        <v>-93.96767825984449</v>
      </c>
      <c r="F174" s="53">
        <v>100.20470844210109</v>
      </c>
      <c r="G174" s="53">
        <v>1.6634236433115379</v>
      </c>
      <c r="H174" s="53">
        <v>351.50642543079528</v>
      </c>
      <c r="I174" s="158">
        <v>539.95363433161174</v>
      </c>
      <c r="L174" s="52"/>
      <c r="N174" s="106"/>
      <c r="Q174" s="25"/>
      <c r="R174" s="25"/>
      <c r="XFD174" s="25" t="s">
        <v>88</v>
      </c>
    </row>
    <row r="175" spans="2:18 16384:16384" ht="16" x14ac:dyDescent="0.4">
      <c r="B175" s="124" t="s">
        <v>172</v>
      </c>
      <c r="C175" s="53">
        <v>16.102748055801847</v>
      </c>
      <c r="D175" s="53">
        <v>-84.20485022243075</v>
      </c>
      <c r="E175" s="53">
        <v>-43.112923886235308</v>
      </c>
      <c r="F175" s="53">
        <v>67.90717213933786</v>
      </c>
      <c r="G175" s="53">
        <v>-13.827050298822519</v>
      </c>
      <c r="H175" s="53">
        <v>193.26797098450106</v>
      </c>
      <c r="I175" s="158">
        <v>136.1330667721522</v>
      </c>
      <c r="L175" s="52"/>
      <c r="N175" s="106"/>
      <c r="Q175" s="25"/>
      <c r="R175" s="25"/>
      <c r="XFD175" s="25" t="s">
        <v>246</v>
      </c>
    </row>
    <row r="176" spans="2:18 16384:16384" ht="16" x14ac:dyDescent="0.4">
      <c r="B176" s="124" t="s">
        <v>173</v>
      </c>
      <c r="C176" s="53">
        <v>3.6050991278832423</v>
      </c>
      <c r="D176" s="53">
        <v>46.407782046579747</v>
      </c>
      <c r="E176" s="53">
        <v>311.01874231894419</v>
      </c>
      <c r="F176" s="53">
        <v>22.449183064142197</v>
      </c>
      <c r="G176" s="53">
        <v>3.5527157001626821</v>
      </c>
      <c r="H176" s="53">
        <v>506.24901631681053</v>
      </c>
      <c r="I176" s="158">
        <v>893.28253857452262</v>
      </c>
      <c r="L176" s="52"/>
      <c r="N176" s="106"/>
      <c r="Q176" s="25"/>
      <c r="R176" s="25"/>
      <c r="XFD176" s="25" t="s">
        <v>42</v>
      </c>
    </row>
    <row r="177" spans="2:18 16384:16384" ht="16" x14ac:dyDescent="0.4">
      <c r="B177" s="124" t="s">
        <v>174</v>
      </c>
      <c r="C177" s="53">
        <v>-26.199047444948075</v>
      </c>
      <c r="D177" s="53">
        <v>-119.00477946644392</v>
      </c>
      <c r="E177" s="53">
        <v>-67.589928894577099</v>
      </c>
      <c r="F177" s="53">
        <v>-25.642599575462764</v>
      </c>
      <c r="G177" s="53">
        <v>-2.9487734639003835</v>
      </c>
      <c r="H177" s="53">
        <v>767.63551018603414</v>
      </c>
      <c r="I177" s="158">
        <v>526.25038134070189</v>
      </c>
      <c r="L177" s="52"/>
      <c r="N177" s="106"/>
      <c r="Q177" s="25"/>
      <c r="R177" s="25"/>
      <c r="XFD177" s="25" t="s">
        <v>288</v>
      </c>
    </row>
    <row r="178" spans="2:18 16384:16384" ht="16" x14ac:dyDescent="0.4">
      <c r="B178" s="124" t="s">
        <v>175</v>
      </c>
      <c r="C178" s="53">
        <v>-10.434550484880885</v>
      </c>
      <c r="D178" s="53">
        <v>-254.43004669335227</v>
      </c>
      <c r="E178" s="53">
        <v>34.72639250633128</v>
      </c>
      <c r="F178" s="53">
        <v>-219.87733729518993</v>
      </c>
      <c r="G178" s="53">
        <v>-4.2908459043606237</v>
      </c>
      <c r="H178" s="53">
        <v>-36.078062441273573</v>
      </c>
      <c r="I178" s="158">
        <v>-490.38445031272607</v>
      </c>
      <c r="L178" s="52"/>
      <c r="N178" s="106"/>
      <c r="Q178" s="25"/>
      <c r="R178" s="25"/>
      <c r="XFD178" s="25" t="s">
        <v>165</v>
      </c>
    </row>
    <row r="179" spans="2:18 16384:16384" ht="16" x14ac:dyDescent="0.4">
      <c r="B179" s="124" t="s">
        <v>176</v>
      </c>
      <c r="C179" s="53">
        <v>21.725153965693703</v>
      </c>
      <c r="D179" s="53">
        <v>48.107022343305943</v>
      </c>
      <c r="E179" s="53">
        <v>119.55941887716492</v>
      </c>
      <c r="F179" s="53">
        <v>-32.558308241086806</v>
      </c>
      <c r="G179" s="53">
        <v>-2.5746851726705824</v>
      </c>
      <c r="H179" s="53">
        <v>183.31981712091419</v>
      </c>
      <c r="I179" s="158">
        <v>337.57841889332138</v>
      </c>
      <c r="L179" s="52"/>
      <c r="N179" s="106"/>
      <c r="Q179" s="25"/>
      <c r="R179" s="25"/>
      <c r="XFD179" s="25" t="s">
        <v>116</v>
      </c>
    </row>
    <row r="180" spans="2:18 16384:16384" ht="16" x14ac:dyDescent="0.4">
      <c r="B180" s="124" t="s">
        <v>177</v>
      </c>
      <c r="C180" s="53">
        <v>-9.4621282734943915</v>
      </c>
      <c r="D180" s="53">
        <v>164.63135503188155</v>
      </c>
      <c r="E180" s="53">
        <v>91.678544432440589</v>
      </c>
      <c r="F180" s="53">
        <v>84.369860600998805</v>
      </c>
      <c r="G180" s="53">
        <v>0.24869080278051131</v>
      </c>
      <c r="H180" s="53">
        <v>494.4521501413941</v>
      </c>
      <c r="I180" s="158">
        <v>825.91847273600115</v>
      </c>
      <c r="L180" s="52"/>
      <c r="N180" s="106"/>
      <c r="Q180" s="25"/>
      <c r="R180" s="25"/>
      <c r="XFD180" s="25" t="s">
        <v>289</v>
      </c>
    </row>
    <row r="181" spans="2:18 16384:16384" ht="16" x14ac:dyDescent="0.4">
      <c r="B181" s="124" t="s">
        <v>178</v>
      </c>
      <c r="C181" s="53">
        <v>-44.991980082796189</v>
      </c>
      <c r="D181" s="53">
        <v>49.902593751377488</v>
      </c>
      <c r="E181" s="53">
        <v>67.819319570758466</v>
      </c>
      <c r="F181" s="53">
        <v>270.40279415907241</v>
      </c>
      <c r="G181" s="53">
        <v>1.8645744542676785</v>
      </c>
      <c r="H181" s="53">
        <v>843.56835629154455</v>
      </c>
      <c r="I181" s="158">
        <v>1188.5656581442245</v>
      </c>
      <c r="L181" s="52"/>
      <c r="N181" s="106"/>
      <c r="Q181" s="25"/>
      <c r="R181" s="25"/>
      <c r="XFD181" s="25" t="s">
        <v>260</v>
      </c>
    </row>
    <row r="182" spans="2:18 16384:16384" ht="16" x14ac:dyDescent="0.4">
      <c r="B182" s="124" t="s">
        <v>179</v>
      </c>
      <c r="C182" s="53">
        <v>-50.558732714910995</v>
      </c>
      <c r="D182" s="53">
        <v>-13.608350404836509</v>
      </c>
      <c r="E182" s="53">
        <v>-23.187512325659682</v>
      </c>
      <c r="F182" s="53">
        <v>-45.691502681163115</v>
      </c>
      <c r="G182" s="53">
        <v>1.3386627222158411</v>
      </c>
      <c r="H182" s="53">
        <v>604.03140423272464</v>
      </c>
      <c r="I182" s="158">
        <v>472.3239688283702</v>
      </c>
      <c r="L182" s="52"/>
      <c r="N182" s="106"/>
      <c r="Q182" s="25"/>
      <c r="R182" s="25"/>
      <c r="XFD182" s="25" t="s">
        <v>270</v>
      </c>
    </row>
    <row r="183" spans="2:18 16384:16384" ht="16" x14ac:dyDescent="0.4">
      <c r="B183" s="124" t="s">
        <v>180</v>
      </c>
      <c r="C183" s="53">
        <v>-10.39903074616883</v>
      </c>
      <c r="D183" s="53">
        <v>-149.77492972602914</v>
      </c>
      <c r="E183" s="53">
        <v>53.194163543756758</v>
      </c>
      <c r="F183" s="53">
        <v>-88.671205288115232</v>
      </c>
      <c r="G183" s="53">
        <v>-1.8069436363217353</v>
      </c>
      <c r="H183" s="53">
        <v>159.34906151076177</v>
      </c>
      <c r="I183" s="158">
        <v>-38.108884342116397</v>
      </c>
      <c r="L183" s="52"/>
      <c r="N183" s="106"/>
      <c r="Q183" s="25"/>
      <c r="R183" s="25"/>
      <c r="XFD183" s="25" t="s">
        <v>96</v>
      </c>
    </row>
    <row r="184" spans="2:18 16384:16384" ht="16" x14ac:dyDescent="0.4">
      <c r="B184" s="124" t="s">
        <v>181</v>
      </c>
      <c r="C184" s="53">
        <v>20.686603168561625</v>
      </c>
      <c r="D184" s="53">
        <v>118.8939012130944</v>
      </c>
      <c r="E184" s="53">
        <v>124.39176508365051</v>
      </c>
      <c r="F184" s="53">
        <v>248.00955711804863</v>
      </c>
      <c r="G184" s="53">
        <v>0.53200163204339657</v>
      </c>
      <c r="H184" s="53">
        <v>489.57515764114498</v>
      </c>
      <c r="I184" s="158">
        <v>1002.0889858565436</v>
      </c>
      <c r="L184" s="52"/>
      <c r="N184" s="106"/>
      <c r="Q184" s="25"/>
      <c r="R184" s="25"/>
      <c r="XFD184" s="25" t="s">
        <v>234</v>
      </c>
    </row>
    <row r="185" spans="2:18 16384:16384" ht="16" x14ac:dyDescent="0.4">
      <c r="B185" s="124" t="s">
        <v>182</v>
      </c>
      <c r="C185" s="53">
        <v>-42.285311565847053</v>
      </c>
      <c r="D185" s="53">
        <v>-3.9202933489393024</v>
      </c>
      <c r="E185" s="53">
        <v>151.36675436899753</v>
      </c>
      <c r="F185" s="53">
        <v>110.39161555734907</v>
      </c>
      <c r="G185" s="53">
        <v>3.9838859961769439</v>
      </c>
      <c r="H185" s="53">
        <v>309.61868440192177</v>
      </c>
      <c r="I185" s="158">
        <v>529.15533540965896</v>
      </c>
      <c r="L185" s="52"/>
      <c r="N185" s="106"/>
      <c r="Q185" s="25"/>
      <c r="R185" s="25"/>
      <c r="XFD185" s="25" t="s">
        <v>220</v>
      </c>
    </row>
    <row r="186" spans="2:18 16384:16384" ht="16" x14ac:dyDescent="0.4">
      <c r="B186" s="124" t="s">
        <v>183</v>
      </c>
      <c r="C186" s="53">
        <v>-53.291134981069185</v>
      </c>
      <c r="D186" s="53">
        <v>33.921086108258677</v>
      </c>
      <c r="E186" s="53">
        <v>-12.657074173272662</v>
      </c>
      <c r="F186" s="53">
        <v>91.448720433988086</v>
      </c>
      <c r="G186" s="53">
        <v>-6.1777885789996043</v>
      </c>
      <c r="H186" s="53">
        <v>677.75036301480452</v>
      </c>
      <c r="I186" s="158">
        <v>730.99417182370985</v>
      </c>
      <c r="L186" s="52"/>
      <c r="N186" s="106"/>
      <c r="Q186" s="25"/>
      <c r="R186" s="25"/>
      <c r="XFD186" s="25" t="s">
        <v>14</v>
      </c>
    </row>
    <row r="187" spans="2:18 16384:16384" ht="16" x14ac:dyDescent="0.4">
      <c r="B187" s="124" t="s">
        <v>184</v>
      </c>
      <c r="C187" s="53">
        <v>31.854325136578467</v>
      </c>
      <c r="D187" s="53">
        <v>80.226511583630554</v>
      </c>
      <c r="E187" s="53">
        <v>216.16981263233308</v>
      </c>
      <c r="F187" s="53">
        <v>38.753476023704167</v>
      </c>
      <c r="G187" s="53">
        <v>-0.39715309205490595</v>
      </c>
      <c r="H187" s="53">
        <v>892.71264989132112</v>
      </c>
      <c r="I187" s="158">
        <v>1259.3196221755124</v>
      </c>
      <c r="L187" s="52"/>
      <c r="N187" s="106"/>
      <c r="Q187" s="25"/>
      <c r="R187" s="25"/>
      <c r="XFD187" s="25" t="s">
        <v>247</v>
      </c>
    </row>
    <row r="188" spans="2:18 16384:16384" ht="16" x14ac:dyDescent="0.4">
      <c r="B188" s="124" t="s">
        <v>185</v>
      </c>
      <c r="C188" s="53">
        <v>67.16262864752008</v>
      </c>
      <c r="D188" s="53">
        <v>-430.00085261026771</v>
      </c>
      <c r="E188" s="53">
        <v>182.44121911392986</v>
      </c>
      <c r="F188" s="53">
        <v>-50.658393737958598</v>
      </c>
      <c r="G188" s="53">
        <v>-4.7109950024040685</v>
      </c>
      <c r="H188" s="53">
        <v>60.392487207334511</v>
      </c>
      <c r="I188" s="158">
        <v>-175.37390638184593</v>
      </c>
      <c r="L188" s="52"/>
      <c r="N188" s="106"/>
      <c r="Q188" s="25"/>
      <c r="R188" s="25"/>
      <c r="XFD188" s="25" t="s">
        <v>15</v>
      </c>
    </row>
    <row r="189" spans="2:18 16384:16384" ht="16" x14ac:dyDescent="0.4">
      <c r="B189" s="124" t="s">
        <v>186</v>
      </c>
      <c r="C189" s="53">
        <v>-29.656107843908206</v>
      </c>
      <c r="D189" s="53">
        <v>-101.64784443630045</v>
      </c>
      <c r="E189" s="53">
        <v>-61.333436744665391</v>
      </c>
      <c r="F189" s="53">
        <v>-50.808262222256289</v>
      </c>
      <c r="G189" s="53">
        <v>-17.926732815017942</v>
      </c>
      <c r="H189" s="53">
        <v>658.96919948267657</v>
      </c>
      <c r="I189" s="158">
        <v>397.59681542052829</v>
      </c>
      <c r="L189" s="52"/>
      <c r="N189" s="106"/>
      <c r="Q189" s="25"/>
      <c r="R189" s="25"/>
      <c r="XFD189" s="25" t="s">
        <v>117</v>
      </c>
    </row>
    <row r="190" spans="2:18 16384:16384" ht="16" x14ac:dyDescent="0.4">
      <c r="B190" s="124" t="s">
        <v>187</v>
      </c>
      <c r="C190" s="53">
        <v>-102.97447130253394</v>
      </c>
      <c r="D190" s="53">
        <v>358.25828690291348</v>
      </c>
      <c r="E190" s="53">
        <v>5.3801428620970455</v>
      </c>
      <c r="F190" s="53">
        <v>168.69974170524287</v>
      </c>
      <c r="G190" s="53">
        <v>-202.65143999275466</v>
      </c>
      <c r="H190" s="53">
        <v>1348.2217452651144</v>
      </c>
      <c r="I190" s="158">
        <v>1574.9340054400791</v>
      </c>
      <c r="L190" s="52"/>
      <c r="N190" s="106"/>
      <c r="Q190" s="25"/>
      <c r="R190" s="25"/>
      <c r="XFD190" s="25" t="s">
        <v>118</v>
      </c>
    </row>
    <row r="191" spans="2:18 16384:16384" ht="16" x14ac:dyDescent="0.4">
      <c r="B191" s="124" t="s">
        <v>188</v>
      </c>
      <c r="C191" s="53">
        <v>125.53573999339788</v>
      </c>
      <c r="D191" s="53">
        <v>504.48477196100561</v>
      </c>
      <c r="E191" s="53">
        <v>-293.73556018063869</v>
      </c>
      <c r="F191" s="53">
        <v>140.29365051767348</v>
      </c>
      <c r="G191" s="53">
        <v>39.147116354472715</v>
      </c>
      <c r="H191" s="53">
        <v>1036.0639452939245</v>
      </c>
      <c r="I191" s="158">
        <v>1551.7896639398355</v>
      </c>
      <c r="L191" s="52"/>
      <c r="N191" s="106"/>
      <c r="Q191" s="25"/>
      <c r="R191" s="25"/>
      <c r="XFD191" s="25" t="s">
        <v>166</v>
      </c>
    </row>
    <row r="192" spans="2:18 16384:16384" ht="16" x14ac:dyDescent="0.4">
      <c r="B192" s="124" t="s">
        <v>189</v>
      </c>
      <c r="C192" s="53">
        <v>-77.309378298929943</v>
      </c>
      <c r="D192" s="53">
        <v>-214.12502547005673</v>
      </c>
      <c r="E192" s="53">
        <v>43.960055700631642</v>
      </c>
      <c r="F192" s="53">
        <v>-4.8010361196560112</v>
      </c>
      <c r="G192" s="53">
        <v>-5.5715342613186039</v>
      </c>
      <c r="H192" s="53">
        <v>641.57492182662429</v>
      </c>
      <c r="I192" s="158">
        <v>383.72800337729467</v>
      </c>
      <c r="L192" s="52"/>
      <c r="N192" s="106"/>
      <c r="Q192" s="25"/>
      <c r="R192" s="25"/>
      <c r="XFD192" s="25" t="s">
        <v>271</v>
      </c>
    </row>
    <row r="193" spans="2:18 16384:16384" ht="16" x14ac:dyDescent="0.4">
      <c r="B193" s="124" t="s">
        <v>190</v>
      </c>
      <c r="C193" s="53">
        <v>11.823572904924212</v>
      </c>
      <c r="D193" s="53">
        <v>188.92228764975115</v>
      </c>
      <c r="E193" s="53">
        <v>16.671820229297225</v>
      </c>
      <c r="F193" s="53">
        <v>91.943530144298705</v>
      </c>
      <c r="G193" s="53">
        <v>-13.32555924743972</v>
      </c>
      <c r="H193" s="53">
        <v>533.88324480144377</v>
      </c>
      <c r="I193" s="158">
        <v>829.91889648227539</v>
      </c>
      <c r="L193" s="52"/>
      <c r="N193" s="106"/>
      <c r="Q193" s="25"/>
      <c r="R193" s="25"/>
      <c r="XFD193" s="25" t="s">
        <v>221</v>
      </c>
    </row>
    <row r="194" spans="2:18 16384:16384" ht="16" x14ac:dyDescent="0.4">
      <c r="B194" s="124" t="s">
        <v>191</v>
      </c>
      <c r="C194" s="53">
        <v>275.77086220811998</v>
      </c>
      <c r="D194" s="53">
        <v>560.42500052434752</v>
      </c>
      <c r="E194" s="53">
        <v>0.34998815107891801</v>
      </c>
      <c r="F194" s="53">
        <v>313.06755775997556</v>
      </c>
      <c r="G194" s="53">
        <v>-1.9561238490587425</v>
      </c>
      <c r="H194" s="53">
        <v>981.35872168632648</v>
      </c>
      <c r="I194" s="158">
        <v>2129.0160064807897</v>
      </c>
      <c r="L194" s="52"/>
      <c r="N194" s="106"/>
      <c r="Q194" s="25"/>
      <c r="R194" s="25"/>
      <c r="XFD194" s="25" t="s">
        <v>119</v>
      </c>
    </row>
    <row r="195" spans="2:18 16384:16384" ht="16" x14ac:dyDescent="0.4">
      <c r="B195" s="124" t="s">
        <v>192</v>
      </c>
      <c r="C195" s="53">
        <v>-97.283189785840236</v>
      </c>
      <c r="D195" s="53">
        <v>-585.49693171021033</v>
      </c>
      <c r="E195" s="53">
        <v>121.57815712275652</v>
      </c>
      <c r="F195" s="53">
        <v>52.904855470900031</v>
      </c>
      <c r="G195" s="53">
        <v>-4.3671469193297865</v>
      </c>
      <c r="H195" s="53">
        <v>258.27230447757995</v>
      </c>
      <c r="I195" s="158">
        <v>-254.39195134414376</v>
      </c>
      <c r="L195" s="52"/>
      <c r="N195" s="106"/>
      <c r="Q195" s="25"/>
      <c r="R195" s="25"/>
      <c r="XFD195" s="25" t="s">
        <v>167</v>
      </c>
    </row>
    <row r="196" spans="2:18 16384:16384" ht="16" x14ac:dyDescent="0.4">
      <c r="B196" s="124" t="s">
        <v>193</v>
      </c>
      <c r="C196" s="53">
        <v>14.117906766574908</v>
      </c>
      <c r="D196" s="53">
        <v>-87.175131649359273</v>
      </c>
      <c r="E196" s="53">
        <v>5.8073854514215313</v>
      </c>
      <c r="F196" s="53">
        <v>-36.764366578140432</v>
      </c>
      <c r="G196" s="53">
        <v>-2.3813865494430608</v>
      </c>
      <c r="H196" s="53">
        <v>167.85841930777133</v>
      </c>
      <c r="I196" s="158">
        <v>61.462826748825009</v>
      </c>
      <c r="L196" s="52"/>
      <c r="N196" s="106"/>
      <c r="Q196" s="25"/>
      <c r="R196" s="25"/>
      <c r="XFD196" s="25" t="s">
        <v>235</v>
      </c>
    </row>
    <row r="197" spans="2:18 16384:16384" ht="16" x14ac:dyDescent="0.4">
      <c r="B197" s="124" t="s">
        <v>194</v>
      </c>
      <c r="C197" s="53">
        <v>47.893231644044981</v>
      </c>
      <c r="D197" s="53">
        <v>-128.66304114369638</v>
      </c>
      <c r="E197" s="53">
        <v>122.73011334467128</v>
      </c>
      <c r="F197" s="53">
        <v>20.434327268024273</v>
      </c>
      <c r="G197" s="53">
        <v>-5.79201548063409</v>
      </c>
      <c r="H197" s="53">
        <v>362.22740739657763</v>
      </c>
      <c r="I197" s="158">
        <v>418.83002302898774</v>
      </c>
      <c r="L197" s="52"/>
      <c r="N197" s="106"/>
      <c r="Q197" s="25"/>
      <c r="R197" s="25"/>
      <c r="XFD197" s="25" t="s">
        <v>251</v>
      </c>
    </row>
    <row r="198" spans="2:18 16384:16384" ht="16" x14ac:dyDescent="0.4">
      <c r="B198" s="124" t="s">
        <v>195</v>
      </c>
      <c r="C198" s="53">
        <v>80.558392514736767</v>
      </c>
      <c r="D198" s="53">
        <v>79.031178570478133</v>
      </c>
      <c r="E198" s="53">
        <v>-87.184677455348208</v>
      </c>
      <c r="F198" s="53">
        <v>161.06904623443444</v>
      </c>
      <c r="G198" s="53">
        <v>-2.9222826705387552</v>
      </c>
      <c r="H198" s="53">
        <v>670.33254319219407</v>
      </c>
      <c r="I198" s="158">
        <v>900.88420038595643</v>
      </c>
      <c r="L198" s="52"/>
      <c r="N198" s="106"/>
      <c r="Q198" s="25"/>
      <c r="R198" s="25"/>
      <c r="XFD198" s="25" t="s">
        <v>16</v>
      </c>
    </row>
    <row r="199" spans="2:18 16384:16384" ht="16" x14ac:dyDescent="0.4">
      <c r="B199" s="124" t="s">
        <v>196</v>
      </c>
      <c r="C199" s="53">
        <v>134.36596011392479</v>
      </c>
      <c r="D199" s="53">
        <v>444.57928505166871</v>
      </c>
      <c r="E199" s="53">
        <v>-2.8538193416612216</v>
      </c>
      <c r="F199" s="53">
        <v>285.44158805122748</v>
      </c>
      <c r="G199" s="53">
        <v>-9.1972942551563399</v>
      </c>
      <c r="H199" s="53">
        <v>905.58957171606914</v>
      </c>
      <c r="I199" s="158">
        <v>1757.9252913360724</v>
      </c>
      <c r="L199" s="52"/>
      <c r="N199" s="106"/>
      <c r="Q199" s="25"/>
      <c r="R199" s="25"/>
      <c r="XFD199" s="25" t="s">
        <v>17</v>
      </c>
    </row>
    <row r="200" spans="2:18 16384:16384" ht="16" x14ac:dyDescent="0.4">
      <c r="B200" s="124" t="s">
        <v>197</v>
      </c>
      <c r="C200" s="53">
        <v>67.91997756913338</v>
      </c>
      <c r="D200" s="53">
        <v>61.181750102779318</v>
      </c>
      <c r="E200" s="53">
        <v>153.28605386715174</v>
      </c>
      <c r="F200" s="53">
        <v>-118.99608993122968</v>
      </c>
      <c r="G200" s="53">
        <v>7.7752922103618944</v>
      </c>
      <c r="H200" s="53">
        <v>623.44770811128672</v>
      </c>
      <c r="I200" s="158">
        <v>794.61469192948334</v>
      </c>
      <c r="L200" s="52"/>
      <c r="N200" s="106"/>
      <c r="Q200" s="25"/>
      <c r="R200" s="25"/>
      <c r="XFD200" s="25" t="s">
        <v>272</v>
      </c>
    </row>
    <row r="201" spans="2:18 16384:16384" ht="16" x14ac:dyDescent="0.4">
      <c r="B201" s="124" t="s">
        <v>198</v>
      </c>
      <c r="C201" s="53">
        <v>35.925872758662756</v>
      </c>
      <c r="D201" s="53">
        <v>1.404403607459467</v>
      </c>
      <c r="E201" s="53">
        <v>-61.432003106063917</v>
      </c>
      <c r="F201" s="53">
        <v>15.665583351502963</v>
      </c>
      <c r="G201" s="53">
        <v>-6.6566324210045584</v>
      </c>
      <c r="H201" s="53">
        <v>464.41956101700191</v>
      </c>
      <c r="I201" s="158">
        <v>449.3267852075586</v>
      </c>
      <c r="L201" s="52"/>
      <c r="N201" s="106"/>
      <c r="Q201" s="25"/>
      <c r="R201" s="25"/>
      <c r="XFD201" s="25" t="s">
        <v>168</v>
      </c>
    </row>
    <row r="202" spans="2:18 16384:16384" ht="16" x14ac:dyDescent="0.4">
      <c r="B202" s="124" t="s">
        <v>199</v>
      </c>
      <c r="C202" s="53">
        <v>20.513253809630616</v>
      </c>
      <c r="D202" s="53">
        <v>202.51637987746099</v>
      </c>
      <c r="E202" s="53">
        <v>46.353963985498979</v>
      </c>
      <c r="F202" s="53">
        <v>-8.3609655171876618</v>
      </c>
      <c r="G202" s="53">
        <v>-4.0232716168314591</v>
      </c>
      <c r="H202" s="53">
        <v>912.98974807925458</v>
      </c>
      <c r="I202" s="158">
        <v>1169.9891086178261</v>
      </c>
      <c r="L202" s="52"/>
      <c r="N202" s="106"/>
      <c r="Q202" s="25"/>
      <c r="R202" s="25"/>
      <c r="XFD202" s="25" t="s">
        <v>120</v>
      </c>
    </row>
    <row r="203" spans="2:18 16384:16384" ht="16" x14ac:dyDescent="0.4">
      <c r="B203" s="124" t="s">
        <v>200</v>
      </c>
      <c r="C203" s="53">
        <v>40.051136980804529</v>
      </c>
      <c r="D203" s="53">
        <v>176.2078244014244</v>
      </c>
      <c r="E203" s="53">
        <v>-86.107701489281339</v>
      </c>
      <c r="F203" s="53">
        <v>342.850801955799</v>
      </c>
      <c r="G203" s="53">
        <v>-23.391527555608469</v>
      </c>
      <c r="H203" s="53">
        <v>441.64441218434615</v>
      </c>
      <c r="I203" s="158">
        <v>891.25494647748428</v>
      </c>
      <c r="L203" s="52"/>
      <c r="N203" s="106"/>
      <c r="Q203" s="25"/>
      <c r="R203" s="25"/>
      <c r="XFD203" s="25" t="s">
        <v>169</v>
      </c>
    </row>
    <row r="204" spans="2:18 16384:16384" ht="16" x14ac:dyDescent="0.4">
      <c r="B204" s="124" t="s">
        <v>201</v>
      </c>
      <c r="C204" s="53">
        <v>-35.630801608773339</v>
      </c>
      <c r="D204" s="53">
        <v>253.05581772959746</v>
      </c>
      <c r="E204" s="53">
        <v>71.746246198912104</v>
      </c>
      <c r="F204" s="53">
        <v>36.286834140066894</v>
      </c>
      <c r="G204" s="53">
        <v>-137.16319482210292</v>
      </c>
      <c r="H204" s="53">
        <v>752.01120830680577</v>
      </c>
      <c r="I204" s="158">
        <v>940.30610994450603</v>
      </c>
      <c r="L204" s="52"/>
      <c r="N204" s="106"/>
      <c r="Q204" s="25"/>
      <c r="R204" s="25"/>
      <c r="XFD204" s="25" t="s">
        <v>18</v>
      </c>
    </row>
    <row r="205" spans="2:18 16384:16384" ht="16" x14ac:dyDescent="0.4">
      <c r="B205" s="124" t="s">
        <v>202</v>
      </c>
      <c r="C205" s="53">
        <v>16.902125573702605</v>
      </c>
      <c r="D205" s="53">
        <v>-44.541385668260801</v>
      </c>
      <c r="E205" s="53">
        <v>133.13926028731083</v>
      </c>
      <c r="F205" s="53">
        <v>-10.430944603686584</v>
      </c>
      <c r="G205" s="53">
        <v>2.5605478311425034</v>
      </c>
      <c r="H205" s="53">
        <v>299.36839767115032</v>
      </c>
      <c r="I205" s="158">
        <v>396.9980010913589</v>
      </c>
      <c r="L205" s="52"/>
      <c r="N205" s="106"/>
      <c r="Q205" s="25"/>
      <c r="R205" s="25"/>
      <c r="XFD205" s="25" t="s">
        <v>197</v>
      </c>
    </row>
    <row r="206" spans="2:18 16384:16384" ht="16" x14ac:dyDescent="0.4">
      <c r="B206" s="124" t="s">
        <v>203</v>
      </c>
      <c r="C206" s="53">
        <v>48.941073727997818</v>
      </c>
      <c r="D206" s="53">
        <v>245.51442697685101</v>
      </c>
      <c r="E206" s="53">
        <v>-323.12259412240792</v>
      </c>
      <c r="F206" s="53">
        <v>-59.555033077832732</v>
      </c>
      <c r="G206" s="53">
        <v>11.840577757762791</v>
      </c>
      <c r="H206" s="53">
        <v>973.35202807817711</v>
      </c>
      <c r="I206" s="158">
        <v>896.97047934054808</v>
      </c>
      <c r="L206" s="52"/>
      <c r="N206" s="106"/>
      <c r="Q206" s="25"/>
      <c r="R206" s="25"/>
      <c r="XFD206" s="25" t="s">
        <v>273</v>
      </c>
    </row>
    <row r="207" spans="2:18 16384:16384" ht="16" x14ac:dyDescent="0.4">
      <c r="B207" s="124" t="s">
        <v>204</v>
      </c>
      <c r="C207" s="53">
        <v>-79.154149418848121</v>
      </c>
      <c r="D207" s="53">
        <v>90.499142030636818</v>
      </c>
      <c r="E207" s="53">
        <v>6.9919195424673717</v>
      </c>
      <c r="F207" s="53">
        <v>245.0317157356852</v>
      </c>
      <c r="G207" s="53">
        <v>-1.377641516628801</v>
      </c>
      <c r="H207" s="53">
        <v>285.12283439443274</v>
      </c>
      <c r="I207" s="158">
        <v>547.11382076774521</v>
      </c>
      <c r="L207" s="52"/>
      <c r="N207" s="106"/>
      <c r="Q207" s="25"/>
      <c r="R207" s="25"/>
      <c r="XFD207" s="25" t="s">
        <v>43</v>
      </c>
    </row>
    <row r="208" spans="2:18 16384:16384" ht="16" x14ac:dyDescent="0.4">
      <c r="B208" s="124" t="s">
        <v>205</v>
      </c>
      <c r="C208" s="53">
        <v>172.01182412219347</v>
      </c>
      <c r="D208" s="53">
        <v>656.58659917034549</v>
      </c>
      <c r="E208" s="53">
        <v>-107.50996088521526</v>
      </c>
      <c r="F208" s="53">
        <v>381.86320937686833</v>
      </c>
      <c r="G208" s="53">
        <v>8.576747465886708</v>
      </c>
      <c r="H208" s="53">
        <v>983.96803281022869</v>
      </c>
      <c r="I208" s="158">
        <v>2095.4964520603075</v>
      </c>
      <c r="L208" s="52"/>
      <c r="N208" s="106"/>
      <c r="Q208" s="25"/>
      <c r="R208" s="25"/>
      <c r="XFD208" s="25" t="s">
        <v>170</v>
      </c>
    </row>
    <row r="209" spans="2:18 16384:16384" ht="16" x14ac:dyDescent="0.4">
      <c r="B209" s="124" t="s">
        <v>206</v>
      </c>
      <c r="C209" s="53">
        <v>10.181721417349864</v>
      </c>
      <c r="D209" s="53">
        <v>77.335780003909932</v>
      </c>
      <c r="E209" s="53">
        <v>-126.6907074885923</v>
      </c>
      <c r="F209" s="53">
        <v>154.20530667688755</v>
      </c>
      <c r="G209" s="53">
        <v>1.5609609265173683</v>
      </c>
      <c r="H209" s="53">
        <v>510.38501305823058</v>
      </c>
      <c r="I209" s="158">
        <v>626.97807459430305</v>
      </c>
      <c r="L209" s="52"/>
      <c r="N209" s="106"/>
      <c r="Q209" s="25"/>
      <c r="R209" s="25"/>
      <c r="XFD209" s="25" t="s">
        <v>261</v>
      </c>
    </row>
    <row r="210" spans="2:18 16384:16384" ht="16" x14ac:dyDescent="0.4">
      <c r="B210" s="124" t="s">
        <v>207</v>
      </c>
      <c r="C210" s="53">
        <v>-49.309014709987409</v>
      </c>
      <c r="D210" s="53">
        <v>-139.49048507481464</v>
      </c>
      <c r="E210" s="53">
        <v>94.008924049715091</v>
      </c>
      <c r="F210" s="53">
        <v>18.379123130154156</v>
      </c>
      <c r="G210" s="53">
        <v>-0.7989467545064417</v>
      </c>
      <c r="H210" s="53">
        <v>315.77959757397423</v>
      </c>
      <c r="I210" s="158">
        <v>238.56919821453499</v>
      </c>
      <c r="L210" s="52"/>
      <c r="N210" s="106"/>
      <c r="Q210" s="25"/>
      <c r="R210" s="25"/>
      <c r="XFD210" s="25" t="s">
        <v>19</v>
      </c>
    </row>
    <row r="211" spans="2:18 16384:16384" ht="16" x14ac:dyDescent="0.4">
      <c r="B211" s="124" t="s">
        <v>208</v>
      </c>
      <c r="C211" s="53">
        <v>167.7705622348669</v>
      </c>
      <c r="D211" s="53">
        <v>666.50895187855178</v>
      </c>
      <c r="E211" s="53">
        <v>-1.553623510151624</v>
      </c>
      <c r="F211" s="53">
        <v>238.42775103880882</v>
      </c>
      <c r="G211" s="53">
        <v>5.8136097045639561</v>
      </c>
      <c r="H211" s="53">
        <v>1010.3679456668029</v>
      </c>
      <c r="I211" s="158">
        <v>2087.3351970134427</v>
      </c>
      <c r="L211" s="52"/>
      <c r="N211" s="106"/>
      <c r="Q211" s="25"/>
      <c r="R211" s="25"/>
      <c r="XFD211" s="25" t="s">
        <v>252</v>
      </c>
    </row>
    <row r="212" spans="2:18 16384:16384" ht="16" x14ac:dyDescent="0.4">
      <c r="B212" s="124" t="s">
        <v>209</v>
      </c>
      <c r="C212" s="53">
        <v>-89.16072444586284</v>
      </c>
      <c r="D212" s="53">
        <v>-275.63291140133657</v>
      </c>
      <c r="E212" s="53">
        <v>-33.352396494949517</v>
      </c>
      <c r="F212" s="53">
        <v>-27.487252707875307</v>
      </c>
      <c r="G212" s="53">
        <v>-4.7926171823850661</v>
      </c>
      <c r="H212" s="53">
        <v>-11.678955298478627</v>
      </c>
      <c r="I212" s="158">
        <v>-442.10485753088795</v>
      </c>
      <c r="L212" s="52"/>
      <c r="N212" s="106"/>
      <c r="Q212" s="25"/>
      <c r="R212" s="25"/>
      <c r="XFD212" s="25" t="s">
        <v>198</v>
      </c>
    </row>
    <row r="213" spans="2:18 16384:16384" ht="16" x14ac:dyDescent="0.4">
      <c r="B213" s="124" t="s">
        <v>210</v>
      </c>
      <c r="C213" s="53">
        <v>-11.580222627236898</v>
      </c>
      <c r="D213" s="53">
        <v>51.003889369235466</v>
      </c>
      <c r="E213" s="53">
        <v>-27.014108474253646</v>
      </c>
      <c r="F213" s="53">
        <v>16.758050164350955</v>
      </c>
      <c r="G213" s="53">
        <v>4.2292988724114071</v>
      </c>
      <c r="H213" s="53">
        <v>509.64257422662615</v>
      </c>
      <c r="I213" s="158">
        <v>543.03948153113345</v>
      </c>
      <c r="L213" s="52"/>
      <c r="N213" s="106"/>
      <c r="Q213" s="25"/>
      <c r="R213" s="25"/>
      <c r="XFD213" s="25" t="s">
        <v>222</v>
      </c>
    </row>
    <row r="214" spans="2:18 16384:16384" ht="16" x14ac:dyDescent="0.4">
      <c r="B214" s="124" t="s">
        <v>211</v>
      </c>
      <c r="C214" s="53">
        <v>28.150189915945475</v>
      </c>
      <c r="D214" s="53">
        <v>215.73827348174345</v>
      </c>
      <c r="E214" s="53">
        <v>-15.512701842501997</v>
      </c>
      <c r="F214" s="53">
        <v>413.64693960121502</v>
      </c>
      <c r="G214" s="53">
        <v>5.2001549463735817</v>
      </c>
      <c r="H214" s="53">
        <v>771.32137385313047</v>
      </c>
      <c r="I214" s="158">
        <v>1418.5442299559058</v>
      </c>
      <c r="L214" s="52"/>
      <c r="N214" s="106"/>
      <c r="Q214" s="25"/>
      <c r="R214" s="25"/>
      <c r="XFD214" s="25" t="s">
        <v>121</v>
      </c>
    </row>
    <row r="215" spans="2:18 16384:16384" ht="16" x14ac:dyDescent="0.4">
      <c r="B215" s="124" t="s">
        <v>212</v>
      </c>
      <c r="C215" s="53">
        <v>70.709301216997019</v>
      </c>
      <c r="D215" s="53">
        <v>27.173907628767779</v>
      </c>
      <c r="E215" s="53">
        <v>-77.801429832203922</v>
      </c>
      <c r="F215" s="53">
        <v>170.67044822991832</v>
      </c>
      <c r="G215" s="53">
        <v>0.66264437609726012</v>
      </c>
      <c r="H215" s="53">
        <v>363.02385480585542</v>
      </c>
      <c r="I215" s="158">
        <v>554.43872642543192</v>
      </c>
      <c r="L215" s="52"/>
      <c r="N215" s="106"/>
      <c r="Q215" s="25"/>
      <c r="R215" s="25"/>
      <c r="XFD215" s="25" t="s">
        <v>122</v>
      </c>
    </row>
    <row r="216" spans="2:18 16384:16384" ht="16" x14ac:dyDescent="0.4">
      <c r="B216" s="124" t="s">
        <v>213</v>
      </c>
      <c r="C216" s="53">
        <v>-11.924720365716878</v>
      </c>
      <c r="D216" s="53">
        <v>3.4052015921285914</v>
      </c>
      <c r="E216" s="53">
        <v>-78.834280769121833</v>
      </c>
      <c r="F216" s="53">
        <v>-50.321283565410546</v>
      </c>
      <c r="G216" s="53">
        <v>3.01096523510338</v>
      </c>
      <c r="H216" s="53">
        <v>142.36182231987846</v>
      </c>
      <c r="I216" s="158">
        <v>7.6977044468611666</v>
      </c>
      <c r="L216" s="52"/>
      <c r="N216" s="106"/>
      <c r="Q216" s="25"/>
      <c r="R216" s="25"/>
      <c r="XFD216" s="25" t="s">
        <v>171</v>
      </c>
    </row>
    <row r="217" spans="2:18 16384:16384" ht="16" x14ac:dyDescent="0.4">
      <c r="B217" s="124" t="s">
        <v>214</v>
      </c>
      <c r="C217" s="53">
        <v>-33.286283733617111</v>
      </c>
      <c r="D217" s="53">
        <v>-2.2780270152657049</v>
      </c>
      <c r="E217" s="53">
        <v>-72.333335110724988</v>
      </c>
      <c r="F217" s="53">
        <v>-22.662599738798619</v>
      </c>
      <c r="G217" s="53">
        <v>3.7499780831469458</v>
      </c>
      <c r="H217" s="53">
        <v>239.53989981544908</v>
      </c>
      <c r="I217" s="158">
        <v>112.72963230018959</v>
      </c>
      <c r="L217" s="52"/>
      <c r="N217" s="106"/>
      <c r="Q217" s="25"/>
      <c r="R217" s="25"/>
      <c r="XFD217" s="25" t="s">
        <v>199</v>
      </c>
    </row>
    <row r="218" spans="2:18 16384:16384" ht="16" x14ac:dyDescent="0.4">
      <c r="B218" s="124" t="s">
        <v>215</v>
      </c>
      <c r="C218" s="53">
        <v>26.768144187766175</v>
      </c>
      <c r="D218" s="53">
        <v>662.53635988333951</v>
      </c>
      <c r="E218" s="53">
        <v>362.57387626234669</v>
      </c>
      <c r="F218" s="53">
        <v>189.53622710556411</v>
      </c>
      <c r="G218" s="53">
        <v>13.435980465967821</v>
      </c>
      <c r="H218" s="53">
        <v>472.2253315724173</v>
      </c>
      <c r="I218" s="158">
        <v>1727.0759194774018</v>
      </c>
      <c r="L218" s="52"/>
      <c r="N218" s="106"/>
      <c r="Q218" s="25"/>
      <c r="R218" s="25"/>
      <c r="XFD218" s="25" t="s">
        <v>236</v>
      </c>
    </row>
    <row r="219" spans="2:18 16384:16384" ht="16" x14ac:dyDescent="0.4">
      <c r="B219" s="124" t="s">
        <v>216</v>
      </c>
      <c r="C219" s="53">
        <v>-14.266246766984223</v>
      </c>
      <c r="D219" s="53">
        <v>128.68173908884123</v>
      </c>
      <c r="E219" s="53">
        <v>55.328898384505351</v>
      </c>
      <c r="F219" s="53">
        <v>114.81199566702415</v>
      </c>
      <c r="G219" s="53">
        <v>-8.5576765863648721</v>
      </c>
      <c r="H219" s="53">
        <v>15.390136211659296</v>
      </c>
      <c r="I219" s="158">
        <v>291.38884599868095</v>
      </c>
      <c r="L219" s="52"/>
      <c r="N219" s="106"/>
      <c r="Q219" s="25"/>
      <c r="R219" s="25"/>
      <c r="XFD219" s="25" t="s">
        <v>67</v>
      </c>
    </row>
    <row r="220" spans="2:18 16384:16384" ht="16" x14ac:dyDescent="0.4">
      <c r="B220" s="124" t="s">
        <v>217</v>
      </c>
      <c r="C220" s="53">
        <v>86.915021268846473</v>
      </c>
      <c r="D220" s="53">
        <v>264.63042665663244</v>
      </c>
      <c r="E220" s="53">
        <v>-15.512269547485175</v>
      </c>
      <c r="F220" s="53">
        <v>187.81301084232317</v>
      </c>
      <c r="G220" s="53">
        <v>9.5346515438142649</v>
      </c>
      <c r="H220" s="53">
        <v>531.26300575392099</v>
      </c>
      <c r="I220" s="158">
        <v>1064.6438465180522</v>
      </c>
      <c r="L220" s="52"/>
      <c r="N220" s="106"/>
      <c r="Q220" s="25"/>
      <c r="R220" s="25"/>
      <c r="XFD220" s="25" t="s">
        <v>248</v>
      </c>
    </row>
    <row r="221" spans="2:18 16384:16384" ht="16" x14ac:dyDescent="0.4">
      <c r="B221" s="124" t="s">
        <v>218</v>
      </c>
      <c r="C221" s="53">
        <v>5.4320580605358595</v>
      </c>
      <c r="D221" s="53">
        <v>196.15291578519071</v>
      </c>
      <c r="E221" s="53">
        <v>-62.549403237455977</v>
      </c>
      <c r="F221" s="53">
        <v>77.430927691761426</v>
      </c>
      <c r="G221" s="53">
        <v>7.4875009330431137</v>
      </c>
      <c r="H221" s="53">
        <v>511.54633054014164</v>
      </c>
      <c r="I221" s="158">
        <v>735.50032977321678</v>
      </c>
      <c r="L221" s="52"/>
      <c r="N221" s="106"/>
      <c r="Q221" s="25"/>
      <c r="R221" s="25"/>
      <c r="XFD221" s="25" t="s">
        <v>53</v>
      </c>
    </row>
    <row r="222" spans="2:18 16384:16384" ht="16" x14ac:dyDescent="0.4">
      <c r="B222" s="124" t="s">
        <v>219</v>
      </c>
      <c r="C222" s="53">
        <v>-19.280593136886111</v>
      </c>
      <c r="D222" s="53">
        <v>204.6468979279779</v>
      </c>
      <c r="E222" s="53">
        <v>101.9157932782033</v>
      </c>
      <c r="F222" s="53">
        <v>220.05745740383406</v>
      </c>
      <c r="G222" s="53">
        <v>-8.7445117772667658</v>
      </c>
      <c r="H222" s="53">
        <v>1165.2533765427179</v>
      </c>
      <c r="I222" s="158">
        <v>1663.8484202385803</v>
      </c>
      <c r="L222" s="52"/>
      <c r="N222" s="106"/>
      <c r="Q222" s="25"/>
      <c r="R222" s="25"/>
      <c r="XFD222" s="25" t="s">
        <v>20</v>
      </c>
    </row>
    <row r="223" spans="2:18 16384:16384" ht="16" x14ac:dyDescent="0.4">
      <c r="B223" s="124" t="s">
        <v>220</v>
      </c>
      <c r="C223" s="53">
        <v>-21.17337179749239</v>
      </c>
      <c r="D223" s="53">
        <v>-20.626445169537913</v>
      </c>
      <c r="E223" s="53">
        <v>-26.191990743524684</v>
      </c>
      <c r="F223" s="53">
        <v>138.42546756763178</v>
      </c>
      <c r="G223" s="53">
        <v>-0.88330260167520647</v>
      </c>
      <c r="H223" s="53">
        <v>418.75445282988983</v>
      </c>
      <c r="I223" s="158">
        <v>488.30481008529142</v>
      </c>
      <c r="L223" s="52"/>
      <c r="N223" s="106"/>
      <c r="Q223" s="25"/>
      <c r="R223" s="25"/>
      <c r="XFD223" s="25" t="s">
        <v>97</v>
      </c>
    </row>
    <row r="224" spans="2:18 16384:16384" ht="16" x14ac:dyDescent="0.4">
      <c r="B224" s="124" t="s">
        <v>221</v>
      </c>
      <c r="C224" s="53">
        <v>176.35656101189048</v>
      </c>
      <c r="D224" s="53">
        <v>325.36687736898767</v>
      </c>
      <c r="E224" s="53">
        <v>-28.394007193500386</v>
      </c>
      <c r="F224" s="53">
        <v>401.33234075716149</v>
      </c>
      <c r="G224" s="53">
        <v>-6.6474381752558509</v>
      </c>
      <c r="H224" s="53">
        <v>318.00686895003753</v>
      </c>
      <c r="I224" s="158">
        <v>1186.0212027193211</v>
      </c>
      <c r="L224" s="52"/>
      <c r="N224" s="106"/>
      <c r="Q224" s="25"/>
      <c r="R224" s="25"/>
      <c r="XFD224" s="25" t="s">
        <v>172</v>
      </c>
    </row>
    <row r="225" spans="2:18 16384:16384" ht="16" x14ac:dyDescent="0.4">
      <c r="B225" s="124" t="s">
        <v>222</v>
      </c>
      <c r="C225" s="53">
        <v>-12.597382764769538</v>
      </c>
      <c r="D225" s="53">
        <v>-11.59474302854651</v>
      </c>
      <c r="E225" s="53">
        <v>-64.963613351194851</v>
      </c>
      <c r="F225" s="53">
        <v>236.97765754509723</v>
      </c>
      <c r="G225" s="53">
        <v>-3.3646690904188739</v>
      </c>
      <c r="H225" s="53">
        <v>-50.16685744025574</v>
      </c>
      <c r="I225" s="158">
        <v>94.290391869911701</v>
      </c>
      <c r="L225" s="52"/>
      <c r="N225" s="106"/>
      <c r="Q225" s="25"/>
      <c r="R225" s="25"/>
      <c r="XFD225" s="25" t="s">
        <v>173</v>
      </c>
    </row>
    <row r="226" spans="2:18 16384:16384" ht="16" x14ac:dyDescent="0.4">
      <c r="B226" s="124" t="s">
        <v>223</v>
      </c>
      <c r="C226" s="53">
        <v>-12.108106967381698</v>
      </c>
      <c r="D226" s="53">
        <v>75.827378092965006</v>
      </c>
      <c r="E226" s="53">
        <v>-9.275681945076343</v>
      </c>
      <c r="F226" s="53">
        <v>-56.163212592536169</v>
      </c>
      <c r="G226" s="53">
        <v>8.0046353039224272</v>
      </c>
      <c r="H226" s="53">
        <v>33.209629527202765</v>
      </c>
      <c r="I226" s="158">
        <v>39.494641419095984</v>
      </c>
      <c r="L226" s="52"/>
      <c r="N226" s="106"/>
      <c r="Q226" s="25"/>
      <c r="R226" s="25"/>
      <c r="XFD226" s="25" t="s">
        <v>174</v>
      </c>
    </row>
    <row r="227" spans="2:18 16384:16384" ht="16" x14ac:dyDescent="0.4">
      <c r="B227" s="124" t="s">
        <v>224</v>
      </c>
      <c r="C227" s="53">
        <v>-23.336224394636378</v>
      </c>
      <c r="D227" s="53">
        <v>211.15353708312972</v>
      </c>
      <c r="E227" s="53">
        <v>-113.60218300025656</v>
      </c>
      <c r="F227" s="53">
        <v>133.56078767471337</v>
      </c>
      <c r="G227" s="53">
        <v>5.1936521680005425</v>
      </c>
      <c r="H227" s="53">
        <v>595.93412088896309</v>
      </c>
      <c r="I227" s="158">
        <v>808.9036904199138</v>
      </c>
      <c r="L227" s="52"/>
      <c r="N227" s="106"/>
      <c r="Q227" s="25"/>
      <c r="R227" s="25"/>
      <c r="XFD227" s="25" t="s">
        <v>33</v>
      </c>
    </row>
    <row r="228" spans="2:18 16384:16384" ht="16" x14ac:dyDescent="0.4">
      <c r="B228" s="124" t="s">
        <v>225</v>
      </c>
      <c r="C228" s="53">
        <v>7.6907107623864617</v>
      </c>
      <c r="D228" s="53">
        <v>302.447107311742</v>
      </c>
      <c r="E228" s="53">
        <v>-41.979308716199284</v>
      </c>
      <c r="F228" s="53">
        <v>164.13310900088857</v>
      </c>
      <c r="G228" s="53">
        <v>9.7087308302429793</v>
      </c>
      <c r="H228" s="53">
        <v>452.00917010894852</v>
      </c>
      <c r="I228" s="158">
        <v>894.00951929800931</v>
      </c>
      <c r="L228" s="52"/>
      <c r="N228" s="106"/>
      <c r="Q228" s="25"/>
      <c r="R228" s="25"/>
      <c r="XFD228" s="25" t="s">
        <v>253</v>
      </c>
    </row>
    <row r="229" spans="2:18 16384:16384" ht="16" x14ac:dyDescent="0.4">
      <c r="B229" s="124" t="s">
        <v>226</v>
      </c>
      <c r="C229" s="53">
        <v>-24.298857837408427</v>
      </c>
      <c r="D229" s="53">
        <v>-215.5716359446655</v>
      </c>
      <c r="E229" s="53">
        <v>46.722510646062858</v>
      </c>
      <c r="F229" s="53">
        <v>-97.556877344446832</v>
      </c>
      <c r="G229" s="53">
        <v>-1.7194317394087355</v>
      </c>
      <c r="H229" s="53">
        <v>196.62101976989254</v>
      </c>
      <c r="I229" s="158">
        <v>-95.803272449974088</v>
      </c>
      <c r="L229" s="52"/>
      <c r="N229" s="106"/>
      <c r="Q229" s="25"/>
      <c r="R229" s="25"/>
      <c r="XFD229" s="25" t="s">
        <v>76</v>
      </c>
    </row>
    <row r="230" spans="2:18 16384:16384" ht="16" x14ac:dyDescent="0.4">
      <c r="B230" s="124" t="s">
        <v>227</v>
      </c>
      <c r="C230" s="53">
        <v>-108.6913449718508</v>
      </c>
      <c r="D230" s="53">
        <v>-246.822522385817</v>
      </c>
      <c r="E230" s="53">
        <v>-26.472624061450631</v>
      </c>
      <c r="F230" s="53">
        <v>-11.621512257356947</v>
      </c>
      <c r="G230" s="53">
        <v>-0.30076604660632317</v>
      </c>
      <c r="H230" s="53">
        <v>163.03027842453423</v>
      </c>
      <c r="I230" s="158">
        <v>-230.87849129854743</v>
      </c>
      <c r="L230" s="52"/>
      <c r="N230" s="106"/>
      <c r="Q230" s="25"/>
      <c r="R230" s="25"/>
      <c r="XFD230" s="25" t="s">
        <v>175</v>
      </c>
    </row>
    <row r="231" spans="2:18 16384:16384" ht="16" x14ac:dyDescent="0.4">
      <c r="B231" s="124" t="s">
        <v>228</v>
      </c>
      <c r="C231" s="53">
        <v>115.06742721583696</v>
      </c>
      <c r="D231" s="53">
        <v>241.18757969294305</v>
      </c>
      <c r="E231" s="53">
        <v>-3.5235352412281031</v>
      </c>
      <c r="F231" s="53">
        <v>230.10108924452291</v>
      </c>
      <c r="G231" s="53">
        <v>4.3526794894336209</v>
      </c>
      <c r="H231" s="53">
        <v>695.28677992830092</v>
      </c>
      <c r="I231" s="158">
        <v>1282.4720203298093</v>
      </c>
      <c r="L231" s="52"/>
      <c r="N231" s="106"/>
      <c r="Q231" s="25"/>
      <c r="R231" s="25"/>
      <c r="XFD231" s="25" t="s">
        <v>123</v>
      </c>
    </row>
    <row r="232" spans="2:18 16384:16384" ht="16" x14ac:dyDescent="0.4">
      <c r="B232" s="124" t="s">
        <v>229</v>
      </c>
      <c r="C232" s="53">
        <v>62.407280319134927</v>
      </c>
      <c r="D232" s="53">
        <v>-153.43628547191713</v>
      </c>
      <c r="E232" s="53">
        <v>-40.054580821081899</v>
      </c>
      <c r="F232" s="53">
        <v>-169.01376511707883</v>
      </c>
      <c r="G232" s="53">
        <v>-0.45985165526345806</v>
      </c>
      <c r="H232" s="53">
        <v>248.33178364932917</v>
      </c>
      <c r="I232" s="158">
        <v>-52.225419096877204</v>
      </c>
      <c r="L232" s="52"/>
      <c r="N232" s="106"/>
      <c r="Q232" s="25"/>
      <c r="R232" s="25"/>
      <c r="XFD232" s="25" t="s">
        <v>200</v>
      </c>
    </row>
    <row r="233" spans="2:18 16384:16384" ht="16" x14ac:dyDescent="0.4">
      <c r="B233" s="124" t="s">
        <v>230</v>
      </c>
      <c r="C233" s="53">
        <v>-12.704453890193829</v>
      </c>
      <c r="D233" s="53">
        <v>344.40163360589889</v>
      </c>
      <c r="E233" s="53">
        <v>-28.235300667363106</v>
      </c>
      <c r="F233" s="53">
        <v>197.78339843445173</v>
      </c>
      <c r="G233" s="53">
        <v>1.8508058823656197</v>
      </c>
      <c r="H233" s="53">
        <v>521.19709171335455</v>
      </c>
      <c r="I233" s="158">
        <v>1024.2931750785137</v>
      </c>
      <c r="L233" s="52"/>
      <c r="N233" s="106"/>
      <c r="Q233" s="25"/>
      <c r="R233" s="25"/>
      <c r="XFD233" s="25" t="s">
        <v>89</v>
      </c>
    </row>
    <row r="234" spans="2:18 16384:16384" ht="16" x14ac:dyDescent="0.4">
      <c r="B234" s="124" t="s">
        <v>231</v>
      </c>
      <c r="C234" s="53">
        <v>11.356024729952757</v>
      </c>
      <c r="D234" s="53">
        <v>26.250792610951493</v>
      </c>
      <c r="E234" s="53">
        <v>-117.13335769744066</v>
      </c>
      <c r="F234" s="53">
        <v>-24.119702224956207</v>
      </c>
      <c r="G234" s="53">
        <v>-20.041173802228407</v>
      </c>
      <c r="H234" s="53">
        <v>236.64790803493827</v>
      </c>
      <c r="I234" s="158">
        <v>112.96049165121727</v>
      </c>
      <c r="L234" s="52"/>
      <c r="N234" s="106"/>
      <c r="Q234" s="25"/>
      <c r="R234" s="25"/>
      <c r="XFD234" s="25" t="s">
        <v>176</v>
      </c>
    </row>
    <row r="235" spans="2:18 16384:16384" ht="16" x14ac:dyDescent="0.4">
      <c r="B235" s="124" t="s">
        <v>232</v>
      </c>
      <c r="C235" s="53">
        <v>31.700789341999162</v>
      </c>
      <c r="D235" s="53">
        <v>-153.20054750661316</v>
      </c>
      <c r="E235" s="53">
        <v>-8.854178531302523</v>
      </c>
      <c r="F235" s="53">
        <v>104.93811836117109</v>
      </c>
      <c r="G235" s="53">
        <v>-6.7034099272829586</v>
      </c>
      <c r="H235" s="53">
        <v>115.53638984618851</v>
      </c>
      <c r="I235" s="158">
        <v>83.417161584160112</v>
      </c>
      <c r="L235" s="52"/>
      <c r="N235" s="106"/>
      <c r="Q235" s="25"/>
      <c r="R235" s="25"/>
      <c r="XFD235" s="25" t="s">
        <v>68</v>
      </c>
    </row>
    <row r="236" spans="2:18 16384:16384" ht="16" x14ac:dyDescent="0.4">
      <c r="B236" s="124" t="s">
        <v>233</v>
      </c>
      <c r="C236" s="53">
        <v>54.571955077594417</v>
      </c>
      <c r="D236" s="53">
        <v>215.63446379405323</v>
      </c>
      <c r="E236" s="53">
        <v>-23.458611725948458</v>
      </c>
      <c r="F236" s="53">
        <v>-126.70816825957408</v>
      </c>
      <c r="G236" s="53">
        <v>-5.425762545028439</v>
      </c>
      <c r="H236" s="53">
        <v>234.33252295035777</v>
      </c>
      <c r="I236" s="158">
        <v>348.94639929145444</v>
      </c>
      <c r="L236" s="52"/>
      <c r="N236" s="106"/>
      <c r="Q236" s="25"/>
      <c r="R236" s="25"/>
      <c r="XFD236" s="25" t="s">
        <v>124</v>
      </c>
    </row>
    <row r="237" spans="2:18 16384:16384" ht="16" x14ac:dyDescent="0.4">
      <c r="B237" s="124" t="s">
        <v>234</v>
      </c>
      <c r="C237" s="53">
        <v>129.11903014817966</v>
      </c>
      <c r="D237" s="53">
        <v>-0.49914227216013529</v>
      </c>
      <c r="E237" s="53">
        <v>37.585355600943387</v>
      </c>
      <c r="F237" s="53">
        <v>1.0075976292101672</v>
      </c>
      <c r="G237" s="53">
        <v>-4.6622852051733217</v>
      </c>
      <c r="H237" s="53">
        <v>384.6147238891748</v>
      </c>
      <c r="I237" s="158">
        <v>547.16527979017451</v>
      </c>
      <c r="L237" s="52"/>
      <c r="N237" s="106"/>
      <c r="Q237" s="25"/>
      <c r="R237" s="25"/>
      <c r="XFD237" s="25" t="s">
        <v>177</v>
      </c>
    </row>
    <row r="238" spans="2:18 16384:16384" ht="16" x14ac:dyDescent="0.4">
      <c r="B238" s="124" t="s">
        <v>235</v>
      </c>
      <c r="C238" s="53">
        <v>3.1183819114350255</v>
      </c>
      <c r="D238" s="53">
        <v>-52.572433708012341</v>
      </c>
      <c r="E238" s="53">
        <v>126.15466889066235</v>
      </c>
      <c r="F238" s="53">
        <v>278.69987123520377</v>
      </c>
      <c r="G238" s="53">
        <v>-3.8217981495221522</v>
      </c>
      <c r="H238" s="53">
        <v>660.08824188968526</v>
      </c>
      <c r="I238" s="158">
        <v>1011.6669320694519</v>
      </c>
      <c r="L238" s="52"/>
      <c r="N238" s="106"/>
      <c r="Q238" s="25"/>
      <c r="R238" s="25"/>
      <c r="XFD238" s="25" t="s">
        <v>44</v>
      </c>
    </row>
    <row r="239" spans="2:18 16384:16384" ht="16" x14ac:dyDescent="0.4">
      <c r="B239" s="124" t="s">
        <v>236</v>
      </c>
      <c r="C239" s="53">
        <v>-36.890746883678254</v>
      </c>
      <c r="D239" s="53">
        <v>-155.7689164388992</v>
      </c>
      <c r="E239" s="53">
        <v>4.1417350267378197</v>
      </c>
      <c r="F239" s="53">
        <v>63.678204143962596</v>
      </c>
      <c r="G239" s="53">
        <v>-1.3125415151658055</v>
      </c>
      <c r="H239" s="53">
        <v>284.23193206939152</v>
      </c>
      <c r="I239" s="158">
        <v>158.07966640234869</v>
      </c>
      <c r="L239" s="52"/>
      <c r="N239" s="106"/>
      <c r="Q239" s="25"/>
      <c r="R239" s="25"/>
      <c r="XFD239" s="25" t="s">
        <v>21</v>
      </c>
    </row>
    <row r="240" spans="2:18 16384:16384" ht="16" x14ac:dyDescent="0.4">
      <c r="B240" s="124" t="s">
        <v>237</v>
      </c>
      <c r="C240" s="53">
        <v>99.310058330139114</v>
      </c>
      <c r="D240" s="53">
        <v>212.99021413950004</v>
      </c>
      <c r="E240" s="53">
        <v>-323.49258562622776</v>
      </c>
      <c r="F240" s="53">
        <v>405.97108010154818</v>
      </c>
      <c r="G240" s="53">
        <v>-0.94739257558527612</v>
      </c>
      <c r="H240" s="53">
        <v>527.81213727823535</v>
      </c>
      <c r="I240" s="158">
        <v>921.64351164760956</v>
      </c>
      <c r="L240" s="52"/>
      <c r="N240" s="106"/>
      <c r="Q240" s="25"/>
      <c r="R240" s="25"/>
      <c r="XFD240" s="25" t="s">
        <v>22</v>
      </c>
    </row>
    <row r="241" spans="2:18 16384:16384" ht="16" x14ac:dyDescent="0.4">
      <c r="B241" s="124" t="s">
        <v>238</v>
      </c>
      <c r="C241" s="53">
        <v>39.455602692689169</v>
      </c>
      <c r="D241" s="53">
        <v>159.54322074148985</v>
      </c>
      <c r="E241" s="53">
        <v>100.83667822603957</v>
      </c>
      <c r="F241" s="53">
        <v>69.145401551267327</v>
      </c>
      <c r="G241" s="53">
        <v>-9.9007788715704947</v>
      </c>
      <c r="H241" s="53">
        <v>339.91128086902916</v>
      </c>
      <c r="I241" s="158">
        <v>698.99140520894457</v>
      </c>
      <c r="L241" s="52"/>
      <c r="N241" s="106"/>
      <c r="Q241" s="25"/>
      <c r="R241" s="25"/>
      <c r="XFD241" s="25" t="s">
        <v>178</v>
      </c>
    </row>
    <row r="242" spans="2:18 16384:16384" ht="16" x14ac:dyDescent="0.4">
      <c r="B242" s="124" t="s">
        <v>239</v>
      </c>
      <c r="C242" s="53">
        <v>-4.9439727568044614</v>
      </c>
      <c r="D242" s="53">
        <v>62.558990638402008</v>
      </c>
      <c r="E242" s="53">
        <v>-88.29189741063351</v>
      </c>
      <c r="F242" s="53">
        <v>254.05546276200707</v>
      </c>
      <c r="G242" s="53">
        <v>8.3423432066985352</v>
      </c>
      <c r="H242" s="53">
        <v>775.08768474704095</v>
      </c>
      <c r="I242" s="158">
        <v>1006.8086111867106</v>
      </c>
      <c r="L242" s="52"/>
      <c r="N242" s="106"/>
      <c r="Q242" s="25"/>
      <c r="R242" s="25"/>
      <c r="XFD242" s="25" t="s">
        <v>179</v>
      </c>
    </row>
    <row r="243" spans="2:18 16384:16384" ht="16" x14ac:dyDescent="0.4">
      <c r="B243" s="124" t="s">
        <v>240</v>
      </c>
      <c r="C243" s="53">
        <v>-15.269379277001168</v>
      </c>
      <c r="D243" s="53">
        <v>10.201939143263441</v>
      </c>
      <c r="E243" s="53">
        <v>-27.827593301179228</v>
      </c>
      <c r="F243" s="53">
        <v>104.3437200133373</v>
      </c>
      <c r="G243" s="53">
        <v>10.94372259421621</v>
      </c>
      <c r="H243" s="53">
        <v>165.59282335720241</v>
      </c>
      <c r="I243" s="158">
        <v>247.98523252983898</v>
      </c>
      <c r="L243" s="52"/>
      <c r="N243" s="106"/>
      <c r="Q243" s="25"/>
      <c r="R243" s="25"/>
      <c r="XFD243" s="25" t="s">
        <v>180</v>
      </c>
    </row>
    <row r="244" spans="2:18 16384:16384" ht="16" x14ac:dyDescent="0.4">
      <c r="B244" s="124" t="s">
        <v>241</v>
      </c>
      <c r="C244" s="53">
        <v>-12.855067052211853</v>
      </c>
      <c r="D244" s="53">
        <v>26.585280091709887</v>
      </c>
      <c r="E244" s="53">
        <v>-150.44916806441449</v>
      </c>
      <c r="F244" s="53">
        <v>424.68179061875873</v>
      </c>
      <c r="G244" s="53">
        <v>11.777461289893488</v>
      </c>
      <c r="H244" s="53">
        <v>409.82816385070976</v>
      </c>
      <c r="I244" s="158">
        <v>709.56846073444558</v>
      </c>
      <c r="L244" s="52"/>
      <c r="N244" s="106"/>
      <c r="Q244" s="25"/>
      <c r="R244" s="25"/>
      <c r="XFD244" s="25" t="s">
        <v>274</v>
      </c>
    </row>
    <row r="245" spans="2:18 16384:16384" ht="16" x14ac:dyDescent="0.4">
      <c r="B245" s="124" t="s">
        <v>242</v>
      </c>
      <c r="C245" s="53">
        <v>41.60988738414968</v>
      </c>
      <c r="D245" s="53">
        <v>-81.281916258193718</v>
      </c>
      <c r="E245" s="53">
        <v>-14.262508808673317</v>
      </c>
      <c r="F245" s="53">
        <v>244.34085826921483</v>
      </c>
      <c r="G245" s="53">
        <v>-1.6880067309739575</v>
      </c>
      <c r="H245" s="53">
        <v>444.30775142144273</v>
      </c>
      <c r="I245" s="158">
        <v>633.02606527696628</v>
      </c>
      <c r="L245" s="52"/>
      <c r="N245" s="106"/>
      <c r="Q245" s="25"/>
      <c r="R245" s="25"/>
      <c r="XFD245" s="25" t="s">
        <v>23</v>
      </c>
    </row>
    <row r="246" spans="2:18 16384:16384" ht="16" x14ac:dyDescent="0.4">
      <c r="B246" s="124" t="s">
        <v>243</v>
      </c>
      <c r="C246" s="53">
        <v>42.948298613084148</v>
      </c>
      <c r="D246" s="53">
        <v>24.50600954252101</v>
      </c>
      <c r="E246" s="53">
        <v>27.089231383001561</v>
      </c>
      <c r="F246" s="53">
        <v>225.84150083495459</v>
      </c>
      <c r="G246" s="53">
        <v>-6.6908826894561999</v>
      </c>
      <c r="H246" s="53">
        <v>644.28727441132958</v>
      </c>
      <c r="I246" s="158">
        <v>957.98143209543468</v>
      </c>
      <c r="L246" s="52"/>
      <c r="N246" s="106"/>
      <c r="Q246" s="25"/>
      <c r="R246" s="25"/>
      <c r="XFD246" s="25" t="s">
        <v>24</v>
      </c>
    </row>
    <row r="247" spans="2:18 16384:16384" ht="16" x14ac:dyDescent="0.4">
      <c r="B247" s="124" t="s">
        <v>244</v>
      </c>
      <c r="C247" s="53">
        <v>32.211433856301603</v>
      </c>
      <c r="D247" s="53">
        <v>84.114848844272259</v>
      </c>
      <c r="E247" s="53">
        <v>-102.19012278810396</v>
      </c>
      <c r="F247" s="53">
        <v>442.90212747589959</v>
      </c>
      <c r="G247" s="53">
        <v>1.6836850033187505</v>
      </c>
      <c r="H247" s="53">
        <v>643.69176485991568</v>
      </c>
      <c r="I247" s="158">
        <v>1102.4137372516038</v>
      </c>
      <c r="L247" s="52"/>
      <c r="N247" s="106"/>
      <c r="Q247" s="25"/>
      <c r="R247" s="25"/>
      <c r="XFD247" s="25" t="s">
        <v>34</v>
      </c>
    </row>
    <row r="248" spans="2:18 16384:16384" ht="16" x14ac:dyDescent="0.4">
      <c r="B248" s="124" t="s">
        <v>245</v>
      </c>
      <c r="C248" s="53">
        <v>144.54344055051169</v>
      </c>
      <c r="D248" s="53">
        <v>283.69445586177704</v>
      </c>
      <c r="E248" s="53">
        <v>17.647837802157028</v>
      </c>
      <c r="F248" s="53">
        <v>219.87531432369221</v>
      </c>
      <c r="G248" s="53">
        <v>20.513907993737568</v>
      </c>
      <c r="H248" s="53">
        <v>677.24559181288726</v>
      </c>
      <c r="I248" s="158">
        <v>1363.5205483447628</v>
      </c>
      <c r="L248" s="52"/>
      <c r="N248" s="106"/>
      <c r="Q248" s="25"/>
      <c r="R248" s="25"/>
      <c r="XFD248" s="25" t="s">
        <v>77</v>
      </c>
    </row>
    <row r="249" spans="2:18 16384:16384" ht="16" x14ac:dyDescent="0.4">
      <c r="B249" s="124" t="s">
        <v>246</v>
      </c>
      <c r="C249" s="53">
        <v>-79.452378586495087</v>
      </c>
      <c r="D249" s="53">
        <v>-48.973784461598818</v>
      </c>
      <c r="E249" s="53">
        <v>67.789418961154695</v>
      </c>
      <c r="F249" s="53">
        <v>236.71263681910966</v>
      </c>
      <c r="G249" s="53">
        <v>-6.4408338176523996</v>
      </c>
      <c r="H249" s="53">
        <v>487.67958689877776</v>
      </c>
      <c r="I249" s="158">
        <v>657.31464581329578</v>
      </c>
      <c r="L249" s="52"/>
      <c r="N249" s="106"/>
      <c r="Q249" s="25"/>
      <c r="R249" s="25"/>
      <c r="XFD249" s="25" t="s">
        <v>54</v>
      </c>
    </row>
    <row r="250" spans="2:18 16384:16384" ht="16" x14ac:dyDescent="0.4">
      <c r="B250" s="124" t="s">
        <v>247</v>
      </c>
      <c r="C250" s="53">
        <v>32.573875702745589</v>
      </c>
      <c r="D250" s="53">
        <v>309.16000097890634</v>
      </c>
      <c r="E250" s="53">
        <v>118.44175575585075</v>
      </c>
      <c r="F250" s="53">
        <v>189.44552672637005</v>
      </c>
      <c r="G250" s="53">
        <v>18.779519960295232</v>
      </c>
      <c r="H250" s="53">
        <v>388.20571048668296</v>
      </c>
      <c r="I250" s="158">
        <v>1056.6063896108508</v>
      </c>
      <c r="L250" s="52"/>
      <c r="N250" s="106"/>
      <c r="Q250" s="25"/>
      <c r="R250" s="25"/>
      <c r="XFD250" s="25" t="s">
        <v>69</v>
      </c>
    </row>
    <row r="251" spans="2:18 16384:16384" ht="16" x14ac:dyDescent="0.4">
      <c r="B251" s="124" t="s">
        <v>248</v>
      </c>
      <c r="C251" s="53">
        <v>58.374976701733424</v>
      </c>
      <c r="D251" s="53">
        <v>244.51353324416547</v>
      </c>
      <c r="E251" s="53">
        <v>-248.46276146536263</v>
      </c>
      <c r="F251" s="53">
        <v>381.26205446522835</v>
      </c>
      <c r="G251" s="53">
        <v>7.7122289106532662</v>
      </c>
      <c r="H251" s="53">
        <v>860.2972389471164</v>
      </c>
      <c r="I251" s="158">
        <v>1303.6972708035341</v>
      </c>
      <c r="L251" s="52"/>
      <c r="N251" s="106"/>
      <c r="Q251" s="25"/>
      <c r="R251" s="25"/>
      <c r="XFD251" s="25" t="s">
        <v>55</v>
      </c>
    </row>
    <row r="252" spans="2:18 16384:16384" ht="16" x14ac:dyDescent="0.4">
      <c r="B252" s="124" t="s">
        <v>249</v>
      </c>
      <c r="C252" s="53">
        <v>58.02639663624165</v>
      </c>
      <c r="D252" s="53">
        <v>216.7870552421997</v>
      </c>
      <c r="E252" s="53">
        <v>21.176125104307232</v>
      </c>
      <c r="F252" s="53">
        <v>254.11611337041708</v>
      </c>
      <c r="G252" s="53">
        <v>12.225778105479176</v>
      </c>
      <c r="H252" s="53">
        <v>578.67867633612502</v>
      </c>
      <c r="I252" s="158">
        <v>1141.01014479477</v>
      </c>
      <c r="L252" s="52"/>
      <c r="N252" s="106"/>
      <c r="Q252" s="25"/>
      <c r="R252" s="25"/>
      <c r="XFD252" s="25" t="s">
        <v>25</v>
      </c>
    </row>
    <row r="253" spans="2:18 16384:16384" ht="16" x14ac:dyDescent="0.4">
      <c r="B253" s="124" t="s">
        <v>250</v>
      </c>
      <c r="C253" s="53">
        <v>54.224066078834731</v>
      </c>
      <c r="D253" s="53">
        <v>187.09000953879874</v>
      </c>
      <c r="E253" s="53">
        <v>-6.5606283084308643</v>
      </c>
      <c r="F253" s="53">
        <v>451.17617954534728</v>
      </c>
      <c r="G253" s="53">
        <v>9.1239894847826761</v>
      </c>
      <c r="H253" s="53">
        <v>527.45138470189647</v>
      </c>
      <c r="I253" s="158">
        <v>1222.5050010412292</v>
      </c>
      <c r="L253" s="52"/>
      <c r="N253" s="106"/>
      <c r="Q253" s="25"/>
      <c r="R253" s="25"/>
      <c r="XFD253" s="25" t="s">
        <v>237</v>
      </c>
    </row>
    <row r="254" spans="2:18 16384:16384" ht="16" x14ac:dyDescent="0.4">
      <c r="B254" s="124" t="s">
        <v>251</v>
      </c>
      <c r="C254" s="53">
        <v>34.771174548213189</v>
      </c>
      <c r="D254" s="53">
        <v>162.06653621442078</v>
      </c>
      <c r="E254" s="53">
        <v>-170.88348715607367</v>
      </c>
      <c r="F254" s="53">
        <v>401.18906382248923</v>
      </c>
      <c r="G254" s="53">
        <v>-0.40137702685110338</v>
      </c>
      <c r="H254" s="53">
        <v>673.60649612663553</v>
      </c>
      <c r="I254" s="158">
        <v>1100.3484065288339</v>
      </c>
      <c r="L254" s="52"/>
      <c r="N254" s="106"/>
      <c r="Q254" s="25"/>
      <c r="R254" s="25"/>
      <c r="XFD254" s="25" t="s">
        <v>181</v>
      </c>
    </row>
    <row r="255" spans="2:18 16384:16384" ht="16" x14ac:dyDescent="0.4">
      <c r="B255" s="124" t="s">
        <v>252</v>
      </c>
      <c r="C255" s="53">
        <v>-5.1623481596275376</v>
      </c>
      <c r="D255" s="53">
        <v>-160.65711592973383</v>
      </c>
      <c r="E255" s="53">
        <v>63.748969803058493</v>
      </c>
      <c r="F255" s="53">
        <v>169.30438634742222</v>
      </c>
      <c r="G255" s="53">
        <v>-2.2977465670538164</v>
      </c>
      <c r="H255" s="53">
        <v>85.345002883669054</v>
      </c>
      <c r="I255" s="158">
        <v>150.28114837773458</v>
      </c>
      <c r="L255" s="52"/>
      <c r="N255" s="106"/>
      <c r="Q255" s="25"/>
      <c r="R255" s="25"/>
      <c r="XFD255" s="25" t="s">
        <v>136</v>
      </c>
    </row>
    <row r="256" spans="2:18 16384:16384" ht="16" x14ac:dyDescent="0.4">
      <c r="B256" s="124" t="s">
        <v>253</v>
      </c>
      <c r="C256" s="53">
        <v>-31.882483310959746</v>
      </c>
      <c r="D256" s="53">
        <v>-143.60305375402368</v>
      </c>
      <c r="E256" s="53">
        <v>85.584636042487148</v>
      </c>
      <c r="F256" s="53">
        <v>422.90990199669409</v>
      </c>
      <c r="G256" s="53">
        <v>-2.369099399321009</v>
      </c>
      <c r="H256" s="53">
        <v>281.74052468188052</v>
      </c>
      <c r="I256" s="158">
        <v>612.38042625675735</v>
      </c>
      <c r="L256" s="52"/>
      <c r="N256" s="106"/>
      <c r="Q256" s="25"/>
      <c r="R256" s="25"/>
      <c r="XFD256" s="25" t="s">
        <v>26</v>
      </c>
    </row>
    <row r="257" spans="2:18 16384:16384" ht="16" x14ac:dyDescent="0.4">
      <c r="B257" s="124" t="s">
        <v>254</v>
      </c>
      <c r="C257" s="53">
        <v>34.028726625187979</v>
      </c>
      <c r="D257" s="53">
        <v>35.090129083461463</v>
      </c>
      <c r="E257" s="53">
        <v>-103.38793156424651</v>
      </c>
      <c r="F257" s="53">
        <v>480.83000154257655</v>
      </c>
      <c r="G257" s="53">
        <v>-3.2070046074316658</v>
      </c>
      <c r="H257" s="53">
        <v>312.36649487401758</v>
      </c>
      <c r="I257" s="158">
        <v>755.72041595356541</v>
      </c>
      <c r="L257" s="52"/>
      <c r="N257" s="106"/>
      <c r="Q257" s="25"/>
      <c r="R257" s="25"/>
      <c r="XFD257" s="25" t="s">
        <v>125</v>
      </c>
    </row>
    <row r="258" spans="2:18 16384:16384" ht="16" x14ac:dyDescent="0.4">
      <c r="B258" s="124" t="s">
        <v>255</v>
      </c>
      <c r="C258" s="53">
        <v>-41.455713225341242</v>
      </c>
      <c r="D258" s="53">
        <v>-231.52553815589533</v>
      </c>
      <c r="E258" s="53">
        <v>-73.209877947835935</v>
      </c>
      <c r="F258" s="53">
        <v>315.90600609575364</v>
      </c>
      <c r="G258" s="53">
        <v>1.11277667340302</v>
      </c>
      <c r="H258" s="53">
        <v>357.46267684146267</v>
      </c>
      <c r="I258" s="158">
        <v>328.2903302815468</v>
      </c>
      <c r="L258" s="52"/>
      <c r="N258" s="106"/>
      <c r="Q258" s="25"/>
      <c r="R258" s="25"/>
      <c r="XFD258" s="25" t="s">
        <v>70</v>
      </c>
    </row>
    <row r="259" spans="2:18 16384:16384" ht="16" x14ac:dyDescent="0.4">
      <c r="B259" s="124" t="s">
        <v>256</v>
      </c>
      <c r="C259" s="53">
        <v>56.693291302411069</v>
      </c>
      <c r="D259" s="53">
        <v>287.00731326901092</v>
      </c>
      <c r="E259" s="53">
        <v>260.34682345758938</v>
      </c>
      <c r="F259" s="53">
        <v>145.03298789904596</v>
      </c>
      <c r="G259" s="53">
        <v>1.8476692874901341</v>
      </c>
      <c r="H259" s="53">
        <v>608.35063415303841</v>
      </c>
      <c r="I259" s="158">
        <v>1359.2787193685858</v>
      </c>
      <c r="L259" s="52"/>
      <c r="N259" s="106"/>
      <c r="Q259" s="25"/>
      <c r="R259" s="25"/>
      <c r="XFD259" s="25" t="s">
        <v>275</v>
      </c>
    </row>
    <row r="260" spans="2:18 16384:16384" ht="16" x14ac:dyDescent="0.4">
      <c r="B260" s="124" t="s">
        <v>257</v>
      </c>
      <c r="C260" s="53">
        <v>168.81564532100964</v>
      </c>
      <c r="D260" s="53">
        <v>269.58889300636326</v>
      </c>
      <c r="E260" s="53">
        <v>33.55688524635616</v>
      </c>
      <c r="F260" s="53">
        <v>446.88048639641318</v>
      </c>
      <c r="G260" s="53">
        <v>7.426182488881178</v>
      </c>
      <c r="H260" s="53">
        <v>737.76906910031937</v>
      </c>
      <c r="I260" s="158">
        <v>1664.0371615593428</v>
      </c>
      <c r="L260" s="52"/>
      <c r="N260" s="106"/>
      <c r="Q260" s="25"/>
      <c r="R260" s="25"/>
      <c r="XFD260" s="25" t="s">
        <v>90</v>
      </c>
    </row>
    <row r="261" spans="2:18 16384:16384" ht="16" x14ac:dyDescent="0.4">
      <c r="B261" s="124" t="s">
        <v>258</v>
      </c>
      <c r="C261" s="53">
        <v>31.528384866712845</v>
      </c>
      <c r="D261" s="53">
        <v>-10.395867764085919</v>
      </c>
      <c r="E261" s="53">
        <v>27.696005556181944</v>
      </c>
      <c r="F261" s="53">
        <v>309.8223455217738</v>
      </c>
      <c r="G261" s="53">
        <v>-3.2935006262619582</v>
      </c>
      <c r="H261" s="53">
        <v>294.68050035270892</v>
      </c>
      <c r="I261" s="158">
        <v>650.03786790702964</v>
      </c>
      <c r="L261" s="52"/>
      <c r="N261" s="106"/>
      <c r="Q261" s="25"/>
      <c r="R261" s="25"/>
      <c r="XFD261" s="25" t="s">
        <v>276</v>
      </c>
    </row>
    <row r="262" spans="2:18 16384:16384" ht="16" x14ac:dyDescent="0.4">
      <c r="B262" s="124" t="s">
        <v>259</v>
      </c>
      <c r="C262" s="53">
        <v>-150.29004982330309</v>
      </c>
      <c r="D262" s="53">
        <v>-373.38696427481688</v>
      </c>
      <c r="E262" s="53">
        <v>218.44182977203184</v>
      </c>
      <c r="F262" s="53">
        <v>187.26499800341767</v>
      </c>
      <c r="G262" s="53">
        <v>-3.0181808796149254</v>
      </c>
      <c r="H262" s="53">
        <v>325.68165565294055</v>
      </c>
      <c r="I262" s="158">
        <v>204.6932884506551</v>
      </c>
      <c r="L262" s="52"/>
      <c r="N262" s="106"/>
      <c r="Q262" s="25"/>
      <c r="R262" s="25"/>
      <c r="XFD262" s="25" t="s">
        <v>45</v>
      </c>
    </row>
    <row r="263" spans="2:18 16384:16384" ht="16" x14ac:dyDescent="0.4">
      <c r="B263" s="124" t="s">
        <v>260</v>
      </c>
      <c r="C263" s="53">
        <v>31.267263160346246</v>
      </c>
      <c r="D263" s="53">
        <v>259.2679683940944</v>
      </c>
      <c r="E263" s="53">
        <v>109.43368094287632</v>
      </c>
      <c r="F263" s="53">
        <v>380.07530503281754</v>
      </c>
      <c r="G263" s="53">
        <v>1.7182687841900777</v>
      </c>
      <c r="H263" s="53">
        <v>665.14284407493153</v>
      </c>
      <c r="I263" s="158">
        <v>1446.9053303892561</v>
      </c>
      <c r="L263" s="52"/>
      <c r="N263" s="106"/>
      <c r="Q263" s="25"/>
      <c r="R263" s="25"/>
      <c r="XFD263" s="25" t="s">
        <v>182</v>
      </c>
    </row>
    <row r="264" spans="2:18 16384:16384" ht="16" x14ac:dyDescent="0.4">
      <c r="B264" s="124" t="s">
        <v>261</v>
      </c>
      <c r="C264" s="53">
        <v>-25.035403995660879</v>
      </c>
      <c r="D264" s="53">
        <v>133.65887537211665</v>
      </c>
      <c r="E264" s="53">
        <v>-130.52973694108647</v>
      </c>
      <c r="F264" s="53">
        <v>424.50013525765314</v>
      </c>
      <c r="G264" s="53">
        <v>1.0610380562066442</v>
      </c>
      <c r="H264" s="53">
        <v>649.76303740601736</v>
      </c>
      <c r="I264" s="158">
        <v>1053.4179451552463</v>
      </c>
      <c r="L264" s="52"/>
      <c r="N264" s="106"/>
      <c r="Q264" s="25"/>
      <c r="R264" s="25"/>
      <c r="XFD264" s="25" t="s">
        <v>183</v>
      </c>
    </row>
    <row r="265" spans="2:18 16384:16384" ht="16" x14ac:dyDescent="0.4">
      <c r="B265" s="124" t="s">
        <v>262</v>
      </c>
      <c r="C265" s="53">
        <v>-52.278399235272538</v>
      </c>
      <c r="D265" s="53">
        <v>-147.34128590424541</v>
      </c>
      <c r="E265" s="53">
        <v>-130.74185197047029</v>
      </c>
      <c r="F265" s="53">
        <v>154.35051525340398</v>
      </c>
      <c r="G265" s="53">
        <v>-13.2119761010568</v>
      </c>
      <c r="H265" s="53">
        <v>102.88077521376226</v>
      </c>
      <c r="I265" s="158">
        <v>-86.342222743878807</v>
      </c>
      <c r="L265" s="52"/>
      <c r="N265" s="106"/>
      <c r="Q265" s="25"/>
      <c r="R265" s="25"/>
      <c r="XFD265" s="25" t="s">
        <v>277</v>
      </c>
    </row>
    <row r="266" spans="2:18 16384:16384" ht="16" x14ac:dyDescent="0.4">
      <c r="B266" s="124" t="s">
        <v>263</v>
      </c>
      <c r="C266" s="53">
        <v>-36.728358418301497</v>
      </c>
      <c r="D266" s="53">
        <v>-175.35010964804258</v>
      </c>
      <c r="E266" s="53">
        <v>48.314608741307183</v>
      </c>
      <c r="F266" s="53">
        <v>100.94880606945388</v>
      </c>
      <c r="G266" s="53">
        <v>-0.82431512362439052</v>
      </c>
      <c r="H266" s="53">
        <v>398.92234561615817</v>
      </c>
      <c r="I266" s="158">
        <v>335.28297723695079</v>
      </c>
      <c r="L266" s="52"/>
      <c r="N266" s="106"/>
      <c r="Q266" s="25"/>
      <c r="R266" s="25"/>
      <c r="XFD266" s="25" t="s">
        <v>27</v>
      </c>
    </row>
    <row r="267" spans="2:18 16384:16384" ht="16" x14ac:dyDescent="0.4">
      <c r="B267" s="124" t="s">
        <v>264</v>
      </c>
      <c r="C267" s="53">
        <v>-47.132106791011331</v>
      </c>
      <c r="D267" s="53">
        <v>156.71658297006508</v>
      </c>
      <c r="E267" s="53">
        <v>-136.83750774077737</v>
      </c>
      <c r="F267" s="53">
        <v>165.69364697192754</v>
      </c>
      <c r="G267" s="53">
        <v>4.7583324860182321</v>
      </c>
      <c r="H267" s="53">
        <v>583.97437447167079</v>
      </c>
      <c r="I267" s="158">
        <v>727.17332236789298</v>
      </c>
      <c r="L267" s="52"/>
      <c r="N267" s="106"/>
      <c r="Q267" s="25"/>
      <c r="R267" s="25"/>
      <c r="XFD267" s="25" t="s">
        <v>71</v>
      </c>
    </row>
    <row r="268" spans="2:18 16384:16384" ht="16" x14ac:dyDescent="0.4">
      <c r="B268" s="124" t="s">
        <v>265</v>
      </c>
      <c r="C268" s="53">
        <v>64.55768414523007</v>
      </c>
      <c r="D268" s="53">
        <v>7.1779871303273985</v>
      </c>
      <c r="E268" s="53">
        <v>-39.515722227054766</v>
      </c>
      <c r="F268" s="53">
        <v>416.50138086074935</v>
      </c>
      <c r="G268" s="53">
        <v>-2.1126062955011298</v>
      </c>
      <c r="H268" s="53">
        <v>1289.1930467343186</v>
      </c>
      <c r="I268" s="158">
        <v>1735.8017703480696</v>
      </c>
      <c r="L268" s="52"/>
      <c r="N268" s="106"/>
      <c r="Q268" s="25"/>
      <c r="R268" s="25"/>
      <c r="XFD268" s="25" t="s">
        <v>91</v>
      </c>
    </row>
    <row r="269" spans="2:18 16384:16384" ht="16" x14ac:dyDescent="0.4">
      <c r="B269" s="124" t="s">
        <v>266</v>
      </c>
      <c r="C269" s="53">
        <v>-19.448779543640661</v>
      </c>
      <c r="D269" s="53">
        <v>-18.15217362178074</v>
      </c>
      <c r="E269" s="53">
        <v>102.21138071888538</v>
      </c>
      <c r="F269" s="53">
        <v>357.25469787165611</v>
      </c>
      <c r="G269" s="53">
        <v>-2.6942927537460828</v>
      </c>
      <c r="H269" s="53">
        <v>470.30909084140114</v>
      </c>
      <c r="I269" s="158">
        <v>889.47992351277514</v>
      </c>
      <c r="L269" s="52"/>
      <c r="N269" s="106"/>
      <c r="Q269" s="25"/>
      <c r="R269" s="25"/>
      <c r="XFD269" s="25" t="s">
        <v>223</v>
      </c>
    </row>
    <row r="270" spans="2:18 16384:16384" ht="16" x14ac:dyDescent="0.4">
      <c r="B270" s="124" t="s">
        <v>267</v>
      </c>
      <c r="C270" s="53">
        <v>202.35065671256504</v>
      </c>
      <c r="D270" s="53">
        <v>515.4136501735785</v>
      </c>
      <c r="E270" s="53">
        <v>82.440389955040018</v>
      </c>
      <c r="F270" s="53">
        <v>480.80473960958739</v>
      </c>
      <c r="G270" s="53">
        <v>14.799042052189238</v>
      </c>
      <c r="H270" s="53">
        <v>745.35501753186588</v>
      </c>
      <c r="I270" s="158">
        <v>2041.163496034826</v>
      </c>
      <c r="L270" s="52"/>
      <c r="N270" s="106"/>
      <c r="Q270" s="25"/>
      <c r="R270" s="25"/>
      <c r="XFD270" s="25" t="s">
        <v>78</v>
      </c>
    </row>
    <row r="271" spans="2:18 16384:16384" ht="16" x14ac:dyDescent="0.4">
      <c r="B271" s="124" t="s">
        <v>268</v>
      </c>
      <c r="C271" s="53">
        <v>7.9246489504204867</v>
      </c>
      <c r="D271" s="53">
        <v>-67.754499909490136</v>
      </c>
      <c r="E271" s="53">
        <v>140.12670048531606</v>
      </c>
      <c r="F271" s="53">
        <v>227.74197706385553</v>
      </c>
      <c r="G271" s="53">
        <v>1.8126231867309026</v>
      </c>
      <c r="H271" s="53">
        <v>324.07229309473939</v>
      </c>
      <c r="I271" s="158">
        <v>633.92374287157224</v>
      </c>
      <c r="L271" s="52"/>
      <c r="N271" s="106"/>
      <c r="Q271" s="25"/>
      <c r="R271" s="25"/>
      <c r="XFD271" s="25" t="s">
        <v>56</v>
      </c>
    </row>
    <row r="272" spans="2:18 16384:16384" ht="16" x14ac:dyDescent="0.4">
      <c r="B272" s="124" t="s">
        <v>269</v>
      </c>
      <c r="C272" s="53">
        <v>40.903562604423101</v>
      </c>
      <c r="D272" s="53">
        <v>79.28752785295292</v>
      </c>
      <c r="E272" s="53">
        <v>-55.748057091320447</v>
      </c>
      <c r="F272" s="53">
        <v>469.48233793648683</v>
      </c>
      <c r="G272" s="53">
        <v>-8.9956423366740701E-2</v>
      </c>
      <c r="H272" s="53">
        <v>854.27661197217174</v>
      </c>
      <c r="I272" s="158">
        <v>1388.1120268513473</v>
      </c>
      <c r="L272" s="52"/>
      <c r="N272" s="106"/>
      <c r="Q272" s="25"/>
      <c r="R272" s="25"/>
      <c r="XFD272" s="25" t="s">
        <v>126</v>
      </c>
    </row>
    <row r="273" spans="2:18 16384:16384" ht="16" x14ac:dyDescent="0.4">
      <c r="B273" s="124" t="s">
        <v>270</v>
      </c>
      <c r="C273" s="53">
        <v>11.470316995880204</v>
      </c>
      <c r="D273" s="53">
        <v>6.7744717860014276</v>
      </c>
      <c r="E273" s="53">
        <v>-92.099800691975759</v>
      </c>
      <c r="F273" s="53">
        <v>309.87744226801829</v>
      </c>
      <c r="G273" s="53">
        <v>-2.1284559767586941</v>
      </c>
      <c r="H273" s="53">
        <v>337.7601689837453</v>
      </c>
      <c r="I273" s="158">
        <v>571.65414336491074</v>
      </c>
      <c r="L273" s="52"/>
      <c r="N273" s="106"/>
      <c r="Q273" s="25"/>
      <c r="R273" s="25"/>
      <c r="XFD273" s="25" t="s">
        <v>184</v>
      </c>
    </row>
    <row r="274" spans="2:18 16384:16384" ht="16" x14ac:dyDescent="0.4">
      <c r="B274" s="124" t="s">
        <v>271</v>
      </c>
      <c r="C274" s="53">
        <v>-23.428542309059296</v>
      </c>
      <c r="D274" s="53">
        <v>-123.22057182646307</v>
      </c>
      <c r="E274" s="53">
        <v>66.783367261050444</v>
      </c>
      <c r="F274" s="53">
        <v>269.93401629549084</v>
      </c>
      <c r="G274" s="53">
        <v>-2.8388050072516169</v>
      </c>
      <c r="H274" s="53">
        <v>202.21529705797911</v>
      </c>
      <c r="I274" s="158">
        <v>389.4447614717464</v>
      </c>
      <c r="L274" s="52"/>
      <c r="N274" s="106"/>
      <c r="Q274" s="25"/>
      <c r="R274" s="25"/>
      <c r="XFD274" s="25" t="s">
        <v>254</v>
      </c>
    </row>
    <row r="275" spans="2:18 16384:16384" ht="16" x14ac:dyDescent="0.4">
      <c r="B275" s="124" t="s">
        <v>272</v>
      </c>
      <c r="C275" s="53">
        <v>-245.01732437302982</v>
      </c>
      <c r="D275" s="53">
        <v>-55.915543641784552</v>
      </c>
      <c r="E275" s="53">
        <v>-290.00451432864202</v>
      </c>
      <c r="F275" s="53">
        <v>320.10016706382117</v>
      </c>
      <c r="G275" s="53">
        <v>7.1154993694832864</v>
      </c>
      <c r="H275" s="53">
        <v>859.39721727583412</v>
      </c>
      <c r="I275" s="158">
        <v>595.67550136568218</v>
      </c>
      <c r="L275" s="52"/>
      <c r="N275" s="106"/>
      <c r="Q275" s="25"/>
      <c r="R275" s="25"/>
      <c r="XFD275" s="25" t="s">
        <v>262</v>
      </c>
    </row>
    <row r="276" spans="2:18 16384:16384" ht="16" x14ac:dyDescent="0.4">
      <c r="B276" s="124" t="s">
        <v>273</v>
      </c>
      <c r="C276" s="53">
        <v>81.165510568459425</v>
      </c>
      <c r="D276" s="53">
        <v>-22.07273606696431</v>
      </c>
      <c r="E276" s="53">
        <v>-80.512158703614432</v>
      </c>
      <c r="F276" s="53">
        <v>382.68478063627384</v>
      </c>
      <c r="G276" s="53">
        <v>-5.7881557589966777</v>
      </c>
      <c r="H276" s="53">
        <v>550.20651646931731</v>
      </c>
      <c r="I276" s="158">
        <v>905.68375714447518</v>
      </c>
      <c r="L276" s="52"/>
      <c r="N276" s="106"/>
      <c r="Q276" s="25"/>
      <c r="R276" s="25"/>
      <c r="XFD276" s="25" t="s">
        <v>201</v>
      </c>
    </row>
    <row r="277" spans="2:18 16384:16384" ht="16" x14ac:dyDescent="0.4">
      <c r="B277" s="124" t="s">
        <v>274</v>
      </c>
      <c r="C277" s="53">
        <v>-27.09261593401974</v>
      </c>
      <c r="D277" s="53">
        <v>-242.50013020008754</v>
      </c>
      <c r="E277" s="53">
        <v>-11.73975261383589</v>
      </c>
      <c r="F277" s="53">
        <v>28.936641983190675</v>
      </c>
      <c r="G277" s="53">
        <v>-1.2351856129741425</v>
      </c>
      <c r="H277" s="53">
        <v>-52.376586002518366</v>
      </c>
      <c r="I277" s="158">
        <v>-306.00762838024502</v>
      </c>
      <c r="L277" s="52"/>
      <c r="N277" s="106"/>
      <c r="Q277" s="25"/>
      <c r="R277" s="25"/>
      <c r="XFD277" s="25" t="s">
        <v>278</v>
      </c>
    </row>
    <row r="278" spans="2:18 16384:16384" ht="16" x14ac:dyDescent="0.4">
      <c r="B278" s="124" t="s">
        <v>275</v>
      </c>
      <c r="C278" s="53">
        <v>25.290784251946341</v>
      </c>
      <c r="D278" s="53">
        <v>58.367085816495297</v>
      </c>
      <c r="E278" s="53">
        <v>-171.93802351956106</v>
      </c>
      <c r="F278" s="53">
        <v>429.25218242402821</v>
      </c>
      <c r="G278" s="53">
        <v>-6.9551922101052934</v>
      </c>
      <c r="H278" s="53">
        <v>590.59309905009184</v>
      </c>
      <c r="I278" s="158">
        <v>924.6099358128954</v>
      </c>
      <c r="L278" s="52"/>
      <c r="N278" s="106"/>
      <c r="Q278" s="25"/>
      <c r="R278" s="25"/>
      <c r="XFD278" s="25" t="s">
        <v>127</v>
      </c>
    </row>
    <row r="279" spans="2:18 16384:16384" ht="16" x14ac:dyDescent="0.4">
      <c r="B279" s="124" t="s">
        <v>276</v>
      </c>
      <c r="C279" s="53">
        <v>-82.493109386354959</v>
      </c>
      <c r="D279" s="53">
        <v>-87.656537718419486</v>
      </c>
      <c r="E279" s="53">
        <v>-340.9029984094567</v>
      </c>
      <c r="F279" s="53">
        <v>151.9270134655294</v>
      </c>
      <c r="G279" s="53">
        <v>-2.679051809917238</v>
      </c>
      <c r="H279" s="53">
        <v>600.97243096941372</v>
      </c>
      <c r="I279" s="158">
        <v>239.16774711079478</v>
      </c>
      <c r="L279" s="52"/>
      <c r="N279" s="106"/>
      <c r="Q279" s="25"/>
      <c r="R279" s="25"/>
      <c r="XFD279" s="25" t="s">
        <v>57</v>
      </c>
    </row>
    <row r="280" spans="2:18 16384:16384" ht="16" x14ac:dyDescent="0.4">
      <c r="B280" s="124" t="s">
        <v>277</v>
      </c>
      <c r="C280" s="53">
        <v>-118.32042353975466</v>
      </c>
      <c r="D280" s="53">
        <v>-282.87966469889238</v>
      </c>
      <c r="E280" s="53">
        <v>-120.51888114285578</v>
      </c>
      <c r="F280" s="53">
        <v>26.840558301731768</v>
      </c>
      <c r="G280" s="53">
        <v>-3.3418370004296318</v>
      </c>
      <c r="H280" s="53">
        <v>166.84592194830066</v>
      </c>
      <c r="I280" s="158">
        <v>-331.37432613189998</v>
      </c>
      <c r="L280" s="52"/>
      <c r="N280" s="106"/>
      <c r="Q280" s="25"/>
      <c r="R280" s="25"/>
      <c r="XFD280" s="25" t="s">
        <v>79</v>
      </c>
    </row>
    <row r="281" spans="2:18 16384:16384" ht="16" x14ac:dyDescent="0.4">
      <c r="B281" s="124" t="s">
        <v>278</v>
      </c>
      <c r="C281" s="53">
        <v>124.46737071231215</v>
      </c>
      <c r="D281" s="53">
        <v>277.28291778014295</v>
      </c>
      <c r="E281" s="53">
        <v>-196.2526859676324</v>
      </c>
      <c r="F281" s="53">
        <v>422.07083378940393</v>
      </c>
      <c r="G281" s="53">
        <v>-13.847131722986683</v>
      </c>
      <c r="H281" s="53">
        <v>604.91379580401451</v>
      </c>
      <c r="I281" s="158">
        <v>1218.6351003952545</v>
      </c>
      <c r="L281" s="52"/>
      <c r="N281" s="106"/>
      <c r="Q281" s="25"/>
      <c r="R281" s="25"/>
      <c r="XFD281" s="25" t="s">
        <v>238</v>
      </c>
    </row>
    <row r="282" spans="2:18 16384:16384" ht="16" x14ac:dyDescent="0.4">
      <c r="B282" s="124" t="s">
        <v>279</v>
      </c>
      <c r="C282" s="53">
        <v>-34.896733332786354</v>
      </c>
      <c r="D282" s="53">
        <v>-259.9653117998576</v>
      </c>
      <c r="E282" s="53">
        <v>-108.77839231185789</v>
      </c>
      <c r="F282" s="53">
        <v>313.97683705391455</v>
      </c>
      <c r="G282" s="53">
        <v>-11.742227281329942</v>
      </c>
      <c r="H282" s="53">
        <v>431.62725832621538</v>
      </c>
      <c r="I282" s="158">
        <v>330.22143065429816</v>
      </c>
      <c r="L282" s="52"/>
      <c r="N282" s="106"/>
      <c r="Q282" s="25"/>
      <c r="R282" s="25"/>
      <c r="XFD282" s="25" t="s">
        <v>35</v>
      </c>
    </row>
    <row r="283" spans="2:18 16384:16384" ht="16" x14ac:dyDescent="0.4">
      <c r="B283" s="124" t="s">
        <v>280</v>
      </c>
      <c r="C283" s="53">
        <v>-35.539430128885826</v>
      </c>
      <c r="D283" s="53">
        <v>-141.17012793165387</v>
      </c>
      <c r="E283" s="53">
        <v>-179.20900600643029</v>
      </c>
      <c r="F283" s="53">
        <v>459.27502930142464</v>
      </c>
      <c r="G283" s="53">
        <v>-6.504461671193134</v>
      </c>
      <c r="H283" s="53">
        <v>603.53707052113748</v>
      </c>
      <c r="I283" s="158">
        <v>700.389074084399</v>
      </c>
      <c r="L283" s="52"/>
      <c r="N283" s="106"/>
      <c r="Q283" s="25"/>
      <c r="R283" s="25"/>
      <c r="XFD283" s="25" t="s">
        <v>290</v>
      </c>
    </row>
    <row r="284" spans="2:18 16384:16384" ht="16" x14ac:dyDescent="0.4">
      <c r="B284" s="124" t="s">
        <v>281</v>
      </c>
      <c r="C284" s="53">
        <v>9.9507285424310581</v>
      </c>
      <c r="D284" s="53">
        <v>-141.68664884318807</v>
      </c>
      <c r="E284" s="53">
        <v>-46.15108740883494</v>
      </c>
      <c r="F284" s="53">
        <v>146.64582444868816</v>
      </c>
      <c r="G284" s="53">
        <v>-4.6861119602941121</v>
      </c>
      <c r="H284" s="53">
        <v>261.01231827454615</v>
      </c>
      <c r="I284" s="158">
        <v>225.08502305334824</v>
      </c>
      <c r="L284" s="52"/>
      <c r="N284" s="106"/>
      <c r="Q284" s="25"/>
      <c r="R284" s="25"/>
      <c r="XFD284" s="25" t="s">
        <v>128</v>
      </c>
    </row>
    <row r="285" spans="2:18 16384:16384" ht="16" x14ac:dyDescent="0.4">
      <c r="B285" s="124" t="s">
        <v>282</v>
      </c>
      <c r="C285" s="53">
        <v>6.4191319401782829</v>
      </c>
      <c r="D285" s="53">
        <v>-89.812388893812027</v>
      </c>
      <c r="E285" s="53">
        <v>-0.13448245409119863</v>
      </c>
      <c r="F285" s="53">
        <v>331.08229296593942</v>
      </c>
      <c r="G285" s="53">
        <v>-2.7709615425224809</v>
      </c>
      <c r="H285" s="53">
        <v>212.85698837442021</v>
      </c>
      <c r="I285" s="158">
        <v>457.64058039011218</v>
      </c>
      <c r="L285" s="52"/>
      <c r="N285" s="106"/>
      <c r="Q285" s="25"/>
      <c r="R285" s="25"/>
      <c r="XFD285" s="25" t="s">
        <v>185</v>
      </c>
    </row>
    <row r="286" spans="2:18 16384:16384" ht="16" x14ac:dyDescent="0.4">
      <c r="B286" s="124" t="s">
        <v>283</v>
      </c>
      <c r="C286" s="53">
        <v>89.842787774674861</v>
      </c>
      <c r="D286" s="53">
        <v>299.04903485450609</v>
      </c>
      <c r="E286" s="53">
        <v>-549.27510033425187</v>
      </c>
      <c r="F286" s="53">
        <v>529.75108088748993</v>
      </c>
      <c r="G286" s="53">
        <v>-38.766646240274568</v>
      </c>
      <c r="H286" s="53">
        <v>127.31529149266055</v>
      </c>
      <c r="I286" s="158">
        <v>457.91644843480503</v>
      </c>
      <c r="L286" s="52"/>
      <c r="N286" s="106"/>
      <c r="Q286" s="25"/>
      <c r="R286" s="25"/>
      <c r="XFD286" s="25" t="s">
        <v>58</v>
      </c>
    </row>
    <row r="287" spans="2:18 16384:16384" ht="16" x14ac:dyDescent="0.4">
      <c r="B287" s="124" t="s">
        <v>284</v>
      </c>
      <c r="C287" s="53">
        <v>204.81688145012964</v>
      </c>
      <c r="D287" s="53">
        <v>156.15626354219182</v>
      </c>
      <c r="E287" s="53">
        <v>129.61720666823899</v>
      </c>
      <c r="F287" s="53">
        <v>413.09130044572481</v>
      </c>
      <c r="G287" s="53">
        <v>1.5762073334917066</v>
      </c>
      <c r="H287" s="53">
        <v>581.22029874831458</v>
      </c>
      <c r="I287" s="158">
        <v>1486.4781581880916</v>
      </c>
      <c r="L287" s="52"/>
      <c r="N287" s="106"/>
      <c r="Q287" s="25"/>
      <c r="R287" s="25"/>
      <c r="XFD287" s="25" t="s">
        <v>213</v>
      </c>
    </row>
    <row r="288" spans="2:18 16384:16384" ht="16" x14ac:dyDescent="0.4">
      <c r="B288" s="124" t="s">
        <v>285</v>
      </c>
      <c r="C288" s="53">
        <v>89.535985044227672</v>
      </c>
      <c r="D288" s="53">
        <v>5.5326171781641982</v>
      </c>
      <c r="E288" s="53">
        <v>86.726479505351449</v>
      </c>
      <c r="F288" s="53">
        <v>402.02478797428762</v>
      </c>
      <c r="G288" s="53">
        <v>-4.4894560799041789</v>
      </c>
      <c r="H288" s="53">
        <v>296.90175110369421</v>
      </c>
      <c r="I288" s="158">
        <v>876.23216472582101</v>
      </c>
      <c r="L288" s="52"/>
      <c r="N288" s="106"/>
      <c r="Q288" s="25"/>
      <c r="R288" s="25"/>
      <c r="XFD288" s="25" t="s">
        <v>129</v>
      </c>
    </row>
    <row r="289" spans="2:18 16384:16384" ht="16" x14ac:dyDescent="0.4">
      <c r="B289" s="124" t="s">
        <v>286</v>
      </c>
      <c r="C289" s="53">
        <v>-76.903684013718163</v>
      </c>
      <c r="D289" s="53">
        <v>-149.60947923664597</v>
      </c>
      <c r="E289" s="53">
        <v>-11.646616171217659</v>
      </c>
      <c r="F289" s="53">
        <v>338.18176484457354</v>
      </c>
      <c r="G289" s="53">
        <v>1.898007768835676</v>
      </c>
      <c r="H289" s="53">
        <v>-400.64237341637016</v>
      </c>
      <c r="I289" s="158">
        <v>-298.72238022454275</v>
      </c>
      <c r="L289" s="52"/>
      <c r="N289" s="106"/>
      <c r="Q289" s="25"/>
      <c r="R289" s="25"/>
      <c r="XFD289" s="25" t="s">
        <v>255</v>
      </c>
    </row>
    <row r="290" spans="2:18 16384:16384" ht="16" x14ac:dyDescent="0.4">
      <c r="B290" s="124" t="s">
        <v>287</v>
      </c>
      <c r="C290" s="53">
        <v>5.4895902187226016</v>
      </c>
      <c r="D290" s="53">
        <v>-181.12804228359846</v>
      </c>
      <c r="E290" s="53">
        <v>29.181058372324042</v>
      </c>
      <c r="F290" s="53">
        <v>94.760484688717142</v>
      </c>
      <c r="G290" s="53">
        <v>-1.4312796413204252</v>
      </c>
      <c r="H290" s="53">
        <v>-59.161506738352841</v>
      </c>
      <c r="I290" s="158">
        <v>-112.28969538350793</v>
      </c>
      <c r="L290" s="52"/>
      <c r="N290" s="106"/>
      <c r="Q290" s="25"/>
      <c r="R290" s="25"/>
      <c r="XFD290" s="25" t="s">
        <v>263</v>
      </c>
    </row>
    <row r="291" spans="2:18 16384:16384" ht="16" x14ac:dyDescent="0.4">
      <c r="B291" s="124" t="s">
        <v>288</v>
      </c>
      <c r="C291" s="53">
        <v>-103.42442636393983</v>
      </c>
      <c r="D291" s="53">
        <v>-100.98737925910405</v>
      </c>
      <c r="E291" s="53">
        <v>42.331423727796164</v>
      </c>
      <c r="F291" s="53">
        <v>643.95967974470045</v>
      </c>
      <c r="G291" s="53">
        <v>2.4858208872850258</v>
      </c>
      <c r="H291" s="53">
        <v>320.49326528491235</v>
      </c>
      <c r="I291" s="158">
        <v>804.85838402165018</v>
      </c>
      <c r="L291" s="52"/>
      <c r="N291" s="106"/>
      <c r="Q291" s="25"/>
      <c r="R291" s="25"/>
      <c r="XFD291" s="25" t="s">
        <v>28</v>
      </c>
    </row>
    <row r="292" spans="2:18 16384:16384" ht="16" x14ac:dyDescent="0.4">
      <c r="B292" s="124" t="s">
        <v>289</v>
      </c>
      <c r="C292" s="53">
        <v>-14.183266531167263</v>
      </c>
      <c r="D292" s="53">
        <v>-272.74306090069922</v>
      </c>
      <c r="E292" s="53">
        <v>134.77668634720391</v>
      </c>
      <c r="F292" s="53">
        <v>325.76184269435424</v>
      </c>
      <c r="G292" s="53">
        <v>-3.3663448934823137</v>
      </c>
      <c r="H292" s="53">
        <v>392.97259897674996</v>
      </c>
      <c r="I292" s="158">
        <v>563.21845569295931</v>
      </c>
      <c r="L292" s="52"/>
      <c r="N292" s="106"/>
      <c r="Q292" s="25"/>
      <c r="R292" s="25"/>
      <c r="XFD292" s="25" t="s">
        <v>36</v>
      </c>
    </row>
    <row r="293" spans="2:18 16384:16384" ht="16" x14ac:dyDescent="0.4">
      <c r="B293" s="124" t="s">
        <v>290</v>
      </c>
      <c r="C293" s="53">
        <v>-0.26722700576721503</v>
      </c>
      <c r="D293" s="53">
        <v>-48.689669402830347</v>
      </c>
      <c r="E293" s="53">
        <v>-154.93246776372951</v>
      </c>
      <c r="F293" s="53">
        <v>331.96671916488344</v>
      </c>
      <c r="G293" s="53">
        <v>-1.7520833697364286</v>
      </c>
      <c r="H293" s="53">
        <v>601.14434092531781</v>
      </c>
      <c r="I293" s="158">
        <v>727.46961254813777</v>
      </c>
      <c r="L293" s="52"/>
      <c r="N293" s="106"/>
      <c r="Q293" s="25"/>
      <c r="R293" s="25"/>
      <c r="XFD293" s="25" t="s">
        <v>130</v>
      </c>
    </row>
    <row r="294" spans="2:18 16384:16384" ht="16" x14ac:dyDescent="0.4">
      <c r="B294" s="124" t="s">
        <v>291</v>
      </c>
      <c r="C294" s="53">
        <v>103.53052424135302</v>
      </c>
      <c r="D294" s="53">
        <v>93.855249743217939</v>
      </c>
      <c r="E294" s="53">
        <v>-240.42924168475827</v>
      </c>
      <c r="F294" s="53">
        <v>565.24478636380752</v>
      </c>
      <c r="G294" s="53">
        <v>7.154224849411599</v>
      </c>
      <c r="H294" s="53">
        <v>610.55954851136528</v>
      </c>
      <c r="I294" s="158">
        <v>1139.9150920243969</v>
      </c>
      <c r="L294" s="52"/>
      <c r="N294" s="106"/>
      <c r="Q294" s="25"/>
      <c r="R294" s="25"/>
      <c r="XFD294" s="25" t="s">
        <v>291</v>
      </c>
    </row>
    <row r="295" spans="2:18 16384:16384" ht="16" x14ac:dyDescent="0.4">
      <c r="B295" s="124" t="s">
        <v>292</v>
      </c>
      <c r="C295" s="53">
        <v>146.6749949420236</v>
      </c>
      <c r="D295" s="53">
        <v>9.8756207775886686</v>
      </c>
      <c r="E295" s="53">
        <v>-251.70299203395845</v>
      </c>
      <c r="F295" s="53">
        <v>227.87853506774439</v>
      </c>
      <c r="G295" s="53">
        <v>-8.4287209758648647</v>
      </c>
      <c r="H295" s="53">
        <v>323.19349658054432</v>
      </c>
      <c r="I295" s="158">
        <v>447.49093435807765</v>
      </c>
      <c r="L295" s="52"/>
      <c r="N295" s="106"/>
      <c r="Q295" s="25"/>
      <c r="R295" s="25"/>
      <c r="XFD295" s="25" t="s">
        <v>292</v>
      </c>
    </row>
  </sheetData>
  <dataValidations count="1">
    <dataValidation type="list" allowBlank="1" showInputMessage="1" showErrorMessage="1" sqref="B5" xr:uid="{2A117A00-C7B0-4A93-9EA3-170631B37F33}">
      <formula1>$XFD$6:$XFD$295</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E1B80-B2DD-49A8-9FC6-A098C62E974B}">
  <dimension ref="B1:XFD293"/>
  <sheetViews>
    <sheetView showGridLines="0" showRowColHeaders="0" zoomScaleNormal="100" workbookViewId="0">
      <selection activeCell="A8" sqref="A8"/>
    </sheetView>
  </sheetViews>
  <sheetFormatPr defaultRowHeight="14.5" x14ac:dyDescent="0.35"/>
  <cols>
    <col min="3" max="3" width="44.453125" bestFit="1" customWidth="1"/>
    <col min="4" max="4" width="9.26953125" bestFit="1" customWidth="1"/>
    <col min="6" max="6" width="18.54296875" customWidth="1"/>
    <col min="7" max="7" width="23.1796875" customWidth="1"/>
    <col min="8" max="8" width="11.54296875" bestFit="1" customWidth="1"/>
    <col min="10" max="10" width="18.26953125" customWidth="1"/>
  </cols>
  <sheetData>
    <row r="1" spans="2:59 16384:16384" x14ac:dyDescent="0.35">
      <c r="B1" s="60">
        <v>3</v>
      </c>
      <c r="C1" s="60">
        <v>4</v>
      </c>
      <c r="D1" s="60">
        <v>5</v>
      </c>
      <c r="E1" s="60">
        <f>D1+1</f>
        <v>6</v>
      </c>
      <c r="F1" s="60">
        <f t="shared" ref="F1:BG1" si="0">E1+1</f>
        <v>7</v>
      </c>
      <c r="G1" s="60">
        <f t="shared" si="0"/>
        <v>8</v>
      </c>
      <c r="H1" s="60">
        <f t="shared" si="0"/>
        <v>9</v>
      </c>
      <c r="I1" s="60">
        <f t="shared" si="0"/>
        <v>10</v>
      </c>
      <c r="J1" s="60">
        <f t="shared" si="0"/>
        <v>11</v>
      </c>
      <c r="K1" s="60">
        <f t="shared" si="0"/>
        <v>12</v>
      </c>
      <c r="L1" s="60">
        <f t="shared" si="0"/>
        <v>13</v>
      </c>
      <c r="M1" s="60">
        <f t="shared" si="0"/>
        <v>14</v>
      </c>
      <c r="N1" s="60">
        <f t="shared" si="0"/>
        <v>15</v>
      </c>
      <c r="O1" s="60">
        <f t="shared" si="0"/>
        <v>16</v>
      </c>
      <c r="P1" s="60">
        <f t="shared" si="0"/>
        <v>17</v>
      </c>
      <c r="Q1" s="60">
        <f t="shared" si="0"/>
        <v>18</v>
      </c>
      <c r="R1" s="60">
        <f t="shared" si="0"/>
        <v>19</v>
      </c>
      <c r="S1" s="60">
        <f t="shared" si="0"/>
        <v>20</v>
      </c>
      <c r="T1" s="60">
        <f t="shared" si="0"/>
        <v>21</v>
      </c>
      <c r="U1" s="60">
        <f t="shared" si="0"/>
        <v>22</v>
      </c>
      <c r="V1" s="60">
        <f t="shared" si="0"/>
        <v>23</v>
      </c>
      <c r="W1" s="113">
        <f t="shared" si="0"/>
        <v>24</v>
      </c>
      <c r="X1" s="60">
        <f t="shared" si="0"/>
        <v>25</v>
      </c>
      <c r="Y1" s="60">
        <f t="shared" si="0"/>
        <v>26</v>
      </c>
      <c r="Z1" s="60">
        <f t="shared" si="0"/>
        <v>27</v>
      </c>
      <c r="AA1" s="60">
        <f t="shared" si="0"/>
        <v>28</v>
      </c>
      <c r="AB1" s="60">
        <f t="shared" si="0"/>
        <v>29</v>
      </c>
      <c r="AC1" s="60">
        <f t="shared" si="0"/>
        <v>30</v>
      </c>
      <c r="AD1" s="60">
        <f t="shared" si="0"/>
        <v>31</v>
      </c>
      <c r="AE1" s="60">
        <f t="shared" si="0"/>
        <v>32</v>
      </c>
      <c r="AF1" s="60">
        <f t="shared" si="0"/>
        <v>33</v>
      </c>
      <c r="AG1" s="60">
        <f t="shared" si="0"/>
        <v>34</v>
      </c>
      <c r="AH1" s="60">
        <f t="shared" si="0"/>
        <v>35</v>
      </c>
      <c r="AI1" s="60">
        <f t="shared" si="0"/>
        <v>36</v>
      </c>
      <c r="AJ1" s="60">
        <f t="shared" si="0"/>
        <v>37</v>
      </c>
      <c r="AK1" s="60">
        <f t="shared" si="0"/>
        <v>38</v>
      </c>
      <c r="AL1" s="60">
        <f t="shared" si="0"/>
        <v>39</v>
      </c>
      <c r="AM1" s="60">
        <f t="shared" si="0"/>
        <v>40</v>
      </c>
      <c r="AN1" s="60">
        <f t="shared" si="0"/>
        <v>41</v>
      </c>
      <c r="AO1" s="60">
        <f t="shared" si="0"/>
        <v>42</v>
      </c>
      <c r="AP1" s="60">
        <f t="shared" si="0"/>
        <v>43</v>
      </c>
      <c r="AQ1" s="60">
        <f t="shared" si="0"/>
        <v>44</v>
      </c>
      <c r="AR1" s="60">
        <f t="shared" si="0"/>
        <v>45</v>
      </c>
      <c r="AS1" s="60">
        <f t="shared" si="0"/>
        <v>46</v>
      </c>
      <c r="AT1" s="60">
        <f t="shared" si="0"/>
        <v>47</v>
      </c>
      <c r="AU1" s="60">
        <f t="shared" si="0"/>
        <v>48</v>
      </c>
      <c r="AV1" s="60">
        <f t="shared" si="0"/>
        <v>49</v>
      </c>
      <c r="AW1" s="60">
        <f t="shared" si="0"/>
        <v>50</v>
      </c>
      <c r="AX1" s="60">
        <f t="shared" si="0"/>
        <v>51</v>
      </c>
      <c r="AY1" s="60">
        <f t="shared" si="0"/>
        <v>52</v>
      </c>
      <c r="AZ1" s="60">
        <f t="shared" si="0"/>
        <v>53</v>
      </c>
      <c r="BA1" s="60">
        <f t="shared" si="0"/>
        <v>54</v>
      </c>
      <c r="BB1" s="60">
        <f t="shared" si="0"/>
        <v>55</v>
      </c>
      <c r="BC1" s="60">
        <f t="shared" si="0"/>
        <v>56</v>
      </c>
      <c r="BD1" s="60">
        <f t="shared" si="0"/>
        <v>57</v>
      </c>
      <c r="BE1" s="60">
        <f t="shared" si="0"/>
        <v>58</v>
      </c>
      <c r="BF1" s="60">
        <f t="shared" si="0"/>
        <v>59</v>
      </c>
      <c r="BG1" s="60">
        <f t="shared" si="0"/>
        <v>60</v>
      </c>
    </row>
    <row r="2" spans="2:59 16384:16384" ht="15" thickBot="1" x14ac:dyDescent="0.4">
      <c r="C2" s="41"/>
      <c r="D2" s="42"/>
      <c r="E2" s="42"/>
      <c r="F2" s="42"/>
      <c r="G2" s="42"/>
      <c r="H2" s="42"/>
      <c r="I2" s="42"/>
      <c r="J2" s="42"/>
      <c r="K2" s="43"/>
    </row>
    <row r="3" spans="2:59 16384:16384" ht="21" thickBot="1" x14ac:dyDescent="0.5">
      <c r="C3" s="169" t="s">
        <v>32</v>
      </c>
      <c r="D3" s="40"/>
      <c r="E3" s="61" t="s">
        <v>451</v>
      </c>
      <c r="F3" s="61"/>
      <c r="G3" s="61"/>
      <c r="H3" s="61"/>
      <c r="I3" s="61"/>
      <c r="J3" s="61"/>
      <c r="K3" s="62"/>
      <c r="L3" s="24"/>
      <c r="M3" s="24"/>
      <c r="N3" s="24"/>
      <c r="O3" s="24"/>
    </row>
    <row r="4" spans="2:59 16384:16384" x14ac:dyDescent="0.35">
      <c r="C4" s="63"/>
      <c r="D4" s="61"/>
      <c r="E4" s="61"/>
      <c r="F4" s="61"/>
      <c r="G4" s="61"/>
      <c r="H4" s="61"/>
      <c r="I4" s="61"/>
      <c r="J4" s="61"/>
      <c r="K4" s="62"/>
      <c r="L4" s="24"/>
      <c r="M4" s="24"/>
      <c r="N4" s="24"/>
      <c r="O4" s="24"/>
    </row>
    <row r="5" spans="2:59 16384:16384" ht="23" x14ac:dyDescent="0.35">
      <c r="C5" s="64"/>
      <c r="D5" s="55" t="str">
        <f>C3</f>
        <v>Knivsta</v>
      </c>
      <c r="E5" s="55" t="s">
        <v>309</v>
      </c>
      <c r="F5" s="56" t="s">
        <v>450</v>
      </c>
      <c r="G5" s="56" t="s">
        <v>449</v>
      </c>
      <c r="H5" s="65"/>
      <c r="I5" s="61"/>
      <c r="J5" s="61"/>
      <c r="K5" s="62"/>
      <c r="L5" s="24"/>
      <c r="M5" s="24"/>
      <c r="N5" s="24"/>
      <c r="O5" s="24"/>
      <c r="XFD5" t="s">
        <v>137</v>
      </c>
    </row>
    <row r="6" spans="2:59 16384:16384" x14ac:dyDescent="0.35">
      <c r="C6" s="64" t="s">
        <v>447</v>
      </c>
      <c r="D6" s="66">
        <f>VLOOKUP(D5,'2. STANDARDKOST NYTT FÖRSLAG'!A6:P295,4,0)</f>
        <v>50549</v>
      </c>
      <c r="E6" s="66">
        <f>'2. STANDARDKOST NYTT FÖRSLAG'!D5</f>
        <v>51460</v>
      </c>
      <c r="F6" s="66">
        <f>D6-E6</f>
        <v>-911</v>
      </c>
      <c r="G6" s="67">
        <f>RANK(F6,'3. JÄMFÖRELSE'!AS4:AS293)</f>
        <v>253</v>
      </c>
      <c r="H6" s="65"/>
      <c r="I6" s="61"/>
      <c r="J6" s="61"/>
      <c r="K6" s="62"/>
      <c r="L6" s="24"/>
      <c r="M6" s="24"/>
      <c r="N6" s="24"/>
      <c r="O6" s="24"/>
      <c r="XFD6" t="s">
        <v>138</v>
      </c>
    </row>
    <row r="7" spans="2:59 16384:16384" x14ac:dyDescent="0.35">
      <c r="C7" s="64" t="s">
        <v>448</v>
      </c>
      <c r="D7" s="66">
        <f>VLOOKUP('1. EN KOMMUN'!D5,'3. JÄMFÖRELSE'!B4:AV293,42,0)</f>
        <v>50260.433070083942</v>
      </c>
      <c r="E7" s="66">
        <f>'3. JÄMFÖRELSE'!AQ3</f>
        <v>49154.678111583497</v>
      </c>
      <c r="F7" s="66">
        <f>D7-E7</f>
        <v>1105.7549585004454</v>
      </c>
      <c r="G7" s="67">
        <f>RANK('1. EN KOMMUN'!F7,'3. JÄMFÖRELSE'!AT4:AT293)</f>
        <v>162</v>
      </c>
      <c r="H7" s="65"/>
      <c r="I7" s="61"/>
      <c r="J7" s="61"/>
      <c r="K7" s="62"/>
      <c r="L7" s="24"/>
      <c r="M7" s="24"/>
      <c r="N7" s="24"/>
      <c r="O7" s="24"/>
      <c r="XFD7" t="s">
        <v>72</v>
      </c>
    </row>
    <row r="8" spans="2:59 16384:16384" ht="9" customHeight="1" x14ac:dyDescent="0.35">
      <c r="C8" s="64"/>
      <c r="D8" s="68"/>
      <c r="E8" s="68"/>
      <c r="F8" s="68"/>
      <c r="G8" s="68"/>
      <c r="H8" s="65"/>
      <c r="I8" s="61"/>
      <c r="J8" s="61"/>
      <c r="K8" s="62"/>
      <c r="L8" s="24"/>
      <c r="M8" s="24"/>
      <c r="N8" s="24"/>
      <c r="O8" s="24"/>
      <c r="XFD8" t="s">
        <v>59</v>
      </c>
    </row>
    <row r="9" spans="2:59 16384:16384" x14ac:dyDescent="0.35">
      <c r="C9" s="69" t="s">
        <v>311</v>
      </c>
      <c r="D9" s="57">
        <f>D6-D7</f>
        <v>288.56692991605814</v>
      </c>
      <c r="E9" s="57">
        <f>E6-E7</f>
        <v>2305.3218884165035</v>
      </c>
      <c r="F9" s="57">
        <f>F6-F7</f>
        <v>-2016.7549585004454</v>
      </c>
      <c r="G9" s="58"/>
      <c r="H9" s="65"/>
      <c r="I9" s="61"/>
      <c r="J9" s="61"/>
      <c r="K9" s="62"/>
      <c r="L9" s="24"/>
      <c r="M9" s="24"/>
      <c r="N9" s="24"/>
      <c r="O9" s="24"/>
      <c r="XFD9" t="s">
        <v>214</v>
      </c>
    </row>
    <row r="10" spans="2:59 16384:16384" x14ac:dyDescent="0.35">
      <c r="C10" s="64"/>
      <c r="D10" s="65"/>
      <c r="E10" s="65"/>
      <c r="F10" s="65"/>
      <c r="G10" s="65"/>
      <c r="H10" s="65"/>
      <c r="I10" s="61"/>
      <c r="J10" s="61"/>
      <c r="K10" s="62"/>
      <c r="L10" s="24"/>
      <c r="M10" s="24"/>
      <c r="N10" s="24"/>
      <c r="O10" s="24"/>
      <c r="XFD10" t="s">
        <v>279</v>
      </c>
    </row>
    <row r="11" spans="2:59 16384:16384" ht="29.25" customHeight="1" x14ac:dyDescent="0.35">
      <c r="C11" s="70" t="s">
        <v>454</v>
      </c>
      <c r="D11" s="55" t="str">
        <f>D5</f>
        <v>Knivsta</v>
      </c>
      <c r="E11" s="55" t="str">
        <f t="shared" ref="E11:F11" si="1">E5</f>
        <v>Riket</v>
      </c>
      <c r="F11" s="56" t="str">
        <f t="shared" si="1"/>
        <v>Differens=Ersättning / avgift</v>
      </c>
      <c r="G11" s="111" t="s">
        <v>457</v>
      </c>
      <c r="H11" s="55" t="str">
        <f>D5</f>
        <v>Knivsta</v>
      </c>
      <c r="I11" s="55" t="str">
        <f>E5</f>
        <v>Riket</v>
      </c>
      <c r="J11" s="56" t="s">
        <v>450</v>
      </c>
      <c r="K11" s="45"/>
      <c r="XFD11" t="s">
        <v>186</v>
      </c>
    </row>
    <row r="12" spans="2:59 16384:16384" x14ac:dyDescent="0.35">
      <c r="C12" s="64" t="s">
        <v>456</v>
      </c>
      <c r="D12" s="66">
        <f>VLOOKUP($C$3,'2. STANDARDKOST NYTT FÖRSLAG'!$A$6:$P$295,'1. EN KOMMUN'!D1,0)</f>
        <v>12891</v>
      </c>
      <c r="E12" s="66">
        <f>'2. STANDARDKOST NYTT FÖRSLAG'!E5</f>
        <v>9640.9793897404525</v>
      </c>
      <c r="F12" s="66">
        <f>D12-E12</f>
        <v>3250.0206102595475</v>
      </c>
      <c r="G12" s="64" t="str">
        <f>C12</f>
        <v>Förskola &amp; skolbarnsomsorg</v>
      </c>
      <c r="H12" s="66">
        <f>VLOOKUP($C$3,'3. JÄMFÖRELSE'!$B4:$AV$293,B$1,0)</f>
        <v>13293</v>
      </c>
      <c r="I12" s="66">
        <f>'3. JÄMFÖRELSE'!D3</f>
        <v>9640.9772441452569</v>
      </c>
      <c r="J12" s="66">
        <f>H12-I12</f>
        <v>3652.0227558547431</v>
      </c>
      <c r="K12" s="71"/>
      <c r="XFD12" t="s">
        <v>202</v>
      </c>
    </row>
    <row r="13" spans="2:59 16384:16384" x14ac:dyDescent="0.35">
      <c r="C13" s="64" t="s">
        <v>345</v>
      </c>
      <c r="D13" s="66">
        <f>VLOOKUP($C$3,'2. STANDARDKOST NYTT FÖRSLAG'!$A$6:$P$295,'1. EN KOMMUN'!E1,0)</f>
        <v>18062</v>
      </c>
      <c r="E13" s="66">
        <f>'2. STANDARDKOST NYTT FÖRSLAG'!F5</f>
        <v>14169.482313452498</v>
      </c>
      <c r="F13" s="66">
        <f t="shared" ref="F13:F23" si="2">D13-E13</f>
        <v>3892.5176865475023</v>
      </c>
      <c r="G13" s="64" t="str">
        <f>C13</f>
        <v>Förskoleklass &amp; Grundskola</v>
      </c>
      <c r="H13" s="66">
        <f>VLOOKUP($C$3,'3. JÄMFÖRELSE'!$B4:$AV$293,E$1,0)</f>
        <v>19094</v>
      </c>
      <c r="I13" s="66">
        <f>'3. JÄMFÖRELSE'!G3</f>
        <v>14169.413159897642</v>
      </c>
      <c r="J13" s="66">
        <f t="shared" ref="J13:J23" si="3">H13-I13</f>
        <v>4924.5868401023581</v>
      </c>
      <c r="K13" s="71"/>
      <c r="XFD13" t="s">
        <v>224</v>
      </c>
    </row>
    <row r="14" spans="2:59 16384:16384" x14ac:dyDescent="0.35">
      <c r="C14" s="64" t="s">
        <v>306</v>
      </c>
      <c r="D14" s="66">
        <f>VLOOKUP($C$3,'2. STANDARDKOST NYTT FÖRSLAG'!$A$6:$P$295,'1. EN KOMMUN'!F1,0)</f>
        <v>5975</v>
      </c>
      <c r="E14" s="66">
        <f>'2. STANDARDKOST NYTT FÖRSLAG'!G5</f>
        <v>4764.9740485152579</v>
      </c>
      <c r="F14" s="66">
        <f t="shared" si="2"/>
        <v>1210.0259514847421</v>
      </c>
      <c r="G14" s="64" t="str">
        <f t="shared" ref="G14:G23" si="4">C14</f>
        <v>Gymnasium</v>
      </c>
      <c r="H14" s="66">
        <f>VLOOKUP($C$3,'3. JÄMFÖRELSE'!$B4:$AV$293,H$1,0)</f>
        <v>6293</v>
      </c>
      <c r="I14" s="66">
        <f>'3. JÄMFÖRELSE'!J3</f>
        <v>4764.8504964474832</v>
      </c>
      <c r="J14" s="66">
        <f t="shared" si="3"/>
        <v>1528.1495035525168</v>
      </c>
      <c r="K14" s="71"/>
      <c r="XFD14" t="s">
        <v>139</v>
      </c>
    </row>
    <row r="15" spans="2:59 16384:16384" x14ac:dyDescent="0.35">
      <c r="C15" s="64" t="s">
        <v>310</v>
      </c>
      <c r="D15" s="66">
        <f>VLOOKUP($C$3,'2. STANDARDKOST NYTT FÖRSLAG'!$A$6:$P$295,'1. EN KOMMUN'!G1,0)</f>
        <v>509</v>
      </c>
      <c r="E15" s="66">
        <f>'2. STANDARDKOST NYTT FÖRSLAG'!H5</f>
        <v>726.36657743398405</v>
      </c>
      <c r="F15" s="66">
        <f t="shared" si="2"/>
        <v>-217.36657743398405</v>
      </c>
      <c r="G15" s="64" t="str">
        <f t="shared" si="4"/>
        <v>Vuxenutbildning</v>
      </c>
      <c r="H15" s="66">
        <f>VLOOKUP($C$3,'3. JÄMFÖRELSE'!$B4:$AV$293,K$1,0)</f>
        <v>509</v>
      </c>
      <c r="I15" s="66">
        <f>'3. JÄMFÖRELSE'!M3</f>
        <v>726.35434293178685</v>
      </c>
      <c r="J15" s="66">
        <f t="shared" si="3"/>
        <v>-217.35434293178685</v>
      </c>
      <c r="K15" s="71"/>
      <c r="XFD15" t="s">
        <v>256</v>
      </c>
    </row>
    <row r="16" spans="2:59 16384:16384" x14ac:dyDescent="0.35">
      <c r="C16" s="64" t="s">
        <v>307</v>
      </c>
      <c r="D16" s="66">
        <f>VLOOKUP($C$3,'2. STANDARDKOST NYTT FÖRSLAG'!$A$6:$P$295,'1. EN KOMMUN'!H1,0)</f>
        <v>2801</v>
      </c>
      <c r="E16" s="66">
        <f>'2. STANDARDKOST NYTT FÖRSLAG'!I5</f>
        <v>5323.4902855623259</v>
      </c>
      <c r="F16" s="66">
        <f t="shared" si="2"/>
        <v>-2522.4902855623259</v>
      </c>
      <c r="G16" s="64" t="str">
        <f t="shared" si="4"/>
        <v>IFO</v>
      </c>
      <c r="H16" s="66">
        <f>VLOOKUP($C$3,'3. JÄMFÖRELSE'!$B4:$AV$293,N$1,0)</f>
        <v>2926</v>
      </c>
      <c r="I16" s="66">
        <f>'3. JÄMFÖRELSE'!P3</f>
        <v>5323.31731675429</v>
      </c>
      <c r="J16" s="66">
        <f t="shared" si="3"/>
        <v>-2397.31731675429</v>
      </c>
      <c r="K16" s="71"/>
      <c r="XFD16" t="s">
        <v>264</v>
      </c>
    </row>
    <row r="17" spans="3:15 16384:16384" ht="15" thickBot="1" x14ac:dyDescent="0.4">
      <c r="C17" s="64" t="s">
        <v>308</v>
      </c>
      <c r="D17" s="66">
        <f>VLOOKUP($C$3,'2. STANDARDKOST NYTT FÖRSLAG'!$A$6:$P$295,'1. EN KOMMUN'!I1,0)</f>
        <v>6672</v>
      </c>
      <c r="E17" s="66">
        <f>'2. STANDARDKOST NYTT FÖRSLAG'!J5</f>
        <v>12728.119999076182</v>
      </c>
      <c r="F17" s="66">
        <f t="shared" si="2"/>
        <v>-6056.1199990761816</v>
      </c>
      <c r="G17" s="64" t="str">
        <f t="shared" si="4"/>
        <v>Äldreomsorg</v>
      </c>
      <c r="H17" s="66">
        <f>VLOOKUP($C$3,'3. JÄMFÖRELSE'!$B4:$AV$293,Q$1,0)</f>
        <v>6899</v>
      </c>
      <c r="I17" s="66">
        <f>'3. JÄMFÖRELSE'!S3</f>
        <v>12728.145080917689</v>
      </c>
      <c r="J17" s="66">
        <f t="shared" si="3"/>
        <v>-5829.1450809176895</v>
      </c>
      <c r="K17" s="71"/>
      <c r="O17" s="24"/>
      <c r="XFD17" t="s">
        <v>98</v>
      </c>
    </row>
    <row r="18" spans="3:15 16384:16384" ht="15" thickBot="1" x14ac:dyDescent="0.4">
      <c r="C18" s="64" t="s">
        <v>346</v>
      </c>
      <c r="D18" s="66">
        <f>VLOOKUP($C$3,'2. STANDARDKOST NYTT FÖRSLAG'!$A$6:$P$295,'1. EN KOMMUN'!J1,0)</f>
        <v>739</v>
      </c>
      <c r="E18" s="107">
        <f>'2. STANDARDKOST NYTT FÖRSLAG'!K5</f>
        <v>747.99871311809773</v>
      </c>
      <c r="F18" s="66">
        <f t="shared" si="2"/>
        <v>-8.9987131180977258</v>
      </c>
      <c r="G18" s="64" t="s">
        <v>458</v>
      </c>
      <c r="H18" s="66">
        <f>VLOOKUP($C$3,'3. JÄMFÖRELSE'!$B4:$AV$293,W$1,0)+VLOOKUP($C$3,'3. JÄMFÖRELSE'!$B4:$AV$293,39,0)</f>
        <v>0</v>
      </c>
      <c r="I18" s="107">
        <f>'3. JÄMFÖRELSE'!AN3+'3. JÄMFÖRELSE'!Y3</f>
        <v>70.94026400972642</v>
      </c>
      <c r="J18" s="66">
        <f t="shared" si="3"/>
        <v>-70.94026400972642</v>
      </c>
      <c r="K18" s="71"/>
      <c r="L18" s="24"/>
      <c r="N18" s="24"/>
      <c r="O18" s="24"/>
      <c r="XFD18" t="s">
        <v>281</v>
      </c>
    </row>
    <row r="19" spans="3:15 16384:16384" ht="15" thickBot="1" x14ac:dyDescent="0.4">
      <c r="C19" s="64" t="s">
        <v>347</v>
      </c>
      <c r="D19" s="66">
        <f>VLOOKUP($C$3,'2. STANDARDKOST NYTT FÖRSLAG'!$A$6:$P$295,'1. EN KOMMUN'!K1,0)</f>
        <v>864</v>
      </c>
      <c r="E19" s="107">
        <f>'2. STANDARDKOST NYTT FÖRSLAG'!L5</f>
        <v>955.41148752142749</v>
      </c>
      <c r="F19" s="66">
        <f t="shared" si="2"/>
        <v>-91.411487521427489</v>
      </c>
      <c r="G19" s="64" t="str">
        <f t="shared" si="4"/>
        <v>Gator och vägar</v>
      </c>
      <c r="H19" s="66">
        <f>VLOOKUP($C$3,'3. JÄMFÖRELSE'!$B4:$AV$293,Z$1,0)</f>
        <v>56.228639280394823</v>
      </c>
      <c r="I19" s="107">
        <f>'3. JÄMFÖRELSE'!AB3</f>
        <v>208.35285730127362</v>
      </c>
      <c r="J19" s="66">
        <f t="shared" si="3"/>
        <v>-152.1242180208788</v>
      </c>
      <c r="K19" s="71"/>
      <c r="L19" s="24"/>
      <c r="M19" s="24"/>
      <c r="N19" s="24"/>
      <c r="O19" s="24"/>
      <c r="XFD19" t="s">
        <v>140</v>
      </c>
    </row>
    <row r="20" spans="3:15 16384:16384" ht="15" thickBot="1" x14ac:dyDescent="0.4">
      <c r="C20" s="64" t="s">
        <v>359</v>
      </c>
      <c r="D20" s="66">
        <f>VLOOKUP($C$3,'2. STANDARDKOST NYTT FÖRSLAG'!$A$6:$P$295,'1. EN KOMMUN'!L1,0)</f>
        <v>881</v>
      </c>
      <c r="E20" s="107">
        <f>'2. STANDARDKOST NYTT FÖRSLAG'!M5</f>
        <v>904.87182304594489</v>
      </c>
      <c r="F20" s="66">
        <f t="shared" si="2"/>
        <v>-23.871823045944893</v>
      </c>
      <c r="G20" s="64" t="str">
        <f t="shared" si="4"/>
        <v>Räddningstjänst</v>
      </c>
      <c r="H20" s="66">
        <f>VLOOKUP($C$3,'3. JÄMFÖRELSE'!$B4:$AV$293,AC$1,0)</f>
        <v>0</v>
      </c>
      <c r="I20" s="107">
        <f>'3. JÄMFÖRELSE'!AE3</f>
        <v>22.388449215777595</v>
      </c>
      <c r="J20" s="66">
        <f t="shared" si="3"/>
        <v>-22.388449215777595</v>
      </c>
      <c r="K20" s="45"/>
      <c r="L20" s="24"/>
      <c r="M20" s="24"/>
      <c r="N20" s="24"/>
      <c r="O20" s="24"/>
      <c r="XFD20" t="s">
        <v>239</v>
      </c>
    </row>
    <row r="21" spans="3:15 16384:16384" x14ac:dyDescent="0.35">
      <c r="C21" s="64" t="s">
        <v>453</v>
      </c>
      <c r="D21" s="66">
        <f>VLOOKUP($C$3,'2. STANDARDKOST NYTT FÖRSLAG'!$A$6:$P$295,'1. EN KOMMUN'!M1,0)</f>
        <v>0</v>
      </c>
      <c r="E21" s="66">
        <f>'2. STANDARDKOST NYTT FÖRSLAG'!N5</f>
        <v>12.337157355813151</v>
      </c>
      <c r="F21" s="66">
        <f t="shared" si="2"/>
        <v>-12.337157355813151</v>
      </c>
      <c r="G21" s="64" t="str">
        <f t="shared" si="4"/>
        <v>Befolkningsminskning</v>
      </c>
      <c r="H21" s="66">
        <f>VLOOKUP($C$3,'3. JÄMFÖRELSE'!$B4:$AV$293,AF$1,0)</f>
        <v>0</v>
      </c>
      <c r="I21" s="66">
        <f>'3. JÄMFÖRELSE'!AH3</f>
        <v>15.607738791174368</v>
      </c>
      <c r="J21" s="66">
        <f t="shared" si="3"/>
        <v>-15.607738791174368</v>
      </c>
      <c r="K21" s="45"/>
      <c r="L21" s="24"/>
      <c r="M21" s="24"/>
      <c r="N21" s="24"/>
      <c r="O21" s="24"/>
      <c r="XFD21" t="s">
        <v>80</v>
      </c>
    </row>
    <row r="22" spans="3:15 16384:16384" x14ac:dyDescent="0.35">
      <c r="C22" s="64" t="s">
        <v>502</v>
      </c>
      <c r="D22" s="66">
        <f>VLOOKUP($C$3,'2. STANDARDKOST NYTT FÖRSLAG'!$A$6:$P$295,'1. EN KOMMUN'!N1,0)</f>
        <v>-32</v>
      </c>
      <c r="E22" s="66">
        <f>'2. STANDARDKOST NYTT FÖRSLAG'!O5</f>
        <v>-0.25635153203575595</v>
      </c>
      <c r="F22" s="66">
        <f t="shared" si="2"/>
        <v>-31.743648467964245</v>
      </c>
      <c r="G22" s="64" t="str">
        <f t="shared" si="4"/>
        <v>Fastigheter</v>
      </c>
      <c r="H22" s="66">
        <f>VLOOKUP($C$3,'3. JÄMFÖRELSE'!$B4:$AV$293,AI$1,0)</f>
        <v>-8.9454653400628121</v>
      </c>
      <c r="I22" s="66">
        <f>'3. JÄMFÖRELSE'!AK3</f>
        <v>4.6815731729330796</v>
      </c>
      <c r="J22" s="66">
        <f t="shared" si="3"/>
        <v>-13.627038512995892</v>
      </c>
      <c r="K22" s="62"/>
      <c r="L22" s="24"/>
      <c r="M22" s="24"/>
      <c r="N22" s="24"/>
      <c r="O22" s="24"/>
      <c r="XFD22" t="s">
        <v>225</v>
      </c>
    </row>
    <row r="23" spans="3:15 16384:16384" x14ac:dyDescent="0.35">
      <c r="C23" s="64" t="s">
        <v>452</v>
      </c>
      <c r="D23" s="66">
        <f>VLOOKUP($C$3,'2. STANDARDKOST NYTT FÖRSLAG'!$A$6:$P$295,'1. EN KOMMUN'!O1,0)</f>
        <v>1187</v>
      </c>
      <c r="E23" s="66">
        <f>'2. STANDARDKOST NYTT FÖRSLAG'!P5</f>
        <v>1486.2488516907574</v>
      </c>
      <c r="F23" s="66">
        <f t="shared" si="2"/>
        <v>-299.24885169075742</v>
      </c>
      <c r="G23" s="64" t="str">
        <f t="shared" si="4"/>
        <v>Kollektivtrafik</v>
      </c>
      <c r="H23" s="66">
        <f>VLOOKUP($C$3,'3. JÄMFÖRELSE'!$B4:$AV$293,T$1,0)</f>
        <v>1199</v>
      </c>
      <c r="I23" s="66">
        <f>'3. JÄMFÖRELSE'!V3</f>
        <v>1480.4693252594959</v>
      </c>
      <c r="J23" s="66">
        <f t="shared" si="3"/>
        <v>-281.46932525949592</v>
      </c>
      <c r="K23" s="45"/>
      <c r="L23" s="24"/>
      <c r="M23" s="24"/>
      <c r="N23" s="24"/>
      <c r="O23" s="24"/>
      <c r="XFD23" t="s">
        <v>141</v>
      </c>
    </row>
    <row r="24" spans="3:15 16384:16384" x14ac:dyDescent="0.35">
      <c r="C24" s="69" t="s">
        <v>455</v>
      </c>
      <c r="D24" s="57">
        <f>SUM(D12:D23)</f>
        <v>50549</v>
      </c>
      <c r="E24" s="57">
        <f t="shared" ref="E24:F24" si="5">SUM(E12:E23)</f>
        <v>51460.0242949807</v>
      </c>
      <c r="F24" s="57">
        <f t="shared" si="5"/>
        <v>-911.02429498070467</v>
      </c>
      <c r="G24" s="69" t="s">
        <v>455</v>
      </c>
      <c r="H24" s="57">
        <f>D7</f>
        <v>50260.433070083942</v>
      </c>
      <c r="I24" s="57">
        <f>E7</f>
        <v>49154.678111583497</v>
      </c>
      <c r="J24" s="57">
        <f t="shared" ref="J24" si="6">SUM(J12:J23)</f>
        <v>1104.7853250958026</v>
      </c>
      <c r="K24" s="62"/>
      <c r="L24" s="24"/>
      <c r="M24" s="24"/>
      <c r="N24" s="24"/>
      <c r="O24" s="24"/>
      <c r="XFD24" t="s">
        <v>3</v>
      </c>
    </row>
    <row r="25" spans="3:15 16384:16384" x14ac:dyDescent="0.35">
      <c r="C25" s="64"/>
      <c r="D25" s="65"/>
      <c r="E25" s="65"/>
      <c r="F25" s="65"/>
      <c r="G25" s="65"/>
      <c r="H25" s="61"/>
      <c r="I25" s="61"/>
      <c r="J25" s="61"/>
      <c r="K25" s="62"/>
      <c r="L25" s="24"/>
      <c r="M25" s="24"/>
      <c r="N25" s="24"/>
      <c r="O25" s="24"/>
      <c r="XFD25" t="s">
        <v>46</v>
      </c>
    </row>
    <row r="26" spans="3:15 16384:16384" x14ac:dyDescent="0.35">
      <c r="C26" s="64"/>
      <c r="D26" s="65"/>
      <c r="E26" s="65"/>
      <c r="F26" s="65"/>
      <c r="G26" s="65"/>
      <c r="H26" s="61"/>
      <c r="I26" s="61"/>
      <c r="J26" s="112"/>
      <c r="K26" s="62"/>
      <c r="L26" s="24"/>
      <c r="M26" s="24"/>
      <c r="N26" s="24"/>
      <c r="O26" s="24"/>
      <c r="XFD26" t="s">
        <v>99</v>
      </c>
    </row>
    <row r="27" spans="3:15 16384:16384" x14ac:dyDescent="0.35">
      <c r="C27" s="72" t="s">
        <v>479</v>
      </c>
      <c r="D27" s="59">
        <f>F9</f>
        <v>-2016.7549585004454</v>
      </c>
      <c r="E27" s="65"/>
      <c r="F27" s="65"/>
      <c r="G27" s="65"/>
      <c r="H27" s="61"/>
      <c r="I27" s="61"/>
      <c r="J27" s="61"/>
      <c r="K27" s="62"/>
      <c r="L27" s="24"/>
      <c r="M27" s="24"/>
      <c r="N27" s="24"/>
      <c r="O27" s="24"/>
      <c r="XFD27" t="s">
        <v>257</v>
      </c>
    </row>
    <row r="28" spans="3:15 16384:16384" x14ac:dyDescent="0.35">
      <c r="C28" s="64" t="s">
        <v>462</v>
      </c>
      <c r="D28" s="67"/>
      <c r="E28" s="65"/>
      <c r="F28" s="65"/>
      <c r="G28" s="65"/>
      <c r="H28" s="61"/>
      <c r="I28" s="61"/>
      <c r="J28" s="61"/>
      <c r="K28" s="62"/>
      <c r="L28" s="24"/>
      <c r="M28" s="24"/>
      <c r="N28" s="24"/>
      <c r="O28" s="24"/>
      <c r="XFD28" t="s">
        <v>100</v>
      </c>
    </row>
    <row r="29" spans="3:15 16384:16384" x14ac:dyDescent="0.35">
      <c r="C29" s="63" t="s">
        <v>463</v>
      </c>
      <c r="D29" s="73">
        <f>VLOOKUP(C3,'17.SOCIOEK'!B6:I295,8,0)</f>
        <v>-751.13757779191951</v>
      </c>
      <c r="E29" s="65"/>
      <c r="F29" s="65"/>
      <c r="G29" s="65"/>
      <c r="H29" s="61"/>
      <c r="I29" s="61"/>
      <c r="J29" s="61"/>
      <c r="K29" s="62"/>
      <c r="L29" s="24"/>
      <c r="M29" s="24"/>
      <c r="N29" s="24"/>
      <c r="O29" s="24"/>
      <c r="XFD29" t="s">
        <v>101</v>
      </c>
    </row>
    <row r="30" spans="3:15 16384:16384" x14ac:dyDescent="0.35">
      <c r="C30" s="74" t="s">
        <v>464</v>
      </c>
      <c r="D30" s="75">
        <f>VLOOKUP(C3,'17.SOCIOEK'!B6:I295,3,0)</f>
        <v>-457.47152861496494</v>
      </c>
      <c r="E30" s="65"/>
      <c r="F30" s="65"/>
      <c r="G30" s="65"/>
      <c r="H30" s="61"/>
      <c r="I30" s="61"/>
      <c r="J30" s="61"/>
      <c r="K30" s="62"/>
      <c r="L30" s="24"/>
      <c r="M30" s="24"/>
      <c r="N30" s="24"/>
      <c r="O30" s="24"/>
      <c r="XFD30" t="s">
        <v>142</v>
      </c>
    </row>
    <row r="31" spans="3:15 16384:16384" x14ac:dyDescent="0.35">
      <c r="C31" s="74" t="s">
        <v>467</v>
      </c>
      <c r="D31" s="75">
        <f>VLOOKUP(C3,'17.SOCIOEK'!B6:I295,5,0)</f>
        <v>-58.418362715284538</v>
      </c>
      <c r="E31" s="65"/>
      <c r="F31" s="65"/>
      <c r="G31" s="65"/>
      <c r="H31" s="61"/>
      <c r="I31" s="61"/>
      <c r="J31" s="61"/>
      <c r="K31" s="62"/>
      <c r="L31" s="24"/>
      <c r="M31" s="24"/>
      <c r="N31" s="24"/>
      <c r="O31" s="24"/>
      <c r="XFD31" t="s">
        <v>4</v>
      </c>
    </row>
    <row r="32" spans="3:15 16384:16384" x14ac:dyDescent="0.35">
      <c r="C32" s="74" t="s">
        <v>468</v>
      </c>
      <c r="D32" s="75">
        <f>VLOOKUP(C3,'17.SOCIOEK'!B6:I295,7,0)</f>
        <v>-124.74339628430653</v>
      </c>
      <c r="E32" s="65"/>
      <c r="F32" s="65"/>
      <c r="G32" s="65"/>
      <c r="H32" s="61"/>
      <c r="I32" s="61"/>
      <c r="J32" s="61"/>
      <c r="K32" s="62"/>
      <c r="L32" s="24"/>
      <c r="M32" s="24"/>
      <c r="N32" s="24"/>
      <c r="O32" s="24"/>
      <c r="XFD32" t="s">
        <v>203</v>
      </c>
    </row>
    <row r="33" spans="3:15 16384:16384" x14ac:dyDescent="0.35">
      <c r="C33" s="63" t="s">
        <v>465</v>
      </c>
      <c r="D33" s="73">
        <f>VLOOKUP(C3,'18.GLESHET'!B6:K295,9,0)</f>
        <v>-831.44006931002434</v>
      </c>
      <c r="E33" s="65"/>
      <c r="F33" s="65"/>
      <c r="G33" s="65"/>
      <c r="H33" s="61"/>
      <c r="I33" s="61"/>
      <c r="J33" s="61"/>
      <c r="K33" s="62"/>
      <c r="L33" s="24"/>
      <c r="M33" s="24"/>
      <c r="N33" s="24"/>
      <c r="O33" s="24"/>
      <c r="XFD33" t="s">
        <v>265</v>
      </c>
    </row>
    <row r="34" spans="3:15 16384:16384" x14ac:dyDescent="0.35">
      <c r="C34" s="74" t="s">
        <v>466</v>
      </c>
      <c r="D34" s="75">
        <f>VLOOKUP(C3,'18.GLESHET'!B6:J295,7,0)</f>
        <v>-41.128000893993885</v>
      </c>
      <c r="E34" s="65"/>
      <c r="F34" s="65"/>
      <c r="G34" s="65"/>
      <c r="H34" s="61"/>
      <c r="I34" s="61"/>
      <c r="J34" s="61"/>
      <c r="K34" s="62"/>
      <c r="L34" s="24"/>
      <c r="M34" s="24"/>
      <c r="N34" s="24"/>
      <c r="O34" s="24"/>
      <c r="XFD34" t="s">
        <v>187</v>
      </c>
    </row>
    <row r="35" spans="3:15 16384:16384" x14ac:dyDescent="0.35">
      <c r="C35" s="74" t="s">
        <v>478</v>
      </c>
      <c r="D35" s="75">
        <f>VLOOKUP(C3,'18.GLESHET'!B6:J295,6,0)</f>
        <v>5.7459194320037348</v>
      </c>
      <c r="E35" s="61"/>
      <c r="F35" s="61"/>
      <c r="G35" s="61"/>
      <c r="H35" s="61"/>
      <c r="I35" s="61"/>
      <c r="J35" s="61"/>
      <c r="K35" s="62"/>
      <c r="L35" s="24"/>
      <c r="M35" s="24"/>
      <c r="N35" s="24"/>
      <c r="O35" s="24"/>
      <c r="XFD35" t="s">
        <v>5</v>
      </c>
    </row>
    <row r="36" spans="3:15 16384:16384" x14ac:dyDescent="0.35">
      <c r="C36" s="74" t="s">
        <v>467</v>
      </c>
      <c r="D36" s="75">
        <f>VLOOKUP(C3,'18.GLESHET'!B6:J295,5,0)</f>
        <v>-5.7502602649079453</v>
      </c>
      <c r="E36" s="61"/>
      <c r="F36" s="61"/>
      <c r="G36" s="61"/>
      <c r="H36" s="61"/>
      <c r="I36" s="61"/>
      <c r="J36" s="61"/>
      <c r="K36" s="62"/>
      <c r="L36" s="24"/>
      <c r="M36" s="24"/>
      <c r="N36" s="24"/>
      <c r="O36" s="24"/>
      <c r="XFD36" t="s">
        <v>60</v>
      </c>
    </row>
    <row r="37" spans="3:15 16384:16384" x14ac:dyDescent="0.35">
      <c r="C37" s="74" t="s">
        <v>464</v>
      </c>
      <c r="D37" s="75">
        <f>VLOOKUP(C3,'18.GLESHET'!B6:J295,3,0)</f>
        <v>-530.61566819515053</v>
      </c>
      <c r="E37" s="61"/>
      <c r="F37" s="61"/>
      <c r="G37" s="61"/>
      <c r="H37" s="61"/>
      <c r="I37" s="61"/>
      <c r="J37" s="61"/>
      <c r="K37" s="62"/>
      <c r="L37" s="24"/>
      <c r="M37" s="24"/>
      <c r="N37" s="24"/>
      <c r="O37" s="24"/>
      <c r="XFD37" t="s">
        <v>81</v>
      </c>
    </row>
    <row r="38" spans="3:15 16384:16384" x14ac:dyDescent="0.35">
      <c r="C38" s="76" t="s">
        <v>469</v>
      </c>
      <c r="D38" s="77">
        <f>D27-D29-D33</f>
        <v>-434.1773113985015</v>
      </c>
      <c r="E38" s="78"/>
      <c r="F38" s="78"/>
      <c r="G38" s="78"/>
      <c r="H38" s="78"/>
      <c r="I38" s="78"/>
      <c r="J38" s="78"/>
      <c r="K38" s="79"/>
      <c r="L38" s="24"/>
      <c r="M38" s="24"/>
      <c r="N38" s="24"/>
      <c r="O38" s="24"/>
      <c r="XFD38" t="s">
        <v>29</v>
      </c>
    </row>
    <row r="39" spans="3:15 16384:16384" x14ac:dyDescent="0.35">
      <c r="C39" s="24"/>
      <c r="D39" s="24"/>
      <c r="E39" s="24"/>
      <c r="F39" s="24"/>
      <c r="G39" s="24"/>
      <c r="H39" s="24"/>
      <c r="I39" s="24"/>
      <c r="J39" s="24"/>
      <c r="K39" s="24"/>
      <c r="L39" s="24"/>
      <c r="M39" s="24"/>
      <c r="N39" s="24"/>
      <c r="O39" s="24"/>
      <c r="XFD39" t="s">
        <v>37</v>
      </c>
    </row>
    <row r="40" spans="3:15 16384:16384" x14ac:dyDescent="0.35">
      <c r="XFD40" t="s">
        <v>102</v>
      </c>
    </row>
    <row r="41" spans="3:15 16384:16384" x14ac:dyDescent="0.35">
      <c r="XFD41" t="s">
        <v>143</v>
      </c>
    </row>
    <row r="42" spans="3:15 16384:16384" x14ac:dyDescent="0.35">
      <c r="XFD42" t="s">
        <v>215</v>
      </c>
    </row>
    <row r="43" spans="3:15 16384:16384" x14ac:dyDescent="0.35">
      <c r="XFD43" t="s">
        <v>131</v>
      </c>
    </row>
    <row r="44" spans="3:15 16384:16384" x14ac:dyDescent="0.35">
      <c r="XFD44" t="s">
        <v>144</v>
      </c>
    </row>
    <row r="45" spans="3:15 16384:16384" x14ac:dyDescent="0.35">
      <c r="XFD45" t="s">
        <v>226</v>
      </c>
    </row>
    <row r="46" spans="3:15 16384:16384" x14ac:dyDescent="0.35">
      <c r="XFD46" t="s">
        <v>188</v>
      </c>
    </row>
    <row r="47" spans="3:15 16384:16384" x14ac:dyDescent="0.35">
      <c r="XFD47" t="s">
        <v>47</v>
      </c>
    </row>
    <row r="48" spans="3:15 16384:16384" x14ac:dyDescent="0.35">
      <c r="XFD48" t="s">
        <v>38</v>
      </c>
    </row>
    <row r="49" spans="16384:16384" x14ac:dyDescent="0.35">
      <c r="XFD49" t="s">
        <v>189</v>
      </c>
    </row>
    <row r="50" spans="16384:16384" x14ac:dyDescent="0.35">
      <c r="XFD50" t="s">
        <v>145</v>
      </c>
    </row>
    <row r="51" spans="16384:16384" x14ac:dyDescent="0.35">
      <c r="XFD51" t="s">
        <v>227</v>
      </c>
    </row>
    <row r="52" spans="16384:16384" x14ac:dyDescent="0.35">
      <c r="XFD52" t="s">
        <v>61</v>
      </c>
    </row>
    <row r="53" spans="16384:16384" x14ac:dyDescent="0.35">
      <c r="XFD53" t="s">
        <v>39</v>
      </c>
    </row>
    <row r="54" spans="16384:16384" x14ac:dyDescent="0.35">
      <c r="XFD54" t="s">
        <v>62</v>
      </c>
    </row>
    <row r="55" spans="16384:16384" x14ac:dyDescent="0.35">
      <c r="XFD55" t="s">
        <v>92</v>
      </c>
    </row>
    <row r="56" spans="16384:16384" x14ac:dyDescent="0.35">
      <c r="XFD56" t="s">
        <v>190</v>
      </c>
    </row>
    <row r="57" spans="16384:16384" x14ac:dyDescent="0.35">
      <c r="XFD57" t="s">
        <v>146</v>
      </c>
    </row>
    <row r="58" spans="16384:16384" x14ac:dyDescent="0.35">
      <c r="XFD58" t="s">
        <v>147</v>
      </c>
    </row>
    <row r="59" spans="16384:16384" x14ac:dyDescent="0.35">
      <c r="XFD59" t="s">
        <v>282</v>
      </c>
    </row>
    <row r="60" spans="16384:16384" x14ac:dyDescent="0.35">
      <c r="XFD60" t="s">
        <v>240</v>
      </c>
    </row>
    <row r="61" spans="16384:16384" x14ac:dyDescent="0.35">
      <c r="XFD61" t="s">
        <v>148</v>
      </c>
    </row>
    <row r="62" spans="16384:16384" x14ac:dyDescent="0.35">
      <c r="XFD62" t="s">
        <v>149</v>
      </c>
    </row>
    <row r="63" spans="16384:16384" x14ac:dyDescent="0.35">
      <c r="XFD63" t="s">
        <v>63</v>
      </c>
    </row>
    <row r="64" spans="16384:16384" x14ac:dyDescent="0.35">
      <c r="XFD64" t="s">
        <v>191</v>
      </c>
    </row>
    <row r="65" spans="16384:16384" x14ac:dyDescent="0.35">
      <c r="XFD65" t="s">
        <v>204</v>
      </c>
    </row>
    <row r="66" spans="16384:16384" x14ac:dyDescent="0.35">
      <c r="XFD66" t="s">
        <v>216</v>
      </c>
    </row>
    <row r="67" spans="16384:16384" x14ac:dyDescent="0.35">
      <c r="XFD67" t="s">
        <v>132</v>
      </c>
    </row>
    <row r="68" spans="16384:16384" x14ac:dyDescent="0.35">
      <c r="XFD68" t="s">
        <v>192</v>
      </c>
    </row>
    <row r="69" spans="16384:16384" x14ac:dyDescent="0.35">
      <c r="XFD69" t="s">
        <v>6</v>
      </c>
    </row>
    <row r="70" spans="16384:16384" x14ac:dyDescent="0.35">
      <c r="XFD70" t="s">
        <v>283</v>
      </c>
    </row>
    <row r="71" spans="16384:16384" x14ac:dyDescent="0.35">
      <c r="XFD71" t="s">
        <v>30</v>
      </c>
    </row>
    <row r="72" spans="16384:16384" x14ac:dyDescent="0.35">
      <c r="XFD72" t="s">
        <v>228</v>
      </c>
    </row>
    <row r="73" spans="16384:16384" x14ac:dyDescent="0.35">
      <c r="XFD73" t="s">
        <v>103</v>
      </c>
    </row>
    <row r="74" spans="16384:16384" x14ac:dyDescent="0.35">
      <c r="XFD74" t="s">
        <v>150</v>
      </c>
    </row>
    <row r="75" spans="16384:16384" x14ac:dyDescent="0.35">
      <c r="XFD75" t="s">
        <v>151</v>
      </c>
    </row>
    <row r="76" spans="16384:16384" x14ac:dyDescent="0.35">
      <c r="XFD76" t="s">
        <v>241</v>
      </c>
    </row>
    <row r="77" spans="16384:16384" x14ac:dyDescent="0.35">
      <c r="XFD77" t="s">
        <v>7</v>
      </c>
    </row>
    <row r="78" spans="16384:16384" x14ac:dyDescent="0.35">
      <c r="XFD78" t="s">
        <v>242</v>
      </c>
    </row>
    <row r="79" spans="16384:16384" x14ac:dyDescent="0.35">
      <c r="XFD79" t="s">
        <v>82</v>
      </c>
    </row>
    <row r="80" spans="16384:16384" x14ac:dyDescent="0.35">
      <c r="XFD80" t="s">
        <v>133</v>
      </c>
    </row>
    <row r="81" spans="16384:16384" x14ac:dyDescent="0.35">
      <c r="XFD81" t="s">
        <v>31</v>
      </c>
    </row>
    <row r="82" spans="16384:16384" x14ac:dyDescent="0.35">
      <c r="XFD82" t="s">
        <v>205</v>
      </c>
    </row>
    <row r="83" spans="16384:16384" x14ac:dyDescent="0.35">
      <c r="XFD83" t="s">
        <v>258</v>
      </c>
    </row>
    <row r="84" spans="16384:16384" x14ac:dyDescent="0.35">
      <c r="XFD84" t="s">
        <v>249</v>
      </c>
    </row>
    <row r="85" spans="16384:16384" x14ac:dyDescent="0.35">
      <c r="XFD85" t="s">
        <v>152</v>
      </c>
    </row>
    <row r="86" spans="16384:16384" x14ac:dyDescent="0.35">
      <c r="XFD86" t="s">
        <v>104</v>
      </c>
    </row>
    <row r="87" spans="16384:16384" x14ac:dyDescent="0.35">
      <c r="XFD87" t="s">
        <v>105</v>
      </c>
    </row>
    <row r="88" spans="16384:16384" x14ac:dyDescent="0.35">
      <c r="XFD88" t="s">
        <v>83</v>
      </c>
    </row>
    <row r="89" spans="16384:16384" x14ac:dyDescent="0.35">
      <c r="XFD89" t="s">
        <v>106</v>
      </c>
    </row>
    <row r="90" spans="16384:16384" x14ac:dyDescent="0.35">
      <c r="XFD90" t="s">
        <v>107</v>
      </c>
    </row>
    <row r="91" spans="16384:16384" x14ac:dyDescent="0.35">
      <c r="XFD91" t="s">
        <v>284</v>
      </c>
    </row>
    <row r="92" spans="16384:16384" x14ac:dyDescent="0.35">
      <c r="XFD92" t="s">
        <v>8</v>
      </c>
    </row>
    <row r="93" spans="16384:16384" x14ac:dyDescent="0.35">
      <c r="XFD93" t="s">
        <v>64</v>
      </c>
    </row>
    <row r="94" spans="16384:16384" x14ac:dyDescent="0.35">
      <c r="XFD94" t="s">
        <v>285</v>
      </c>
    </row>
    <row r="95" spans="16384:16384" x14ac:dyDescent="0.35">
      <c r="XFD95" t="s">
        <v>84</v>
      </c>
    </row>
    <row r="96" spans="16384:16384" x14ac:dyDescent="0.35">
      <c r="XFD96" t="s">
        <v>153</v>
      </c>
    </row>
    <row r="97" spans="16384:16384" x14ac:dyDescent="0.35">
      <c r="XFD97" t="s">
        <v>93</v>
      </c>
    </row>
    <row r="98" spans="16384:16384" x14ac:dyDescent="0.35">
      <c r="XFD98" t="s">
        <v>206</v>
      </c>
    </row>
    <row r="99" spans="16384:16384" x14ac:dyDescent="0.35">
      <c r="XFD99" t="s">
        <v>94</v>
      </c>
    </row>
    <row r="100" spans="16384:16384" x14ac:dyDescent="0.35">
      <c r="XFD100" t="s">
        <v>193</v>
      </c>
    </row>
    <row r="101" spans="16384:16384" x14ac:dyDescent="0.35">
      <c r="XFD101" t="s">
        <v>40</v>
      </c>
    </row>
    <row r="102" spans="16384:16384" x14ac:dyDescent="0.35">
      <c r="XFD102" t="s">
        <v>194</v>
      </c>
    </row>
    <row r="103" spans="16384:16384" x14ac:dyDescent="0.35">
      <c r="XFD103" t="s">
        <v>48</v>
      </c>
    </row>
    <row r="104" spans="16384:16384" x14ac:dyDescent="0.35">
      <c r="XFD104" t="s">
        <v>286</v>
      </c>
    </row>
    <row r="105" spans="16384:16384" x14ac:dyDescent="0.35">
      <c r="XFD105" t="s">
        <v>108</v>
      </c>
    </row>
    <row r="106" spans="16384:16384" x14ac:dyDescent="0.35">
      <c r="XFD106" t="s">
        <v>32</v>
      </c>
    </row>
    <row r="107" spans="16384:16384" x14ac:dyDescent="0.35">
      <c r="XFD107" t="s">
        <v>250</v>
      </c>
    </row>
    <row r="108" spans="16384:16384" x14ac:dyDescent="0.35">
      <c r="XFD108" t="s">
        <v>109</v>
      </c>
    </row>
    <row r="109" spans="16384:16384" x14ac:dyDescent="0.35">
      <c r="XFD109" t="s">
        <v>195</v>
      </c>
    </row>
    <row r="110" spans="16384:16384" x14ac:dyDescent="0.35">
      <c r="XFD110" t="s">
        <v>259</v>
      </c>
    </row>
    <row r="111" spans="16384:16384" x14ac:dyDescent="0.35">
      <c r="XFD111" t="s">
        <v>207</v>
      </c>
    </row>
    <row r="112" spans="16384:16384" x14ac:dyDescent="0.35">
      <c r="XFD112" t="s">
        <v>134</v>
      </c>
    </row>
    <row r="113" spans="16384:16384" x14ac:dyDescent="0.35">
      <c r="XFD113" t="s">
        <v>217</v>
      </c>
    </row>
    <row r="114" spans="16384:16384" x14ac:dyDescent="0.35">
      <c r="XFD114" t="s">
        <v>154</v>
      </c>
    </row>
    <row r="115" spans="16384:16384" x14ac:dyDescent="0.35">
      <c r="XFD115" t="s">
        <v>110</v>
      </c>
    </row>
    <row r="116" spans="16384:16384" x14ac:dyDescent="0.35">
      <c r="XFD116" t="s">
        <v>218</v>
      </c>
    </row>
    <row r="117" spans="16384:16384" x14ac:dyDescent="0.35">
      <c r="XFD117" t="s">
        <v>135</v>
      </c>
    </row>
    <row r="118" spans="16384:16384" x14ac:dyDescent="0.35">
      <c r="XFD118" t="s">
        <v>111</v>
      </c>
    </row>
    <row r="119" spans="16384:16384" x14ac:dyDescent="0.35">
      <c r="XFD119" t="s">
        <v>208</v>
      </c>
    </row>
    <row r="120" spans="16384:16384" x14ac:dyDescent="0.35">
      <c r="XFD120" t="s">
        <v>209</v>
      </c>
    </row>
    <row r="121" spans="16384:16384" x14ac:dyDescent="0.35">
      <c r="XFD121" t="s">
        <v>229</v>
      </c>
    </row>
    <row r="122" spans="16384:16384" x14ac:dyDescent="0.35">
      <c r="XFD122" t="s">
        <v>155</v>
      </c>
    </row>
    <row r="123" spans="16384:16384" x14ac:dyDescent="0.35">
      <c r="XFD123" t="s">
        <v>73</v>
      </c>
    </row>
    <row r="124" spans="16384:16384" x14ac:dyDescent="0.35">
      <c r="XFD124" t="s">
        <v>9</v>
      </c>
    </row>
    <row r="125" spans="16384:16384" x14ac:dyDescent="0.35">
      <c r="XFD125" t="s">
        <v>156</v>
      </c>
    </row>
    <row r="126" spans="16384:16384" x14ac:dyDescent="0.35">
      <c r="XFD126" t="s">
        <v>157</v>
      </c>
    </row>
    <row r="127" spans="16384:16384" x14ac:dyDescent="0.35">
      <c r="XFD127" t="s">
        <v>210</v>
      </c>
    </row>
    <row r="128" spans="16384:16384" x14ac:dyDescent="0.35">
      <c r="XFD128" t="s">
        <v>49</v>
      </c>
    </row>
    <row r="129" spans="16384:16384" x14ac:dyDescent="0.35">
      <c r="XFD129" t="s">
        <v>74</v>
      </c>
    </row>
    <row r="130" spans="16384:16384" x14ac:dyDescent="0.35">
      <c r="XFD130" t="s">
        <v>243</v>
      </c>
    </row>
    <row r="131" spans="16384:16384" x14ac:dyDescent="0.35">
      <c r="XFD131" t="s">
        <v>211</v>
      </c>
    </row>
    <row r="132" spans="16384:16384" x14ac:dyDescent="0.35">
      <c r="XFD132" t="s">
        <v>112</v>
      </c>
    </row>
    <row r="133" spans="16384:16384" x14ac:dyDescent="0.35">
      <c r="XFD133" t="s">
        <v>230</v>
      </c>
    </row>
    <row r="134" spans="16384:16384" x14ac:dyDescent="0.35">
      <c r="XFD134" t="s">
        <v>287</v>
      </c>
    </row>
    <row r="135" spans="16384:16384" x14ac:dyDescent="0.35">
      <c r="XFD135" t="s">
        <v>113</v>
      </c>
    </row>
    <row r="136" spans="16384:16384" x14ac:dyDescent="0.35">
      <c r="XFD136" t="s">
        <v>266</v>
      </c>
    </row>
    <row r="137" spans="16384:16384" x14ac:dyDescent="0.35">
      <c r="XFD137" t="s">
        <v>158</v>
      </c>
    </row>
    <row r="138" spans="16384:16384" x14ac:dyDescent="0.35">
      <c r="XFD138" t="s">
        <v>114</v>
      </c>
    </row>
    <row r="139" spans="16384:16384" x14ac:dyDescent="0.35">
      <c r="XFD139" t="s">
        <v>231</v>
      </c>
    </row>
    <row r="140" spans="16384:16384" x14ac:dyDescent="0.35">
      <c r="XFD140" t="s">
        <v>267</v>
      </c>
    </row>
    <row r="141" spans="16384:16384" x14ac:dyDescent="0.35">
      <c r="XFD141" t="s">
        <v>159</v>
      </c>
    </row>
    <row r="142" spans="16384:16384" x14ac:dyDescent="0.35">
      <c r="XFD142" t="s">
        <v>160</v>
      </c>
    </row>
    <row r="143" spans="16384:16384" x14ac:dyDescent="0.35">
      <c r="XFD143" t="s">
        <v>75</v>
      </c>
    </row>
    <row r="144" spans="16384:16384" x14ac:dyDescent="0.35">
      <c r="XFD144" t="s">
        <v>161</v>
      </c>
    </row>
    <row r="145" spans="16384:16384" x14ac:dyDescent="0.35">
      <c r="XFD145" t="s">
        <v>50</v>
      </c>
    </row>
    <row r="146" spans="16384:16384" x14ac:dyDescent="0.35">
      <c r="XFD146" t="s">
        <v>232</v>
      </c>
    </row>
    <row r="147" spans="16384:16384" x14ac:dyDescent="0.35">
      <c r="XFD147" t="s">
        <v>51</v>
      </c>
    </row>
    <row r="148" spans="16384:16384" x14ac:dyDescent="0.35">
      <c r="XFD148" t="s">
        <v>65</v>
      </c>
    </row>
    <row r="149" spans="16384:16384" x14ac:dyDescent="0.35">
      <c r="XFD149" t="s">
        <v>162</v>
      </c>
    </row>
    <row r="150" spans="16384:16384" x14ac:dyDescent="0.35">
      <c r="XFD150" t="s">
        <v>196</v>
      </c>
    </row>
    <row r="151" spans="16384:16384" x14ac:dyDescent="0.35">
      <c r="XFD151" t="s">
        <v>163</v>
      </c>
    </row>
    <row r="152" spans="16384:16384" x14ac:dyDescent="0.35">
      <c r="XFD152" t="s">
        <v>85</v>
      </c>
    </row>
    <row r="153" spans="16384:16384" x14ac:dyDescent="0.35">
      <c r="XFD153" t="s">
        <v>86</v>
      </c>
    </row>
    <row r="154" spans="16384:16384" x14ac:dyDescent="0.35">
      <c r="XFD154" t="s">
        <v>10</v>
      </c>
    </row>
    <row r="155" spans="16384:16384" x14ac:dyDescent="0.35">
      <c r="XFD155" t="s">
        <v>212</v>
      </c>
    </row>
    <row r="156" spans="16384:16384" x14ac:dyDescent="0.35">
      <c r="XFD156" t="s">
        <v>219</v>
      </c>
    </row>
    <row r="157" spans="16384:16384" x14ac:dyDescent="0.35">
      <c r="XFD157" t="s">
        <v>244</v>
      </c>
    </row>
    <row r="158" spans="16384:16384" x14ac:dyDescent="0.35">
      <c r="XFD158" t="s">
        <v>268</v>
      </c>
    </row>
    <row r="159" spans="16384:16384" x14ac:dyDescent="0.35">
      <c r="XFD159" t="s">
        <v>52</v>
      </c>
    </row>
    <row r="160" spans="16384:16384" x14ac:dyDescent="0.35">
      <c r="XFD160" t="s">
        <v>11</v>
      </c>
    </row>
    <row r="161" spans="16384:16384" x14ac:dyDescent="0.35">
      <c r="XFD161" t="s">
        <v>269</v>
      </c>
    </row>
    <row r="162" spans="16384:16384" x14ac:dyDescent="0.35">
      <c r="XFD162" t="s">
        <v>87</v>
      </c>
    </row>
    <row r="163" spans="16384:16384" x14ac:dyDescent="0.35">
      <c r="XFD163" t="s">
        <v>12</v>
      </c>
    </row>
    <row r="164" spans="16384:16384" x14ac:dyDescent="0.35">
      <c r="XFD164" t="s">
        <v>41</v>
      </c>
    </row>
    <row r="165" spans="16384:16384" x14ac:dyDescent="0.35">
      <c r="XFD165" t="s">
        <v>13</v>
      </c>
    </row>
    <row r="166" spans="16384:16384" x14ac:dyDescent="0.35">
      <c r="XFD166" t="s">
        <v>66</v>
      </c>
    </row>
    <row r="167" spans="16384:16384" x14ac:dyDescent="0.35">
      <c r="XFD167" t="s">
        <v>245</v>
      </c>
    </row>
    <row r="168" spans="16384:16384" x14ac:dyDescent="0.35">
      <c r="XFD168" t="s">
        <v>95</v>
      </c>
    </row>
    <row r="169" spans="16384:16384" x14ac:dyDescent="0.35">
      <c r="XFD169" t="s">
        <v>233</v>
      </c>
    </row>
    <row r="170" spans="16384:16384" x14ac:dyDescent="0.35">
      <c r="XFD170" t="s">
        <v>164</v>
      </c>
    </row>
    <row r="171" spans="16384:16384" x14ac:dyDescent="0.35">
      <c r="XFD171" t="s">
        <v>115</v>
      </c>
    </row>
    <row r="172" spans="16384:16384" x14ac:dyDescent="0.35">
      <c r="XFD172" t="s">
        <v>88</v>
      </c>
    </row>
    <row r="173" spans="16384:16384" x14ac:dyDescent="0.35">
      <c r="XFD173" t="s">
        <v>246</v>
      </c>
    </row>
    <row r="174" spans="16384:16384" x14ac:dyDescent="0.35">
      <c r="XFD174" t="s">
        <v>42</v>
      </c>
    </row>
    <row r="175" spans="16384:16384" x14ac:dyDescent="0.35">
      <c r="XFD175" t="s">
        <v>288</v>
      </c>
    </row>
    <row r="176" spans="16384:16384" x14ac:dyDescent="0.35">
      <c r="XFD176" t="s">
        <v>165</v>
      </c>
    </row>
    <row r="177" spans="16384:16384" x14ac:dyDescent="0.35">
      <c r="XFD177" t="s">
        <v>116</v>
      </c>
    </row>
    <row r="178" spans="16384:16384" x14ac:dyDescent="0.35">
      <c r="XFD178" t="s">
        <v>289</v>
      </c>
    </row>
    <row r="179" spans="16384:16384" x14ac:dyDescent="0.35">
      <c r="XFD179" t="s">
        <v>260</v>
      </c>
    </row>
    <row r="180" spans="16384:16384" x14ac:dyDescent="0.35">
      <c r="XFD180" t="s">
        <v>270</v>
      </c>
    </row>
    <row r="181" spans="16384:16384" x14ac:dyDescent="0.35">
      <c r="XFD181" t="s">
        <v>96</v>
      </c>
    </row>
    <row r="182" spans="16384:16384" x14ac:dyDescent="0.35">
      <c r="XFD182" t="s">
        <v>234</v>
      </c>
    </row>
    <row r="183" spans="16384:16384" x14ac:dyDescent="0.35">
      <c r="XFD183" t="s">
        <v>220</v>
      </c>
    </row>
    <row r="184" spans="16384:16384" x14ac:dyDescent="0.35">
      <c r="XFD184" t="s">
        <v>14</v>
      </c>
    </row>
    <row r="185" spans="16384:16384" x14ac:dyDescent="0.35">
      <c r="XFD185" t="s">
        <v>247</v>
      </c>
    </row>
    <row r="186" spans="16384:16384" x14ac:dyDescent="0.35">
      <c r="XFD186" t="s">
        <v>15</v>
      </c>
    </row>
    <row r="187" spans="16384:16384" x14ac:dyDescent="0.35">
      <c r="XFD187" t="s">
        <v>117</v>
      </c>
    </row>
    <row r="188" spans="16384:16384" x14ac:dyDescent="0.35">
      <c r="XFD188" t="s">
        <v>118</v>
      </c>
    </row>
    <row r="189" spans="16384:16384" x14ac:dyDescent="0.35">
      <c r="XFD189" t="s">
        <v>166</v>
      </c>
    </row>
    <row r="190" spans="16384:16384" x14ac:dyDescent="0.35">
      <c r="XFD190" t="s">
        <v>271</v>
      </c>
    </row>
    <row r="191" spans="16384:16384" x14ac:dyDescent="0.35">
      <c r="XFD191" t="s">
        <v>221</v>
      </c>
    </row>
    <row r="192" spans="16384:16384" x14ac:dyDescent="0.35">
      <c r="XFD192" t="s">
        <v>119</v>
      </c>
    </row>
    <row r="193" spans="16384:16384" x14ac:dyDescent="0.35">
      <c r="XFD193" t="s">
        <v>167</v>
      </c>
    </row>
    <row r="194" spans="16384:16384" x14ac:dyDescent="0.35">
      <c r="XFD194" t="s">
        <v>235</v>
      </c>
    </row>
    <row r="195" spans="16384:16384" x14ac:dyDescent="0.35">
      <c r="XFD195" t="s">
        <v>251</v>
      </c>
    </row>
    <row r="196" spans="16384:16384" x14ac:dyDescent="0.35">
      <c r="XFD196" t="s">
        <v>16</v>
      </c>
    </row>
    <row r="197" spans="16384:16384" x14ac:dyDescent="0.35">
      <c r="XFD197" t="s">
        <v>17</v>
      </c>
    </row>
    <row r="198" spans="16384:16384" x14ac:dyDescent="0.35">
      <c r="XFD198" t="s">
        <v>272</v>
      </c>
    </row>
    <row r="199" spans="16384:16384" x14ac:dyDescent="0.35">
      <c r="XFD199" t="s">
        <v>168</v>
      </c>
    </row>
    <row r="200" spans="16384:16384" x14ac:dyDescent="0.35">
      <c r="XFD200" t="s">
        <v>120</v>
      </c>
    </row>
    <row r="201" spans="16384:16384" x14ac:dyDescent="0.35">
      <c r="XFD201" t="s">
        <v>169</v>
      </c>
    </row>
    <row r="202" spans="16384:16384" x14ac:dyDescent="0.35">
      <c r="XFD202" t="s">
        <v>18</v>
      </c>
    </row>
    <row r="203" spans="16384:16384" x14ac:dyDescent="0.35">
      <c r="XFD203" t="s">
        <v>197</v>
      </c>
    </row>
    <row r="204" spans="16384:16384" x14ac:dyDescent="0.35">
      <c r="XFD204" t="s">
        <v>273</v>
      </c>
    </row>
    <row r="205" spans="16384:16384" x14ac:dyDescent="0.35">
      <c r="XFD205" t="s">
        <v>43</v>
      </c>
    </row>
    <row r="206" spans="16384:16384" x14ac:dyDescent="0.35">
      <c r="XFD206" t="s">
        <v>170</v>
      </c>
    </row>
    <row r="207" spans="16384:16384" x14ac:dyDescent="0.35">
      <c r="XFD207" t="s">
        <v>261</v>
      </c>
    </row>
    <row r="208" spans="16384:16384" x14ac:dyDescent="0.35">
      <c r="XFD208" t="s">
        <v>19</v>
      </c>
    </row>
    <row r="209" spans="16384:16384" x14ac:dyDescent="0.35">
      <c r="XFD209" t="s">
        <v>252</v>
      </c>
    </row>
    <row r="210" spans="16384:16384" x14ac:dyDescent="0.35">
      <c r="XFD210" t="s">
        <v>198</v>
      </c>
    </row>
    <row r="211" spans="16384:16384" x14ac:dyDescent="0.35">
      <c r="XFD211" t="s">
        <v>222</v>
      </c>
    </row>
    <row r="212" spans="16384:16384" x14ac:dyDescent="0.35">
      <c r="XFD212" t="s">
        <v>121</v>
      </c>
    </row>
    <row r="213" spans="16384:16384" x14ac:dyDescent="0.35">
      <c r="XFD213" t="s">
        <v>122</v>
      </c>
    </row>
    <row r="214" spans="16384:16384" x14ac:dyDescent="0.35">
      <c r="XFD214" t="s">
        <v>171</v>
      </c>
    </row>
    <row r="215" spans="16384:16384" x14ac:dyDescent="0.35">
      <c r="XFD215" t="s">
        <v>199</v>
      </c>
    </row>
    <row r="216" spans="16384:16384" x14ac:dyDescent="0.35">
      <c r="XFD216" t="s">
        <v>236</v>
      </c>
    </row>
    <row r="217" spans="16384:16384" x14ac:dyDescent="0.35">
      <c r="XFD217" t="s">
        <v>67</v>
      </c>
    </row>
    <row r="218" spans="16384:16384" x14ac:dyDescent="0.35">
      <c r="XFD218" t="s">
        <v>248</v>
      </c>
    </row>
    <row r="219" spans="16384:16384" x14ac:dyDescent="0.35">
      <c r="XFD219" t="s">
        <v>53</v>
      </c>
    </row>
    <row r="220" spans="16384:16384" x14ac:dyDescent="0.35">
      <c r="XFD220" t="s">
        <v>20</v>
      </c>
    </row>
    <row r="221" spans="16384:16384" x14ac:dyDescent="0.35">
      <c r="XFD221" t="s">
        <v>97</v>
      </c>
    </row>
    <row r="222" spans="16384:16384" x14ac:dyDescent="0.35">
      <c r="XFD222" t="s">
        <v>172</v>
      </c>
    </row>
    <row r="223" spans="16384:16384" x14ac:dyDescent="0.35">
      <c r="XFD223" t="s">
        <v>173</v>
      </c>
    </row>
    <row r="224" spans="16384:16384" x14ac:dyDescent="0.35">
      <c r="XFD224" t="s">
        <v>174</v>
      </c>
    </row>
    <row r="225" spans="16384:16384" x14ac:dyDescent="0.35">
      <c r="XFD225" t="s">
        <v>33</v>
      </c>
    </row>
    <row r="226" spans="16384:16384" x14ac:dyDescent="0.35">
      <c r="XFD226" t="s">
        <v>253</v>
      </c>
    </row>
    <row r="227" spans="16384:16384" x14ac:dyDescent="0.35">
      <c r="XFD227" t="s">
        <v>76</v>
      </c>
    </row>
    <row r="228" spans="16384:16384" x14ac:dyDescent="0.35">
      <c r="XFD228" t="s">
        <v>175</v>
      </c>
    </row>
    <row r="229" spans="16384:16384" x14ac:dyDescent="0.35">
      <c r="XFD229" t="s">
        <v>123</v>
      </c>
    </row>
    <row r="230" spans="16384:16384" x14ac:dyDescent="0.35">
      <c r="XFD230" t="s">
        <v>200</v>
      </c>
    </row>
    <row r="231" spans="16384:16384" x14ac:dyDescent="0.35">
      <c r="XFD231" t="s">
        <v>89</v>
      </c>
    </row>
    <row r="232" spans="16384:16384" x14ac:dyDescent="0.35">
      <c r="XFD232" t="s">
        <v>176</v>
      </c>
    </row>
    <row r="233" spans="16384:16384" x14ac:dyDescent="0.35">
      <c r="XFD233" t="s">
        <v>68</v>
      </c>
    </row>
    <row r="234" spans="16384:16384" x14ac:dyDescent="0.35">
      <c r="XFD234" t="s">
        <v>124</v>
      </c>
    </row>
    <row r="235" spans="16384:16384" x14ac:dyDescent="0.35">
      <c r="XFD235" t="s">
        <v>177</v>
      </c>
    </row>
    <row r="236" spans="16384:16384" x14ac:dyDescent="0.35">
      <c r="XFD236" t="s">
        <v>44</v>
      </c>
    </row>
    <row r="237" spans="16384:16384" x14ac:dyDescent="0.35">
      <c r="XFD237" t="s">
        <v>21</v>
      </c>
    </row>
    <row r="238" spans="16384:16384" x14ac:dyDescent="0.35">
      <c r="XFD238" t="s">
        <v>22</v>
      </c>
    </row>
    <row r="239" spans="16384:16384" x14ac:dyDescent="0.35">
      <c r="XFD239" t="s">
        <v>178</v>
      </c>
    </row>
    <row r="240" spans="16384:16384" x14ac:dyDescent="0.35">
      <c r="XFD240" t="s">
        <v>179</v>
      </c>
    </row>
    <row r="241" spans="16384:16384" x14ac:dyDescent="0.35">
      <c r="XFD241" t="s">
        <v>180</v>
      </c>
    </row>
    <row r="242" spans="16384:16384" x14ac:dyDescent="0.35">
      <c r="XFD242" t="s">
        <v>274</v>
      </c>
    </row>
    <row r="243" spans="16384:16384" x14ac:dyDescent="0.35">
      <c r="XFD243" t="s">
        <v>23</v>
      </c>
    </row>
    <row r="244" spans="16384:16384" x14ac:dyDescent="0.35">
      <c r="XFD244" t="s">
        <v>24</v>
      </c>
    </row>
    <row r="245" spans="16384:16384" x14ac:dyDescent="0.35">
      <c r="XFD245" t="s">
        <v>34</v>
      </c>
    </row>
    <row r="246" spans="16384:16384" x14ac:dyDescent="0.35">
      <c r="XFD246" t="s">
        <v>77</v>
      </c>
    </row>
    <row r="247" spans="16384:16384" x14ac:dyDescent="0.35">
      <c r="XFD247" t="s">
        <v>54</v>
      </c>
    </row>
    <row r="248" spans="16384:16384" x14ac:dyDescent="0.35">
      <c r="XFD248" t="s">
        <v>69</v>
      </c>
    </row>
    <row r="249" spans="16384:16384" x14ac:dyDescent="0.35">
      <c r="XFD249" t="s">
        <v>55</v>
      </c>
    </row>
    <row r="250" spans="16384:16384" x14ac:dyDescent="0.35">
      <c r="XFD250" t="s">
        <v>25</v>
      </c>
    </row>
    <row r="251" spans="16384:16384" x14ac:dyDescent="0.35">
      <c r="XFD251" t="s">
        <v>237</v>
      </c>
    </row>
    <row r="252" spans="16384:16384" x14ac:dyDescent="0.35">
      <c r="XFD252" t="s">
        <v>181</v>
      </c>
    </row>
    <row r="253" spans="16384:16384" x14ac:dyDescent="0.35">
      <c r="XFD253" t="s">
        <v>136</v>
      </c>
    </row>
    <row r="254" spans="16384:16384" x14ac:dyDescent="0.35">
      <c r="XFD254" t="s">
        <v>26</v>
      </c>
    </row>
    <row r="255" spans="16384:16384" x14ac:dyDescent="0.35">
      <c r="XFD255" t="s">
        <v>125</v>
      </c>
    </row>
    <row r="256" spans="16384:16384" x14ac:dyDescent="0.35">
      <c r="XFD256" t="s">
        <v>70</v>
      </c>
    </row>
    <row r="257" spans="16384:16384" x14ac:dyDescent="0.35">
      <c r="XFD257" t="s">
        <v>275</v>
      </c>
    </row>
    <row r="258" spans="16384:16384" x14ac:dyDescent="0.35">
      <c r="XFD258" t="s">
        <v>90</v>
      </c>
    </row>
    <row r="259" spans="16384:16384" x14ac:dyDescent="0.35">
      <c r="XFD259" t="s">
        <v>276</v>
      </c>
    </row>
    <row r="260" spans="16384:16384" x14ac:dyDescent="0.35">
      <c r="XFD260" t="s">
        <v>45</v>
      </c>
    </row>
    <row r="261" spans="16384:16384" x14ac:dyDescent="0.35">
      <c r="XFD261" t="s">
        <v>182</v>
      </c>
    </row>
    <row r="262" spans="16384:16384" x14ac:dyDescent="0.35">
      <c r="XFD262" t="s">
        <v>183</v>
      </c>
    </row>
    <row r="263" spans="16384:16384" x14ac:dyDescent="0.35">
      <c r="XFD263" t="s">
        <v>277</v>
      </c>
    </row>
    <row r="264" spans="16384:16384" x14ac:dyDescent="0.35">
      <c r="XFD264" t="s">
        <v>27</v>
      </c>
    </row>
    <row r="265" spans="16384:16384" x14ac:dyDescent="0.35">
      <c r="XFD265" t="s">
        <v>71</v>
      </c>
    </row>
    <row r="266" spans="16384:16384" x14ac:dyDescent="0.35">
      <c r="XFD266" t="s">
        <v>91</v>
      </c>
    </row>
    <row r="267" spans="16384:16384" x14ac:dyDescent="0.35">
      <c r="XFD267" t="s">
        <v>223</v>
      </c>
    </row>
    <row r="268" spans="16384:16384" x14ac:dyDescent="0.35">
      <c r="XFD268" t="s">
        <v>78</v>
      </c>
    </row>
    <row r="269" spans="16384:16384" x14ac:dyDescent="0.35">
      <c r="XFD269" t="s">
        <v>56</v>
      </c>
    </row>
    <row r="270" spans="16384:16384" x14ac:dyDescent="0.35">
      <c r="XFD270" t="s">
        <v>126</v>
      </c>
    </row>
    <row r="271" spans="16384:16384" x14ac:dyDescent="0.35">
      <c r="XFD271" t="s">
        <v>184</v>
      </c>
    </row>
    <row r="272" spans="16384:16384" x14ac:dyDescent="0.35">
      <c r="XFD272" t="s">
        <v>254</v>
      </c>
    </row>
    <row r="273" spans="16384:16384" x14ac:dyDescent="0.35">
      <c r="XFD273" t="s">
        <v>262</v>
      </c>
    </row>
    <row r="274" spans="16384:16384" x14ac:dyDescent="0.35">
      <c r="XFD274" t="s">
        <v>201</v>
      </c>
    </row>
    <row r="275" spans="16384:16384" x14ac:dyDescent="0.35">
      <c r="XFD275" t="s">
        <v>278</v>
      </c>
    </row>
    <row r="276" spans="16384:16384" x14ac:dyDescent="0.35">
      <c r="XFD276" t="s">
        <v>127</v>
      </c>
    </row>
    <row r="277" spans="16384:16384" x14ac:dyDescent="0.35">
      <c r="XFD277" t="s">
        <v>57</v>
      </c>
    </row>
    <row r="278" spans="16384:16384" x14ac:dyDescent="0.35">
      <c r="XFD278" t="s">
        <v>79</v>
      </c>
    </row>
    <row r="279" spans="16384:16384" x14ac:dyDescent="0.35">
      <c r="XFD279" t="s">
        <v>238</v>
      </c>
    </row>
    <row r="280" spans="16384:16384" x14ac:dyDescent="0.35">
      <c r="XFD280" t="s">
        <v>35</v>
      </c>
    </row>
    <row r="281" spans="16384:16384" x14ac:dyDescent="0.35">
      <c r="XFD281" t="s">
        <v>290</v>
      </c>
    </row>
    <row r="282" spans="16384:16384" x14ac:dyDescent="0.35">
      <c r="XFD282" t="s">
        <v>128</v>
      </c>
    </row>
    <row r="283" spans="16384:16384" x14ac:dyDescent="0.35">
      <c r="XFD283" t="s">
        <v>185</v>
      </c>
    </row>
    <row r="284" spans="16384:16384" x14ac:dyDescent="0.35">
      <c r="XFD284" t="s">
        <v>58</v>
      </c>
    </row>
    <row r="285" spans="16384:16384" x14ac:dyDescent="0.35">
      <c r="XFD285" t="s">
        <v>213</v>
      </c>
    </row>
    <row r="286" spans="16384:16384" x14ac:dyDescent="0.35">
      <c r="XFD286" t="s">
        <v>129</v>
      </c>
    </row>
    <row r="287" spans="16384:16384" x14ac:dyDescent="0.35">
      <c r="XFD287" t="s">
        <v>255</v>
      </c>
    </row>
    <row r="288" spans="16384:16384" x14ac:dyDescent="0.35">
      <c r="XFD288" t="s">
        <v>263</v>
      </c>
    </row>
    <row r="289" spans="16384:16384" x14ac:dyDescent="0.35">
      <c r="XFD289" t="s">
        <v>28</v>
      </c>
    </row>
    <row r="290" spans="16384:16384" x14ac:dyDescent="0.35">
      <c r="XFD290" t="s">
        <v>36</v>
      </c>
    </row>
    <row r="291" spans="16384:16384" x14ac:dyDescent="0.35">
      <c r="XFD291" t="s">
        <v>130</v>
      </c>
    </row>
    <row r="292" spans="16384:16384" x14ac:dyDescent="0.35">
      <c r="XFD292" t="s">
        <v>291</v>
      </c>
    </row>
    <row r="293" spans="16384:16384" x14ac:dyDescent="0.35">
      <c r="XFD293" t="s">
        <v>292</v>
      </c>
    </row>
  </sheetData>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8061501A-5E37-4BCC-842C-3F3579406196}">
          <x14:formula1>
            <xm:f>'5. FÖRSKOLA FRITIDS'!$AB$6:$AB$295</xm:f>
          </x14:formula1>
          <xm:sqref>C3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7E874-2FB5-49E5-8B40-911A26EF1A30}">
  <dimension ref="A1:XEH295"/>
  <sheetViews>
    <sheetView showGridLines="0" zoomScaleNormal="100" workbookViewId="0">
      <pane xSplit="2" ySplit="5" topLeftCell="C6" activePane="bottomRight" state="frozen"/>
      <selection pane="topRight" activeCell="C1" sqref="C1"/>
      <selection pane="bottomLeft" activeCell="A6" sqref="A6"/>
      <selection pane="bottomRight" activeCell="B5" sqref="B5"/>
    </sheetView>
  </sheetViews>
  <sheetFormatPr defaultColWidth="9.1796875" defaultRowHeight="14" x14ac:dyDescent="0.3"/>
  <cols>
    <col min="1" max="1" width="16.81640625" style="24" customWidth="1"/>
    <col min="2" max="2" width="17.453125" style="24" customWidth="1"/>
    <col min="3" max="3" width="11.7265625" style="24" customWidth="1"/>
    <col min="4" max="4" width="15.453125" style="24" customWidth="1"/>
    <col min="5" max="5" width="18.1796875" style="24" customWidth="1"/>
    <col min="6" max="6" width="16.54296875" style="24" customWidth="1"/>
    <col min="7" max="7" width="17.26953125" style="24" customWidth="1"/>
    <col min="8" max="8" width="22.1796875" style="24" customWidth="1"/>
    <col min="9" max="9" width="20.7265625" style="24" customWidth="1"/>
    <col min="10" max="10" width="18.26953125" style="24" customWidth="1"/>
    <col min="11" max="11" width="9.1796875" style="24"/>
    <col min="12" max="12" width="0" style="24" hidden="1" customWidth="1"/>
    <col min="13" max="13" width="13.81640625" style="24" hidden="1" customWidth="1"/>
    <col min="14" max="14" width="9.1796875" style="24" hidden="1" customWidth="1"/>
    <col min="15" max="15" width="16.26953125" style="24" hidden="1" customWidth="1"/>
    <col min="16" max="20" width="0" style="24" hidden="1" customWidth="1"/>
    <col min="21" max="21" width="5.1796875" style="24" customWidth="1"/>
    <col min="22" max="22" width="6.453125" style="24" customWidth="1"/>
    <col min="23" max="23" width="6.26953125" style="24" customWidth="1"/>
    <col min="24" max="16384" width="9.1796875" style="24"/>
  </cols>
  <sheetData>
    <row r="1" spans="1:19 16362:16362" ht="14.5" x14ac:dyDescent="0.35">
      <c r="A1" s="145" t="s">
        <v>493</v>
      </c>
      <c r="B1" s="157"/>
    </row>
    <row r="2" spans="1:19 16362:16362" ht="14.15" customHeight="1" x14ac:dyDescent="0.3">
      <c r="A2" s="103"/>
      <c r="C2" s="104">
        <v>2</v>
      </c>
      <c r="D2" s="104">
        <f>C2+1</f>
        <v>3</v>
      </c>
      <c r="E2" s="104">
        <f t="shared" ref="E2:H2" si="0">D2+1</f>
        <v>4</v>
      </c>
      <c r="F2" s="104">
        <f t="shared" si="0"/>
        <v>5</v>
      </c>
      <c r="G2" s="104">
        <f t="shared" si="0"/>
        <v>6</v>
      </c>
      <c r="H2" s="104">
        <f t="shared" si="0"/>
        <v>7</v>
      </c>
      <c r="I2" s="104">
        <f t="shared" ref="I2" si="1">H2+1</f>
        <v>8</v>
      </c>
      <c r="J2" s="104">
        <f t="shared" ref="J2" si="2">I2+1</f>
        <v>9</v>
      </c>
    </row>
    <row r="3" spans="1:19 16362:16362" x14ac:dyDescent="0.3">
      <c r="A3" s="103"/>
      <c r="C3" s="54" t="s">
        <v>441</v>
      </c>
      <c r="D3" s="54"/>
      <c r="E3" s="54"/>
      <c r="F3" s="54"/>
      <c r="G3" s="54"/>
      <c r="H3" s="54"/>
      <c r="I3" s="54"/>
      <c r="J3" s="54"/>
    </row>
    <row r="4" spans="1:19 16362:16362" ht="36" customHeight="1" thickBot="1" x14ac:dyDescent="0.35">
      <c r="C4" s="182" t="s">
        <v>433</v>
      </c>
      <c r="D4" s="182" t="s">
        <v>434</v>
      </c>
      <c r="E4" s="182" t="s">
        <v>435</v>
      </c>
      <c r="F4" s="182" t="s">
        <v>308</v>
      </c>
      <c r="G4" s="182" t="s">
        <v>346</v>
      </c>
      <c r="H4" s="182" t="s">
        <v>442</v>
      </c>
      <c r="I4" s="182" t="s">
        <v>359</v>
      </c>
      <c r="J4" s="183" t="s">
        <v>443</v>
      </c>
      <c r="N4" s="105"/>
      <c r="O4" s="105"/>
      <c r="P4" s="105"/>
    </row>
    <row r="5" spans="1:19 16362:16362" ht="31" customHeight="1" thickBot="1" x14ac:dyDescent="0.45">
      <c r="B5" s="170" t="s">
        <v>102</v>
      </c>
      <c r="C5" s="184">
        <f>VLOOKUP($B5,$B$6:$F$295,C2,0)</f>
        <v>17.654314250024118</v>
      </c>
      <c r="D5" s="184">
        <f>VLOOKUP($B5,$B$6:$F$295,D2,0)</f>
        <v>-79.324276147072524</v>
      </c>
      <c r="E5" s="184">
        <f>VLOOKUP($B5,$B$6:$F$295,E2,0)</f>
        <v>-153.0408476450155</v>
      </c>
      <c r="F5" s="184">
        <f>VLOOKUP($B5,$B$6:F$295,F2,0)</f>
        <v>44.520781482734058</v>
      </c>
      <c r="G5" s="184">
        <f>VLOOKUP($B5,$B$6:G$295,G2,0)</f>
        <v>5.7459194320037348</v>
      </c>
      <c r="H5" s="184">
        <f>VLOOKUP($B5,$B$6:H$295,H2,0)</f>
        <v>-41.128000893997523</v>
      </c>
      <c r="I5" s="184">
        <f>VLOOKUP($B5,$B$6:I$295,I2,0)</f>
        <v>-1.4833738301672987</v>
      </c>
      <c r="J5" s="185">
        <f>VLOOKUP($B5,$B$6:J$295,J2,0)</f>
        <v>-207.05548335149092</v>
      </c>
    </row>
    <row r="6" spans="1:19 16362:16362" ht="16" x14ac:dyDescent="0.4">
      <c r="B6" s="124" t="s">
        <v>3</v>
      </c>
      <c r="C6" s="53">
        <v>-19.007195295639765</v>
      </c>
      <c r="D6" s="53">
        <v>-138.10331402880647</v>
      </c>
      <c r="E6" s="53">
        <v>-164.25895938504092</v>
      </c>
      <c r="F6" s="53">
        <v>-38.893649243588214</v>
      </c>
      <c r="G6" s="53">
        <v>5.7459194320037348</v>
      </c>
      <c r="H6" s="53">
        <v>-41.128000893993885</v>
      </c>
      <c r="I6" s="53">
        <v>-1.4833738301672987</v>
      </c>
      <c r="J6" s="158">
        <v>-397.12857324523281</v>
      </c>
      <c r="M6" s="52"/>
      <c r="O6" s="106"/>
      <c r="R6" s="25"/>
      <c r="S6" s="25"/>
      <c r="XEH6" s="25" t="s">
        <v>137</v>
      </c>
    </row>
    <row r="7" spans="1:19 16362:16362" ht="16" x14ac:dyDescent="0.4">
      <c r="B7" s="124" t="s">
        <v>4</v>
      </c>
      <c r="C7" s="53">
        <v>-22.702998762804679</v>
      </c>
      <c r="D7" s="53">
        <v>-257.41379177153078</v>
      </c>
      <c r="E7" s="53">
        <v>-206.04383346762089</v>
      </c>
      <c r="F7" s="53">
        <v>-252.62568274172821</v>
      </c>
      <c r="G7" s="53">
        <v>5.7459194320037348</v>
      </c>
      <c r="H7" s="53">
        <v>-41.128000893993885</v>
      </c>
      <c r="I7" s="53">
        <v>-1.4833738301672987</v>
      </c>
      <c r="J7" s="158">
        <v>-775.65176203584201</v>
      </c>
      <c r="M7" s="52"/>
      <c r="O7" s="106"/>
      <c r="R7" s="25"/>
      <c r="S7" s="25"/>
      <c r="XEH7" s="25" t="s">
        <v>138</v>
      </c>
    </row>
    <row r="8" spans="1:19 16362:16362" ht="16" x14ac:dyDescent="0.4">
      <c r="B8" s="124" t="s">
        <v>5</v>
      </c>
      <c r="C8" s="53">
        <v>14.104879582027825</v>
      </c>
      <c r="D8" s="53">
        <v>62.851984107149143</v>
      </c>
      <c r="E8" s="53">
        <v>-338.0703343560121</v>
      </c>
      <c r="F8" s="53">
        <v>-61.397438300690432</v>
      </c>
      <c r="G8" s="53">
        <v>5.7459194320037348</v>
      </c>
      <c r="H8" s="53">
        <v>-41.128000893993885</v>
      </c>
      <c r="I8" s="53">
        <v>-1.4833738301672987</v>
      </c>
      <c r="J8" s="158">
        <v>-359.37636425968304</v>
      </c>
      <c r="M8" s="52"/>
      <c r="O8" s="106"/>
      <c r="R8" s="25"/>
      <c r="S8" s="25"/>
      <c r="XEH8" s="25" t="s">
        <v>72</v>
      </c>
    </row>
    <row r="9" spans="1:19 16362:16362" ht="16" x14ac:dyDescent="0.4">
      <c r="B9" s="124" t="s">
        <v>6</v>
      </c>
      <c r="C9" s="53">
        <v>-9.6932550056961482</v>
      </c>
      <c r="D9" s="53">
        <v>-192.49944883981624</v>
      </c>
      <c r="E9" s="53">
        <v>-148.99639569062811</v>
      </c>
      <c r="F9" s="53">
        <v>-15.310259809967908</v>
      </c>
      <c r="G9" s="53">
        <v>5.7459194320037348</v>
      </c>
      <c r="H9" s="53">
        <v>-41.128000893997523</v>
      </c>
      <c r="I9" s="53">
        <v>-1.4833738301672987</v>
      </c>
      <c r="J9" s="158">
        <v>-403.36481463826948</v>
      </c>
      <c r="M9" s="52"/>
      <c r="O9" s="106"/>
      <c r="R9" s="25"/>
      <c r="S9" s="25"/>
      <c r="XEH9" s="25" t="s">
        <v>59</v>
      </c>
    </row>
    <row r="10" spans="1:19 16362:16362" ht="16" x14ac:dyDescent="0.4">
      <c r="B10" s="124" t="s">
        <v>7</v>
      </c>
      <c r="C10" s="53">
        <v>-24.140306447040995</v>
      </c>
      <c r="D10" s="53">
        <v>-181.78164871956824</v>
      </c>
      <c r="E10" s="53">
        <v>-151.44074391022949</v>
      </c>
      <c r="F10" s="53">
        <v>-63.958819240323301</v>
      </c>
      <c r="G10" s="53">
        <v>5.7459194320037348</v>
      </c>
      <c r="H10" s="53">
        <v>-41.128000893993885</v>
      </c>
      <c r="I10" s="53">
        <v>-1.4833738301672987</v>
      </c>
      <c r="J10" s="158">
        <v>-458.18697360931941</v>
      </c>
      <c r="M10" s="52"/>
      <c r="O10" s="106"/>
      <c r="R10" s="25"/>
      <c r="S10" s="25"/>
      <c r="XEH10" s="25" t="s">
        <v>214</v>
      </c>
    </row>
    <row r="11" spans="1:19 16362:16362" ht="16" x14ac:dyDescent="0.4">
      <c r="B11" s="124" t="s">
        <v>8</v>
      </c>
      <c r="C11" s="53">
        <v>-22.578989973476514</v>
      </c>
      <c r="D11" s="53">
        <v>-98.203944897605993</v>
      </c>
      <c r="E11" s="53">
        <v>-154.48940796737531</v>
      </c>
      <c r="F11" s="53">
        <v>-146.3795148171217</v>
      </c>
      <c r="G11" s="53">
        <v>5.7459194320037348</v>
      </c>
      <c r="H11" s="53">
        <v>-41.128000893997523</v>
      </c>
      <c r="I11" s="53">
        <v>-1.4833738301672987</v>
      </c>
      <c r="J11" s="158">
        <v>-458.51731294774061</v>
      </c>
      <c r="M11" s="52"/>
      <c r="O11" s="106"/>
      <c r="R11" s="25"/>
      <c r="S11" s="25"/>
      <c r="XEH11" s="25" t="s">
        <v>279</v>
      </c>
    </row>
    <row r="12" spans="1:19 16362:16362" ht="16" x14ac:dyDescent="0.4">
      <c r="B12" s="124" t="s">
        <v>9</v>
      </c>
      <c r="C12" s="53">
        <v>-22.501218738205448</v>
      </c>
      <c r="D12" s="53">
        <v>-178.45577718345382</v>
      </c>
      <c r="E12" s="53">
        <v>-236.35208860792545</v>
      </c>
      <c r="F12" s="53">
        <v>-245.60885666541463</v>
      </c>
      <c r="G12" s="53">
        <v>5.7459194320037348</v>
      </c>
      <c r="H12" s="53">
        <v>-41.128000893997523</v>
      </c>
      <c r="I12" s="53">
        <v>-1.4833738301672987</v>
      </c>
      <c r="J12" s="158">
        <v>-719.78339648716053</v>
      </c>
      <c r="M12" s="52"/>
      <c r="O12" s="106"/>
      <c r="R12" s="25"/>
      <c r="S12" s="25"/>
      <c r="XEH12" s="25" t="s">
        <v>280</v>
      </c>
    </row>
    <row r="13" spans="1:19 16362:16362" ht="16" x14ac:dyDescent="0.4">
      <c r="B13" s="124" t="s">
        <v>10</v>
      </c>
      <c r="C13" s="53">
        <v>-29.9281774040934</v>
      </c>
      <c r="D13" s="53">
        <v>-165.35947540883075</v>
      </c>
      <c r="E13" s="53">
        <v>-186.02770498171546</v>
      </c>
      <c r="F13" s="53">
        <v>-115.92160397707562</v>
      </c>
      <c r="G13" s="53">
        <v>5.7459194320037348</v>
      </c>
      <c r="H13" s="53">
        <v>-41.128000893993885</v>
      </c>
      <c r="I13" s="53">
        <v>-1.4833738301672987</v>
      </c>
      <c r="J13" s="158">
        <v>-534.10241706387262</v>
      </c>
      <c r="M13" s="52"/>
      <c r="O13" s="106"/>
      <c r="R13" s="25"/>
      <c r="S13" s="25"/>
      <c r="XEH13" s="25" t="s">
        <v>186</v>
      </c>
    </row>
    <row r="14" spans="1:19 16362:16362" ht="16" x14ac:dyDescent="0.4">
      <c r="B14" s="124" t="s">
        <v>11</v>
      </c>
      <c r="C14" s="53">
        <v>38.769285392285177</v>
      </c>
      <c r="D14" s="53">
        <v>507.21183168017245</v>
      </c>
      <c r="E14" s="53">
        <v>53.387140541336002</v>
      </c>
      <c r="F14" s="53">
        <v>164.82055694986374</v>
      </c>
      <c r="G14" s="53">
        <v>5.7459194320037348</v>
      </c>
      <c r="H14" s="53">
        <v>-41.128000893997523</v>
      </c>
      <c r="I14" s="53">
        <v>-1.4833738301672987</v>
      </c>
      <c r="J14" s="158">
        <v>727.3233592714962</v>
      </c>
      <c r="M14" s="52"/>
      <c r="O14" s="106"/>
      <c r="R14" s="25"/>
      <c r="S14" s="25"/>
      <c r="XEH14" s="25" t="s">
        <v>202</v>
      </c>
    </row>
    <row r="15" spans="1:19 16362:16362" ht="16" x14ac:dyDescent="0.4">
      <c r="B15" s="124" t="s">
        <v>12</v>
      </c>
      <c r="C15" s="53">
        <v>1.8583294941033239</v>
      </c>
      <c r="D15" s="53">
        <v>-422.31385019667624</v>
      </c>
      <c r="E15" s="53">
        <v>-313.4840361586688</v>
      </c>
      <c r="F15" s="53">
        <v>98.51747300647088</v>
      </c>
      <c r="G15" s="53">
        <v>5.7459194320037348</v>
      </c>
      <c r="H15" s="53">
        <v>-41.128000893993885</v>
      </c>
      <c r="I15" s="53">
        <v>-1.4833738301672987</v>
      </c>
      <c r="J15" s="158">
        <v>-672.28753914692834</v>
      </c>
      <c r="M15" s="52"/>
      <c r="O15" s="106"/>
      <c r="R15" s="25"/>
      <c r="S15" s="25"/>
      <c r="XEH15" s="25" t="s">
        <v>224</v>
      </c>
    </row>
    <row r="16" spans="1:19 16362:16362" ht="16" x14ac:dyDescent="0.4">
      <c r="B16" s="124" t="s">
        <v>13</v>
      </c>
      <c r="C16" s="53">
        <v>-7.1825638079209728</v>
      </c>
      <c r="D16" s="53">
        <v>-171.46259904326482</v>
      </c>
      <c r="E16" s="53">
        <v>-125.02826366734085</v>
      </c>
      <c r="F16" s="53">
        <v>-2.4856449978762694</v>
      </c>
      <c r="G16" s="53">
        <v>5.7459194320037348</v>
      </c>
      <c r="H16" s="53">
        <v>-41.128000893997523</v>
      </c>
      <c r="I16" s="53">
        <v>-1.4833738301672987</v>
      </c>
      <c r="J16" s="158">
        <v>-343.02452680856396</v>
      </c>
      <c r="M16" s="52"/>
      <c r="O16" s="106"/>
      <c r="R16" s="25"/>
      <c r="S16" s="25"/>
      <c r="XEH16" s="25" t="s">
        <v>139</v>
      </c>
    </row>
    <row r="17" spans="2:19 16362:16362" ht="16" x14ac:dyDescent="0.4">
      <c r="B17" s="124" t="s">
        <v>14</v>
      </c>
      <c r="C17" s="53">
        <v>-30.503110115542192</v>
      </c>
      <c r="D17" s="53">
        <v>-167.22935579846114</v>
      </c>
      <c r="E17" s="53">
        <v>-196.91585211182408</v>
      </c>
      <c r="F17" s="53">
        <v>-99.15263234265656</v>
      </c>
      <c r="G17" s="53">
        <v>5.7459194320037348</v>
      </c>
      <c r="H17" s="53">
        <v>-41.128000893993885</v>
      </c>
      <c r="I17" s="53">
        <v>-1.4833738301672987</v>
      </c>
      <c r="J17" s="158">
        <v>-530.66640566064143</v>
      </c>
      <c r="M17" s="52"/>
      <c r="O17" s="106"/>
      <c r="R17" s="25"/>
      <c r="S17" s="25"/>
      <c r="XEH17" s="25" t="s">
        <v>256</v>
      </c>
    </row>
    <row r="18" spans="2:19 16362:16362" ht="16" x14ac:dyDescent="0.4">
      <c r="B18" s="124" t="s">
        <v>15</v>
      </c>
      <c r="C18" s="53">
        <v>-3.4195113200249661</v>
      </c>
      <c r="D18" s="53">
        <v>-307.2512704267678</v>
      </c>
      <c r="E18" s="53">
        <v>-215.46656375699411</v>
      </c>
      <c r="F18" s="53">
        <v>-19.070414113849772</v>
      </c>
      <c r="G18" s="53">
        <v>5.7459194320037348</v>
      </c>
      <c r="H18" s="53">
        <v>-41.128000893993885</v>
      </c>
      <c r="I18" s="53">
        <v>-1.4833738301672987</v>
      </c>
      <c r="J18" s="158">
        <v>-582.07321490979427</v>
      </c>
      <c r="M18" s="52"/>
      <c r="O18" s="106"/>
      <c r="R18" s="25"/>
      <c r="S18" s="25"/>
      <c r="XEH18" s="25" t="s">
        <v>264</v>
      </c>
    </row>
    <row r="19" spans="2:19 16362:16362" ht="16" x14ac:dyDescent="0.4">
      <c r="B19" s="124" t="s">
        <v>16</v>
      </c>
      <c r="C19" s="53">
        <v>-16.488308673946008</v>
      </c>
      <c r="D19" s="53">
        <v>-136.76037533600578</v>
      </c>
      <c r="E19" s="53">
        <v>-163.21771268026876</v>
      </c>
      <c r="F19" s="53">
        <v>-120.27475687332046</v>
      </c>
      <c r="G19" s="53">
        <v>5.7459194320037348</v>
      </c>
      <c r="H19" s="53">
        <v>-41.128000893993885</v>
      </c>
      <c r="I19" s="53">
        <v>-1.4833738301672987</v>
      </c>
      <c r="J19" s="158">
        <v>-473.60660885569848</v>
      </c>
      <c r="M19" s="52"/>
      <c r="O19" s="106"/>
      <c r="R19" s="25"/>
      <c r="S19" s="25"/>
      <c r="XEH19" s="25" t="s">
        <v>98</v>
      </c>
    </row>
    <row r="20" spans="2:19 16362:16362" ht="16" x14ac:dyDescent="0.4">
      <c r="B20" s="124" t="s">
        <v>17</v>
      </c>
      <c r="C20" s="53">
        <v>-25.496494493761897</v>
      </c>
      <c r="D20" s="53">
        <v>84.088226049539003</v>
      </c>
      <c r="E20" s="53">
        <v>-21.367125930345985</v>
      </c>
      <c r="F20" s="53">
        <v>-160.96505618637664</v>
      </c>
      <c r="G20" s="53">
        <v>5.7459194320037348</v>
      </c>
      <c r="H20" s="53">
        <v>-41.128000893997523</v>
      </c>
      <c r="I20" s="53">
        <v>-1.4833738301672987</v>
      </c>
      <c r="J20" s="158">
        <v>-160.60590585310661</v>
      </c>
      <c r="M20" s="52"/>
      <c r="O20" s="106"/>
      <c r="R20" s="25"/>
      <c r="S20" s="25"/>
      <c r="XEH20" s="25" t="s">
        <v>281</v>
      </c>
    </row>
    <row r="21" spans="2:19 16362:16362" ht="16" x14ac:dyDescent="0.4">
      <c r="B21" s="124" t="s">
        <v>18</v>
      </c>
      <c r="C21" s="53">
        <v>-21.247691230161159</v>
      </c>
      <c r="D21" s="53">
        <v>29.06480036549311</v>
      </c>
      <c r="E21" s="53">
        <v>-77.400799191126765</v>
      </c>
      <c r="F21" s="53">
        <v>-142.81110767883794</v>
      </c>
      <c r="G21" s="53">
        <v>5.7459194320037348</v>
      </c>
      <c r="H21" s="53">
        <v>-41.128000893997523</v>
      </c>
      <c r="I21" s="53">
        <v>-1.4833738301672987</v>
      </c>
      <c r="J21" s="158">
        <v>-249.26025302679383</v>
      </c>
      <c r="M21" s="52"/>
      <c r="O21" s="106"/>
      <c r="R21" s="25"/>
      <c r="S21" s="25"/>
      <c r="XEH21" s="25" t="s">
        <v>140</v>
      </c>
    </row>
    <row r="22" spans="2:19 16362:16362" ht="16" x14ac:dyDescent="0.4">
      <c r="B22" s="124" t="s">
        <v>19</v>
      </c>
      <c r="C22" s="53">
        <v>-37.860527786925338</v>
      </c>
      <c r="D22" s="53">
        <v>64.208281645396454</v>
      </c>
      <c r="E22" s="53">
        <v>-38.918139793844944</v>
      </c>
      <c r="F22" s="53">
        <v>-88.532975733373959</v>
      </c>
      <c r="G22" s="53">
        <v>5.7459194320037348</v>
      </c>
      <c r="H22" s="53">
        <v>-41.128000893993885</v>
      </c>
      <c r="I22" s="53">
        <v>-1.4833738301672987</v>
      </c>
      <c r="J22" s="158">
        <v>-137.96881696090526</v>
      </c>
      <c r="M22" s="52"/>
      <c r="O22" s="106"/>
      <c r="R22" s="25"/>
      <c r="S22" s="25"/>
      <c r="XEH22" s="25" t="s">
        <v>239</v>
      </c>
    </row>
    <row r="23" spans="2:19 16362:16362" ht="16" x14ac:dyDescent="0.4">
      <c r="B23" s="124" t="s">
        <v>20</v>
      </c>
      <c r="C23" s="53">
        <v>-12.396766833939825</v>
      </c>
      <c r="D23" s="53">
        <v>-250.55006268929216</v>
      </c>
      <c r="E23" s="53">
        <v>-174.92350470588607</v>
      </c>
      <c r="F23" s="53">
        <v>-26.023158412503477</v>
      </c>
      <c r="G23" s="53">
        <v>5.7459194320037348</v>
      </c>
      <c r="H23" s="53">
        <v>-41.128000893997523</v>
      </c>
      <c r="I23" s="53">
        <v>-1.4833738301672987</v>
      </c>
      <c r="J23" s="158">
        <v>-500.75894793378257</v>
      </c>
      <c r="M23" s="52"/>
      <c r="O23" s="106"/>
      <c r="R23" s="25"/>
      <c r="S23" s="25"/>
      <c r="XEH23" s="25" t="s">
        <v>80</v>
      </c>
    </row>
    <row r="24" spans="2:19 16362:16362" ht="16" x14ac:dyDescent="0.4">
      <c r="B24" s="124" t="s">
        <v>21</v>
      </c>
      <c r="C24" s="53">
        <v>-9.0977812553351356</v>
      </c>
      <c r="D24" s="53">
        <v>-160.88823887215358</v>
      </c>
      <c r="E24" s="53">
        <v>-217.28024663916921</v>
      </c>
      <c r="F24" s="53">
        <v>-82.157383607625761</v>
      </c>
      <c r="G24" s="53">
        <v>5.7459194320037348</v>
      </c>
      <c r="H24" s="53">
        <v>-41.128000893993885</v>
      </c>
      <c r="I24" s="53">
        <v>-1.4833738301672987</v>
      </c>
      <c r="J24" s="158">
        <v>-506.28910566644112</v>
      </c>
      <c r="M24" s="52"/>
      <c r="O24" s="106"/>
      <c r="R24" s="25"/>
      <c r="S24" s="25"/>
      <c r="XEH24" s="25" t="s">
        <v>225</v>
      </c>
    </row>
    <row r="25" spans="2:19 16362:16362" ht="16" x14ac:dyDescent="0.4">
      <c r="B25" s="124" t="s">
        <v>22</v>
      </c>
      <c r="C25" s="53">
        <v>-20.680030907177368</v>
      </c>
      <c r="D25" s="53">
        <v>-142.23082395457448</v>
      </c>
      <c r="E25" s="53">
        <v>-156.74931788820419</v>
      </c>
      <c r="F25" s="53">
        <v>-169.63041579768344</v>
      </c>
      <c r="G25" s="53">
        <v>5.7459194320037348</v>
      </c>
      <c r="H25" s="53">
        <v>-41.128000893993885</v>
      </c>
      <c r="I25" s="53">
        <v>-1.4833738301672987</v>
      </c>
      <c r="J25" s="158">
        <v>-526.15604383979701</v>
      </c>
      <c r="M25" s="52"/>
      <c r="O25" s="106"/>
      <c r="R25" s="25"/>
      <c r="S25" s="25"/>
      <c r="XEH25" s="25" t="s">
        <v>141</v>
      </c>
    </row>
    <row r="26" spans="2:19 16362:16362" ht="16" x14ac:dyDescent="0.4">
      <c r="B26" s="124" t="s">
        <v>23</v>
      </c>
      <c r="C26" s="53">
        <v>-25.397336622847835</v>
      </c>
      <c r="D26" s="53">
        <v>-107.24702699114034</v>
      </c>
      <c r="E26" s="53">
        <v>-118.91663844957419</v>
      </c>
      <c r="F26" s="53">
        <v>-105.34821101601868</v>
      </c>
      <c r="G26" s="53">
        <v>5.7459194320037348</v>
      </c>
      <c r="H26" s="53">
        <v>-41.128000893997523</v>
      </c>
      <c r="I26" s="53">
        <v>-1.4833738301672987</v>
      </c>
      <c r="J26" s="158">
        <v>-393.77466837174217</v>
      </c>
      <c r="M26" s="52"/>
      <c r="O26" s="106"/>
      <c r="R26" s="25"/>
      <c r="S26" s="25"/>
      <c r="XEH26" s="25" t="s">
        <v>3</v>
      </c>
    </row>
    <row r="27" spans="2:19 16362:16362" ht="16" x14ac:dyDescent="0.4">
      <c r="B27" s="124" t="s">
        <v>24</v>
      </c>
      <c r="C27" s="53">
        <v>-31.461288376519978</v>
      </c>
      <c r="D27" s="53">
        <v>-273.63224400840488</v>
      </c>
      <c r="E27" s="53">
        <v>-314.81254329927543</v>
      </c>
      <c r="F27" s="53">
        <v>-69.855108824780274</v>
      </c>
      <c r="G27" s="53">
        <v>5.7459194320037348</v>
      </c>
      <c r="H27" s="53">
        <v>-41.128000893993885</v>
      </c>
      <c r="I27" s="53">
        <v>-1.4833738301672987</v>
      </c>
      <c r="J27" s="158">
        <v>-726.62663980113803</v>
      </c>
      <c r="M27" s="52"/>
      <c r="O27" s="106"/>
      <c r="R27" s="25"/>
      <c r="S27" s="25"/>
      <c r="XEH27" s="25" t="s">
        <v>46</v>
      </c>
    </row>
    <row r="28" spans="2:19 16362:16362" ht="16" x14ac:dyDescent="0.4">
      <c r="B28" s="124" t="s">
        <v>25</v>
      </c>
      <c r="C28" s="53">
        <v>14.057163920888433</v>
      </c>
      <c r="D28" s="53">
        <v>-196.95998220185916</v>
      </c>
      <c r="E28" s="53">
        <v>-245.91510495100985</v>
      </c>
      <c r="F28" s="53">
        <v>33.384456988805695</v>
      </c>
      <c r="G28" s="53">
        <v>5.7459194320037348</v>
      </c>
      <c r="H28" s="53">
        <v>-41.128000893993885</v>
      </c>
      <c r="I28" s="53">
        <v>-1.4833738301672987</v>
      </c>
      <c r="J28" s="158">
        <v>-432.29892153533228</v>
      </c>
      <c r="M28" s="52"/>
      <c r="O28" s="106"/>
      <c r="R28" s="25"/>
      <c r="S28" s="25"/>
      <c r="XEH28" s="25" t="s">
        <v>99</v>
      </c>
    </row>
    <row r="29" spans="2:19 16362:16362" ht="16" x14ac:dyDescent="0.4">
      <c r="B29" s="124" t="s">
        <v>26</v>
      </c>
      <c r="C29" s="53">
        <v>-11.223165780934723</v>
      </c>
      <c r="D29" s="53">
        <v>282.54792178542033</v>
      </c>
      <c r="E29" s="53">
        <v>-259.91850207001494</v>
      </c>
      <c r="F29" s="53">
        <v>-97.307411234998199</v>
      </c>
      <c r="G29" s="53">
        <v>5.7459194320037348</v>
      </c>
      <c r="H29" s="53">
        <v>-41.128000893993885</v>
      </c>
      <c r="I29" s="53">
        <v>-1.4833738301672987</v>
      </c>
      <c r="J29" s="158">
        <v>-122.76661259268498</v>
      </c>
      <c r="M29" s="52"/>
      <c r="O29" s="106"/>
      <c r="R29" s="25"/>
      <c r="S29" s="25"/>
      <c r="XEH29" s="25" t="s">
        <v>257</v>
      </c>
    </row>
    <row r="30" spans="2:19 16362:16362" ht="16" x14ac:dyDescent="0.4">
      <c r="B30" s="124" t="s">
        <v>27</v>
      </c>
      <c r="C30" s="53">
        <v>-7.4930246958701954</v>
      </c>
      <c r="D30" s="53">
        <v>61.515370204521254</v>
      </c>
      <c r="E30" s="53">
        <v>-314.32078493289401</v>
      </c>
      <c r="F30" s="53">
        <v>-79.251503461057823</v>
      </c>
      <c r="G30" s="53">
        <v>5.7459194320037348</v>
      </c>
      <c r="H30" s="53">
        <v>-41.128000893997523</v>
      </c>
      <c r="I30" s="53">
        <v>-1.4833738301672987</v>
      </c>
      <c r="J30" s="158">
        <v>-376.41539817746184</v>
      </c>
      <c r="M30" s="52"/>
      <c r="O30" s="106"/>
      <c r="R30" s="25"/>
      <c r="S30" s="25"/>
      <c r="XEH30" s="25" t="s">
        <v>100</v>
      </c>
    </row>
    <row r="31" spans="2:19 16362:16362" ht="16" x14ac:dyDescent="0.4">
      <c r="B31" s="124" t="s">
        <v>28</v>
      </c>
      <c r="C31" s="53">
        <v>0.434020327902643</v>
      </c>
      <c r="D31" s="53">
        <v>-612.60481723064788</v>
      </c>
      <c r="E31" s="53">
        <v>-230.80200985707052</v>
      </c>
      <c r="F31" s="53">
        <v>16.572165155737157</v>
      </c>
      <c r="G31" s="53">
        <v>5.7459194320037348</v>
      </c>
      <c r="H31" s="53">
        <v>-41.128000893997523</v>
      </c>
      <c r="I31" s="53">
        <v>-1.4833738301672987</v>
      </c>
      <c r="J31" s="158">
        <v>-863.26609689623979</v>
      </c>
      <c r="M31" s="52"/>
      <c r="O31" s="106"/>
      <c r="R31" s="25"/>
      <c r="S31" s="25"/>
      <c r="XEH31" s="25" t="s">
        <v>101</v>
      </c>
    </row>
    <row r="32" spans="2:19 16362:16362" ht="16" x14ac:dyDescent="0.4">
      <c r="B32" s="124" t="s">
        <v>29</v>
      </c>
      <c r="C32" s="53">
        <v>-20.979909806755405</v>
      </c>
      <c r="D32" s="53">
        <v>99.8045361449213</v>
      </c>
      <c r="E32" s="53">
        <v>-225.44921236908829</v>
      </c>
      <c r="F32" s="53">
        <v>105.45271592140494</v>
      </c>
      <c r="G32" s="53">
        <v>5.7459194320037348</v>
      </c>
      <c r="H32" s="53">
        <v>-41.128000893997523</v>
      </c>
      <c r="I32" s="53">
        <v>-1.4833738301672987</v>
      </c>
      <c r="J32" s="158">
        <v>-78.03732540167853</v>
      </c>
      <c r="M32" s="52"/>
      <c r="O32" s="106"/>
      <c r="R32" s="25"/>
      <c r="S32" s="25"/>
      <c r="XEH32" s="25" t="s">
        <v>142</v>
      </c>
    </row>
    <row r="33" spans="2:19 16362:16362" ht="16" x14ac:dyDescent="0.4">
      <c r="B33" s="124" t="s">
        <v>30</v>
      </c>
      <c r="C33" s="53">
        <v>31.704512241691777</v>
      </c>
      <c r="D33" s="53">
        <v>524.65715670730219</v>
      </c>
      <c r="E33" s="53">
        <v>236.30569521395367</v>
      </c>
      <c r="F33" s="53">
        <v>154.78476876975077</v>
      </c>
      <c r="G33" s="53">
        <v>5.7459194320037348</v>
      </c>
      <c r="H33" s="53">
        <v>52.420455974566721</v>
      </c>
      <c r="I33" s="53">
        <v>-102.17191683151327</v>
      </c>
      <c r="J33" s="158">
        <v>903.44659150775544</v>
      </c>
      <c r="M33" s="52"/>
      <c r="O33" s="106"/>
      <c r="R33" s="25"/>
      <c r="S33" s="25"/>
      <c r="XEH33" s="25" t="s">
        <v>4</v>
      </c>
    </row>
    <row r="34" spans="2:19 16362:16362" ht="16" x14ac:dyDescent="0.4">
      <c r="B34" s="124" t="s">
        <v>31</v>
      </c>
      <c r="C34" s="53">
        <v>-16.327302895699262</v>
      </c>
      <c r="D34" s="53">
        <v>-483.70752144807255</v>
      </c>
      <c r="E34" s="53">
        <v>-251.54202126753569</v>
      </c>
      <c r="F34" s="53">
        <v>46.068632088173651</v>
      </c>
      <c r="G34" s="53">
        <v>5.7459194320037348</v>
      </c>
      <c r="H34" s="53">
        <v>-41.128000893997523</v>
      </c>
      <c r="I34" s="53">
        <v>-1.4833738301672987</v>
      </c>
      <c r="J34" s="158">
        <v>-742.37366881529499</v>
      </c>
      <c r="M34" s="52"/>
      <c r="O34" s="106"/>
      <c r="R34" s="25"/>
      <c r="S34" s="25"/>
      <c r="XEH34" s="25" t="s">
        <v>203</v>
      </c>
    </row>
    <row r="35" spans="2:19 16362:16362" ht="16" x14ac:dyDescent="0.4">
      <c r="B35" s="124" t="s">
        <v>32</v>
      </c>
      <c r="C35" s="53">
        <v>0.72838257778480719</v>
      </c>
      <c r="D35" s="53">
        <v>-530.61566819515053</v>
      </c>
      <c r="E35" s="53">
        <v>-258.93706813559311</v>
      </c>
      <c r="F35" s="53">
        <v>-5.7502602649079453</v>
      </c>
      <c r="G35" s="53">
        <v>5.7459194320037348</v>
      </c>
      <c r="H35" s="53">
        <v>-41.128000893993885</v>
      </c>
      <c r="I35" s="53">
        <v>-1.4833738301672987</v>
      </c>
      <c r="J35" s="158">
        <v>-831.44006931002434</v>
      </c>
      <c r="M35" s="52"/>
      <c r="O35" s="106"/>
      <c r="R35" s="25"/>
      <c r="S35" s="25"/>
      <c r="XEH35" s="25" t="s">
        <v>265</v>
      </c>
    </row>
    <row r="36" spans="2:19 16362:16362" ht="16" x14ac:dyDescent="0.4">
      <c r="B36" s="124" t="s">
        <v>33</v>
      </c>
      <c r="C36" s="53">
        <v>43.630989648847546</v>
      </c>
      <c r="D36" s="53">
        <v>470.78139253621521</v>
      </c>
      <c r="E36" s="53">
        <v>409.22281465922453</v>
      </c>
      <c r="F36" s="53">
        <v>302.82378499146171</v>
      </c>
      <c r="G36" s="53">
        <v>5.7459194320037348</v>
      </c>
      <c r="H36" s="53">
        <v>-41.128000893997523</v>
      </c>
      <c r="I36" s="53">
        <v>107.5166261698327</v>
      </c>
      <c r="J36" s="158">
        <v>1298.593526543588</v>
      </c>
      <c r="M36" s="52"/>
      <c r="O36" s="106"/>
      <c r="R36" s="25"/>
      <c r="S36" s="25"/>
      <c r="XEH36" s="25" t="s">
        <v>187</v>
      </c>
    </row>
    <row r="37" spans="2:19 16362:16362" ht="16" x14ac:dyDescent="0.4">
      <c r="B37" s="124" t="s">
        <v>34</v>
      </c>
      <c r="C37" s="53">
        <v>0.40766135492759376</v>
      </c>
      <c r="D37" s="53">
        <v>-226.85575149015543</v>
      </c>
      <c r="E37" s="53">
        <v>-167.8151275060944</v>
      </c>
      <c r="F37" s="53">
        <v>-15.833369831430241</v>
      </c>
      <c r="G37" s="53">
        <v>5.7459194320037348</v>
      </c>
      <c r="H37" s="53">
        <v>-41.128000893997523</v>
      </c>
      <c r="I37" s="53">
        <v>-1.4833738301672987</v>
      </c>
      <c r="J37" s="158">
        <v>-446.96204276491352</v>
      </c>
      <c r="M37" s="52"/>
      <c r="O37" s="106"/>
      <c r="R37" s="25"/>
      <c r="S37" s="25"/>
      <c r="XEH37" s="25" t="s">
        <v>5</v>
      </c>
    </row>
    <row r="38" spans="2:19 16362:16362" ht="16" x14ac:dyDescent="0.4">
      <c r="B38" s="124" t="s">
        <v>35</v>
      </c>
      <c r="C38" s="53">
        <v>35.159366848435056</v>
      </c>
      <c r="D38" s="53">
        <v>162.11311071417009</v>
      </c>
      <c r="E38" s="53">
        <v>348.20674548088215</v>
      </c>
      <c r="F38" s="53">
        <v>191.8347123213388</v>
      </c>
      <c r="G38" s="53">
        <v>5.7459194320037348</v>
      </c>
      <c r="H38" s="53">
        <v>112.3442905363936</v>
      </c>
      <c r="I38" s="53">
        <v>-1.4833738301672987</v>
      </c>
      <c r="J38" s="158">
        <v>853.92077150305602</v>
      </c>
      <c r="M38" s="52"/>
      <c r="O38" s="106"/>
      <c r="R38" s="25"/>
      <c r="S38" s="25"/>
      <c r="XEH38" s="25" t="s">
        <v>60</v>
      </c>
    </row>
    <row r="39" spans="2:19 16362:16362" ht="16" x14ac:dyDescent="0.4">
      <c r="B39" s="124" t="s">
        <v>36</v>
      </c>
      <c r="C39" s="53">
        <v>14.925414904061563</v>
      </c>
      <c r="D39" s="53">
        <v>823.25336127018591</v>
      </c>
      <c r="E39" s="53">
        <v>312.92288233736429</v>
      </c>
      <c r="F39" s="53">
        <v>128.2981502339135</v>
      </c>
      <c r="G39" s="53">
        <v>5.7459194320037348</v>
      </c>
      <c r="H39" s="53">
        <v>-41.128000893997523</v>
      </c>
      <c r="I39" s="53">
        <v>-1.4833738301672987</v>
      </c>
      <c r="J39" s="158">
        <v>1242.5343534533642</v>
      </c>
      <c r="M39" s="52"/>
      <c r="O39" s="106"/>
      <c r="R39" s="25"/>
      <c r="S39" s="25"/>
      <c r="XEH39" s="25" t="s">
        <v>81</v>
      </c>
    </row>
    <row r="40" spans="2:19 16362:16362" ht="16" x14ac:dyDescent="0.4">
      <c r="B40" s="124" t="s">
        <v>37</v>
      </c>
      <c r="C40" s="53">
        <v>3.3887025965819784</v>
      </c>
      <c r="D40" s="53">
        <v>-291.57139429645304</v>
      </c>
      <c r="E40" s="53">
        <v>-193.30532960713157</v>
      </c>
      <c r="F40" s="53">
        <v>39.708442179578128</v>
      </c>
      <c r="G40" s="53">
        <v>5.7459194320037348</v>
      </c>
      <c r="H40" s="53">
        <v>-41.128000893997523</v>
      </c>
      <c r="I40" s="53">
        <v>-1.4833738301672987</v>
      </c>
      <c r="J40" s="158">
        <v>-478.64503441958556</v>
      </c>
      <c r="M40" s="52"/>
      <c r="O40" s="106"/>
      <c r="R40" s="25"/>
      <c r="S40" s="25"/>
      <c r="XEH40" s="25" t="s">
        <v>29</v>
      </c>
    </row>
    <row r="41" spans="2:19 16362:16362" ht="16" x14ac:dyDescent="0.4">
      <c r="B41" s="124" t="s">
        <v>38</v>
      </c>
      <c r="C41" s="53">
        <v>14.011617031551779</v>
      </c>
      <c r="D41" s="53">
        <v>577.37947860697409</v>
      </c>
      <c r="E41" s="53">
        <v>340.61146620059111</v>
      </c>
      <c r="F41" s="53">
        <v>270.93283259457559</v>
      </c>
      <c r="G41" s="53">
        <v>5.7459194320037348</v>
      </c>
      <c r="H41" s="53">
        <v>-21.213814526727219</v>
      </c>
      <c r="I41" s="53">
        <v>-1.4833738301672987</v>
      </c>
      <c r="J41" s="158">
        <v>1185.9841255088018</v>
      </c>
      <c r="M41" s="52"/>
      <c r="O41" s="106"/>
      <c r="R41" s="25"/>
      <c r="S41" s="25"/>
      <c r="XEH41" s="25" t="s">
        <v>37</v>
      </c>
    </row>
    <row r="42" spans="2:19 16362:16362" ht="16" x14ac:dyDescent="0.4">
      <c r="B42" s="124" t="s">
        <v>39</v>
      </c>
      <c r="C42" s="53">
        <v>-49.691449973972432</v>
      </c>
      <c r="D42" s="53">
        <v>240.29364893086759</v>
      </c>
      <c r="E42" s="53">
        <v>90.013444579048723</v>
      </c>
      <c r="F42" s="53">
        <v>-77.158782877594462</v>
      </c>
      <c r="G42" s="53">
        <v>5.7459194320037348</v>
      </c>
      <c r="H42" s="53">
        <v>-41.128000893997523</v>
      </c>
      <c r="I42" s="53">
        <v>-1.4833738301672987</v>
      </c>
      <c r="J42" s="158">
        <v>166.59140536618835</v>
      </c>
      <c r="M42" s="52"/>
      <c r="O42" s="106"/>
      <c r="R42" s="25"/>
      <c r="S42" s="25"/>
      <c r="XEH42" s="25" t="s">
        <v>102</v>
      </c>
    </row>
    <row r="43" spans="2:19 16362:16362" ht="16" x14ac:dyDescent="0.4">
      <c r="B43" s="124" t="s">
        <v>40</v>
      </c>
      <c r="C43" s="53">
        <v>27.908520911477318</v>
      </c>
      <c r="D43" s="53">
        <v>325.89630984933893</v>
      </c>
      <c r="E43" s="53">
        <v>-62.546322834683622</v>
      </c>
      <c r="F43" s="53">
        <v>166.36697415219805</v>
      </c>
      <c r="G43" s="53">
        <v>5.7459194320037348</v>
      </c>
      <c r="H43" s="53">
        <v>-41.128000893997523</v>
      </c>
      <c r="I43" s="53">
        <v>-1.4833738301672987</v>
      </c>
      <c r="J43" s="158">
        <v>420.76002678616959</v>
      </c>
      <c r="M43" s="52"/>
      <c r="O43" s="106"/>
      <c r="R43" s="25"/>
      <c r="S43" s="25"/>
      <c r="XEH43" s="25" t="s">
        <v>143</v>
      </c>
    </row>
    <row r="44" spans="2:19 16362:16362" ht="16" x14ac:dyDescent="0.4">
      <c r="B44" s="124" t="s">
        <v>41</v>
      </c>
      <c r="C44" s="53">
        <v>-8.313140525502984</v>
      </c>
      <c r="D44" s="53">
        <v>219.40249681711194</v>
      </c>
      <c r="E44" s="53">
        <v>-194.08978600967291</v>
      </c>
      <c r="F44" s="53">
        <v>160.52097307869343</v>
      </c>
      <c r="G44" s="53">
        <v>5.7459194320037348</v>
      </c>
      <c r="H44" s="53">
        <v>-41.128000893997523</v>
      </c>
      <c r="I44" s="53">
        <v>-1.4833738301672987</v>
      </c>
      <c r="J44" s="158">
        <v>140.65508806846842</v>
      </c>
      <c r="M44" s="52"/>
      <c r="O44" s="106"/>
      <c r="R44" s="25"/>
      <c r="S44" s="25"/>
      <c r="XEH44" s="25" t="s">
        <v>215</v>
      </c>
    </row>
    <row r="45" spans="2:19 16362:16362" ht="16" x14ac:dyDescent="0.4">
      <c r="B45" s="124" t="s">
        <v>42</v>
      </c>
      <c r="C45" s="53">
        <v>-8.3060679451646671</v>
      </c>
      <c r="D45" s="53">
        <v>-286.45894928763983</v>
      </c>
      <c r="E45" s="53">
        <v>-133.44352084552122</v>
      </c>
      <c r="F45" s="53">
        <v>-289.28859841413214</v>
      </c>
      <c r="G45" s="53">
        <v>5.7459194320037348</v>
      </c>
      <c r="H45" s="53">
        <v>119.40208540779349</v>
      </c>
      <c r="I45" s="53">
        <v>-1.4833738301672987</v>
      </c>
      <c r="J45" s="158">
        <v>-593.83250548282808</v>
      </c>
      <c r="M45" s="52"/>
      <c r="O45" s="106"/>
      <c r="R45" s="25"/>
      <c r="S45" s="25"/>
      <c r="XEH45" s="25" t="s">
        <v>131</v>
      </c>
    </row>
    <row r="46" spans="2:19 16362:16362" ht="16" x14ac:dyDescent="0.4">
      <c r="B46" s="124" t="s">
        <v>43</v>
      </c>
      <c r="C46" s="53">
        <v>5.5663219327662716</v>
      </c>
      <c r="D46" s="53">
        <v>-282.94311669942783</v>
      </c>
      <c r="E46" s="53">
        <v>-131.7693195878376</v>
      </c>
      <c r="F46" s="53">
        <v>-40.65431405385258</v>
      </c>
      <c r="G46" s="53">
        <v>5.7459194320037348</v>
      </c>
      <c r="H46" s="53">
        <v>-41.128000893997523</v>
      </c>
      <c r="I46" s="53">
        <v>-1.4833738301672987</v>
      </c>
      <c r="J46" s="158">
        <v>-486.66588370051278</v>
      </c>
      <c r="M46" s="52"/>
      <c r="O46" s="106"/>
      <c r="R46" s="25"/>
      <c r="S46" s="25"/>
      <c r="XEH46" s="25" t="s">
        <v>144</v>
      </c>
    </row>
    <row r="47" spans="2:19 16362:16362" ht="16" x14ac:dyDescent="0.4">
      <c r="B47" s="124" t="s">
        <v>44</v>
      </c>
      <c r="C47" s="53">
        <v>-14.344465920931167</v>
      </c>
      <c r="D47" s="53">
        <v>-511.00294942574561</v>
      </c>
      <c r="E47" s="53">
        <v>7.3310622396688334</v>
      </c>
      <c r="F47" s="53">
        <v>-41.677029546303437</v>
      </c>
      <c r="G47" s="53">
        <v>5.7459194320037348</v>
      </c>
      <c r="H47" s="53">
        <v>-15.524869528975614</v>
      </c>
      <c r="I47" s="53">
        <v>-1.4833738301672987</v>
      </c>
      <c r="J47" s="158">
        <v>-570.95570658045062</v>
      </c>
      <c r="M47" s="52"/>
      <c r="O47" s="106"/>
      <c r="R47" s="25"/>
      <c r="S47" s="25"/>
      <c r="XEH47" s="25" t="s">
        <v>226</v>
      </c>
    </row>
    <row r="48" spans="2:19 16362:16362" ht="16" x14ac:dyDescent="0.4">
      <c r="B48" s="124" t="s">
        <v>45</v>
      </c>
      <c r="C48" s="53">
        <v>6.6451764007237957</v>
      </c>
      <c r="D48" s="53">
        <v>328.54211798656394</v>
      </c>
      <c r="E48" s="53">
        <v>303.24977874868358</v>
      </c>
      <c r="F48" s="53">
        <v>73.59482200996807</v>
      </c>
      <c r="G48" s="53">
        <v>94.745919432003731</v>
      </c>
      <c r="H48" s="53">
        <v>362.10803028691407</v>
      </c>
      <c r="I48" s="53">
        <v>-1.4833738301672987</v>
      </c>
      <c r="J48" s="158">
        <v>1167.4024710346898</v>
      </c>
      <c r="M48" s="52"/>
      <c r="O48" s="106"/>
      <c r="R48" s="25"/>
      <c r="S48" s="25"/>
      <c r="XEH48" s="25" t="s">
        <v>188</v>
      </c>
    </row>
    <row r="49" spans="2:19 16362:16362" ht="16" x14ac:dyDescent="0.4">
      <c r="B49" s="124" t="s">
        <v>46</v>
      </c>
      <c r="C49" s="53">
        <v>5.9778864588058269</v>
      </c>
      <c r="D49" s="53">
        <v>134.0122433446646</v>
      </c>
      <c r="E49" s="53">
        <v>270.95060580755654</v>
      </c>
      <c r="F49" s="53">
        <v>-98.283864150986659</v>
      </c>
      <c r="G49" s="53">
        <v>-45.942623569342231</v>
      </c>
      <c r="H49" s="53">
        <v>734.631544808537</v>
      </c>
      <c r="I49" s="53">
        <v>-136.17191683151327</v>
      </c>
      <c r="J49" s="158">
        <v>865.17387586772179</v>
      </c>
      <c r="M49" s="52"/>
      <c r="O49" s="106"/>
      <c r="R49" s="25"/>
      <c r="S49" s="25"/>
      <c r="XEH49" s="25" t="s">
        <v>47</v>
      </c>
    </row>
    <row r="50" spans="2:19 16362:16362" ht="16" x14ac:dyDescent="0.4">
      <c r="B50" s="124" t="s">
        <v>47</v>
      </c>
      <c r="C50" s="53">
        <v>14.769934648729079</v>
      </c>
      <c r="D50" s="53">
        <v>199.45367921274325</v>
      </c>
      <c r="E50" s="53">
        <v>227.04530527303663</v>
      </c>
      <c r="F50" s="53">
        <v>157.671169318484</v>
      </c>
      <c r="G50" s="53">
        <v>5.7459194320037348</v>
      </c>
      <c r="H50" s="53">
        <v>-41.128000893997523</v>
      </c>
      <c r="I50" s="53">
        <v>-1.4833738301672987</v>
      </c>
      <c r="J50" s="158">
        <v>562.07463316083181</v>
      </c>
      <c r="M50" s="52"/>
      <c r="O50" s="106"/>
      <c r="R50" s="25"/>
      <c r="S50" s="25"/>
      <c r="XEH50" s="25" t="s">
        <v>38</v>
      </c>
    </row>
    <row r="51" spans="2:19 16362:16362" ht="16" x14ac:dyDescent="0.4">
      <c r="B51" s="124" t="s">
        <v>48</v>
      </c>
      <c r="C51" s="53">
        <v>-19.022801435670438</v>
      </c>
      <c r="D51" s="53">
        <v>210.54472960792543</v>
      </c>
      <c r="E51" s="53">
        <v>529.03040538678101</v>
      </c>
      <c r="F51" s="53">
        <v>14.691591857754151</v>
      </c>
      <c r="G51" s="53">
        <v>-104.94262356934223</v>
      </c>
      <c r="H51" s="53">
        <v>-656.42625134312368</v>
      </c>
      <c r="I51" s="53">
        <v>-150.86045983285925</v>
      </c>
      <c r="J51" s="158">
        <v>-176.98540932853501</v>
      </c>
      <c r="M51" s="52"/>
      <c r="O51" s="106"/>
      <c r="R51" s="25"/>
      <c r="S51" s="25"/>
      <c r="XEH51" s="25" t="s">
        <v>189</v>
      </c>
    </row>
    <row r="52" spans="2:19 16362:16362" ht="16" x14ac:dyDescent="0.4">
      <c r="B52" s="124" t="s">
        <v>49</v>
      </c>
      <c r="C52" s="53">
        <v>2.7126380408759361</v>
      </c>
      <c r="D52" s="53">
        <v>-227.10774391695767</v>
      </c>
      <c r="E52" s="53">
        <v>-185.7874444530502</v>
      </c>
      <c r="F52" s="53">
        <v>-37.477448825203538</v>
      </c>
      <c r="G52" s="53">
        <v>5.7459194320037348</v>
      </c>
      <c r="H52" s="53">
        <v>-41.128000893997523</v>
      </c>
      <c r="I52" s="53">
        <v>-1.4833738301672987</v>
      </c>
      <c r="J52" s="158">
        <v>-484.5254544464965</v>
      </c>
      <c r="M52" s="52"/>
      <c r="O52" s="106"/>
      <c r="R52" s="25"/>
      <c r="S52" s="25"/>
      <c r="XEH52" s="25" t="s">
        <v>145</v>
      </c>
    </row>
    <row r="53" spans="2:19 16362:16362" ht="16" x14ac:dyDescent="0.4">
      <c r="B53" s="124" t="s">
        <v>50</v>
      </c>
      <c r="C53" s="53">
        <v>9.3499031599649509</v>
      </c>
      <c r="D53" s="53">
        <v>-328.13581103710743</v>
      </c>
      <c r="E53" s="53">
        <v>67.011612682855812</v>
      </c>
      <c r="F53" s="53">
        <v>40.669689181861671</v>
      </c>
      <c r="G53" s="53">
        <v>5.7459194320037348</v>
      </c>
      <c r="H53" s="53">
        <v>-41.128000893997523</v>
      </c>
      <c r="I53" s="53">
        <v>-1.4833738301672987</v>
      </c>
      <c r="J53" s="158">
        <v>-247.97006130458612</v>
      </c>
      <c r="M53" s="52"/>
      <c r="O53" s="106"/>
      <c r="R53" s="25"/>
      <c r="S53" s="25"/>
      <c r="XEH53" s="25" t="s">
        <v>227</v>
      </c>
    </row>
    <row r="54" spans="2:19 16362:16362" ht="16" x14ac:dyDescent="0.4">
      <c r="B54" s="124" t="s">
        <v>51</v>
      </c>
      <c r="C54" s="53">
        <v>9.2075713314434129</v>
      </c>
      <c r="D54" s="53">
        <v>-26.868241913959253</v>
      </c>
      <c r="E54" s="53">
        <v>10.546402006543083</v>
      </c>
      <c r="F54" s="53">
        <v>56.306033652844235</v>
      </c>
      <c r="G54" s="53">
        <v>5.7459194320037348</v>
      </c>
      <c r="H54" s="53">
        <v>-41.128000893997523</v>
      </c>
      <c r="I54" s="53">
        <v>-1.4833738301672987</v>
      </c>
      <c r="J54" s="158">
        <v>12.326309784710386</v>
      </c>
      <c r="M54" s="52"/>
      <c r="O54" s="106"/>
      <c r="R54" s="25"/>
      <c r="S54" s="25"/>
      <c r="XEH54" s="25" t="s">
        <v>61</v>
      </c>
    </row>
    <row r="55" spans="2:19 16362:16362" ht="16" x14ac:dyDescent="0.4">
      <c r="B55" s="124" t="s">
        <v>52</v>
      </c>
      <c r="C55" s="53">
        <v>-2.9876617752955803</v>
      </c>
      <c r="D55" s="53">
        <v>-260.36485635889318</v>
      </c>
      <c r="E55" s="53">
        <v>-99.353079397426399</v>
      </c>
      <c r="F55" s="53">
        <v>-14.586428022461932</v>
      </c>
      <c r="G55" s="53">
        <v>5.7459194320037348</v>
      </c>
      <c r="H55" s="53">
        <v>-41.128000893997523</v>
      </c>
      <c r="I55" s="53">
        <v>-1.4833738301672987</v>
      </c>
      <c r="J55" s="158">
        <v>-414.15748084623812</v>
      </c>
      <c r="M55" s="52"/>
      <c r="O55" s="106"/>
      <c r="R55" s="25"/>
      <c r="S55" s="25"/>
      <c r="XEH55" s="25" t="s">
        <v>39</v>
      </c>
    </row>
    <row r="56" spans="2:19 16362:16362" ht="16" x14ac:dyDescent="0.4">
      <c r="B56" s="124" t="s">
        <v>53</v>
      </c>
      <c r="C56" s="53">
        <v>-3.9848893801026417</v>
      </c>
      <c r="D56" s="53">
        <v>597.1587769574586</v>
      </c>
      <c r="E56" s="53">
        <v>390.06106607825626</v>
      </c>
      <c r="F56" s="53">
        <v>53.672233431362585</v>
      </c>
      <c r="G56" s="53">
        <v>5.7459194320037348</v>
      </c>
      <c r="H56" s="53">
        <v>-41.128000893997523</v>
      </c>
      <c r="I56" s="53">
        <v>-1.4833738301672987</v>
      </c>
      <c r="J56" s="158">
        <v>1000.0417317948137</v>
      </c>
      <c r="M56" s="52"/>
      <c r="O56" s="106"/>
      <c r="R56" s="25"/>
      <c r="S56" s="25"/>
      <c r="XEH56" s="25" t="s">
        <v>62</v>
      </c>
    </row>
    <row r="57" spans="2:19 16362:16362" ht="16" x14ac:dyDescent="0.4">
      <c r="B57" s="124" t="s">
        <v>54</v>
      </c>
      <c r="C57" s="53">
        <v>-108.6233877513731</v>
      </c>
      <c r="D57" s="53">
        <v>6.1037990116296168</v>
      </c>
      <c r="E57" s="53">
        <v>272.78861374968534</v>
      </c>
      <c r="F57" s="53">
        <v>-64.969949817709235</v>
      </c>
      <c r="G57" s="53">
        <v>-102.94262356934223</v>
      </c>
      <c r="H57" s="53">
        <v>373.71597384935012</v>
      </c>
      <c r="I57" s="53">
        <v>-1.4833738301672987</v>
      </c>
      <c r="J57" s="158">
        <v>374.58905164207323</v>
      </c>
      <c r="M57" s="52"/>
      <c r="O57" s="106"/>
      <c r="R57" s="25"/>
      <c r="S57" s="25"/>
      <c r="XEH57" s="25" t="s">
        <v>92</v>
      </c>
    </row>
    <row r="58" spans="2:19 16362:16362" ht="16" x14ac:dyDescent="0.4">
      <c r="B58" s="124" t="s">
        <v>55</v>
      </c>
      <c r="C58" s="53">
        <v>53.659634692690666</v>
      </c>
      <c r="D58" s="53">
        <v>422.04912683127469</v>
      </c>
      <c r="E58" s="53">
        <v>571.83779602533605</v>
      </c>
      <c r="F58" s="53">
        <v>-3.5387813870184903</v>
      </c>
      <c r="G58" s="53">
        <v>-57.942623569342231</v>
      </c>
      <c r="H58" s="53">
        <v>589.58229117202427</v>
      </c>
      <c r="I58" s="53">
        <v>8.828083168486728</v>
      </c>
      <c r="J58" s="158">
        <v>1584.4755269334516</v>
      </c>
      <c r="M58" s="52"/>
      <c r="O58" s="106"/>
      <c r="R58" s="25"/>
      <c r="S58" s="25"/>
      <c r="XEH58" s="25" t="s">
        <v>190</v>
      </c>
    </row>
    <row r="59" spans="2:19 16362:16362" ht="16" x14ac:dyDescent="0.4">
      <c r="B59" s="124" t="s">
        <v>56</v>
      </c>
      <c r="C59" s="53">
        <v>-79.343537656916524</v>
      </c>
      <c r="D59" s="53">
        <v>297.18720499574084</v>
      </c>
      <c r="E59" s="53">
        <v>417.98134019896548</v>
      </c>
      <c r="F59" s="53">
        <v>-327.28465076046706</v>
      </c>
      <c r="G59" s="53">
        <v>-197.42352857158551</v>
      </c>
      <c r="H59" s="53">
        <v>-334.00784072998886</v>
      </c>
      <c r="I59" s="53">
        <v>-4.171916831513272</v>
      </c>
      <c r="J59" s="158">
        <v>-227.06292935576488</v>
      </c>
      <c r="M59" s="52"/>
      <c r="O59" s="106"/>
      <c r="R59" s="25"/>
      <c r="S59" s="25"/>
      <c r="XEH59" s="25" t="s">
        <v>146</v>
      </c>
    </row>
    <row r="60" spans="2:19 16362:16362" ht="16" x14ac:dyDescent="0.4">
      <c r="B60" s="124" t="s">
        <v>57</v>
      </c>
      <c r="C60" s="53">
        <v>-22.516150122920759</v>
      </c>
      <c r="D60" s="53">
        <v>154.00036377227562</v>
      </c>
      <c r="E60" s="53">
        <v>390.2447504431733</v>
      </c>
      <c r="F60" s="53">
        <v>154.32633738759068</v>
      </c>
      <c r="G60" s="53">
        <v>5.7459194320037348</v>
      </c>
      <c r="H60" s="53">
        <v>20.04001899859577</v>
      </c>
      <c r="I60" s="53">
        <v>-1.4833738301672987</v>
      </c>
      <c r="J60" s="158">
        <v>700.35786608055093</v>
      </c>
      <c r="M60" s="52"/>
      <c r="O60" s="106"/>
      <c r="R60" s="25"/>
      <c r="S60" s="25"/>
      <c r="XEH60" s="25" t="s">
        <v>147</v>
      </c>
    </row>
    <row r="61" spans="2:19 16362:16362" ht="16" x14ac:dyDescent="0.4">
      <c r="B61" s="124" t="s">
        <v>58</v>
      </c>
      <c r="C61" s="53">
        <v>-79.895446374299084</v>
      </c>
      <c r="D61" s="53">
        <v>425.84601001537561</v>
      </c>
      <c r="E61" s="53">
        <v>502.73179422846698</v>
      </c>
      <c r="F61" s="53">
        <v>369.01981847433456</v>
      </c>
      <c r="G61" s="53">
        <v>-12.942623569342231</v>
      </c>
      <c r="H61" s="53">
        <v>873.21695604886918</v>
      </c>
      <c r="I61" s="53">
        <v>-132.17191683151327</v>
      </c>
      <c r="J61" s="158">
        <v>1945.8045919918916</v>
      </c>
      <c r="M61" s="52"/>
      <c r="O61" s="106"/>
      <c r="R61" s="25"/>
      <c r="S61" s="25"/>
      <c r="XEH61" s="25" t="s">
        <v>282</v>
      </c>
    </row>
    <row r="62" spans="2:19 16362:16362" ht="16" x14ac:dyDescent="0.4">
      <c r="B62" s="124" t="s">
        <v>59</v>
      </c>
      <c r="C62" s="53">
        <v>-71.214990279507916</v>
      </c>
      <c r="D62" s="53">
        <v>59.833018950051823</v>
      </c>
      <c r="E62" s="53">
        <v>357.71462499573602</v>
      </c>
      <c r="F62" s="53">
        <v>118.65326974582159</v>
      </c>
      <c r="G62" s="53">
        <v>-65.942623569342231</v>
      </c>
      <c r="H62" s="53">
        <v>452.68898711068869</v>
      </c>
      <c r="I62" s="53">
        <v>-180.17191683151327</v>
      </c>
      <c r="J62" s="158">
        <v>671.56037012193474</v>
      </c>
      <c r="M62" s="52"/>
      <c r="O62" s="106"/>
      <c r="R62" s="25"/>
      <c r="S62" s="25"/>
      <c r="XEH62" s="25" t="s">
        <v>240</v>
      </c>
    </row>
    <row r="63" spans="2:19 16362:16362" ht="16" x14ac:dyDescent="0.4">
      <c r="B63" s="124" t="s">
        <v>60</v>
      </c>
      <c r="C63" s="53">
        <v>31.905880926641931</v>
      </c>
      <c r="D63" s="53">
        <v>113.59818841591</v>
      </c>
      <c r="E63" s="53">
        <v>363.47362854017359</v>
      </c>
      <c r="F63" s="53">
        <v>225.63107820054398</v>
      </c>
      <c r="G63" s="53">
        <v>5.7459194320037348</v>
      </c>
      <c r="H63" s="53">
        <v>-41.128000893997523</v>
      </c>
      <c r="I63" s="53">
        <v>-1.4833738301672987</v>
      </c>
      <c r="J63" s="158">
        <v>697.74332079110832</v>
      </c>
      <c r="M63" s="52"/>
      <c r="O63" s="106"/>
      <c r="R63" s="25"/>
      <c r="S63" s="25"/>
      <c r="XEH63" s="25" t="s">
        <v>148</v>
      </c>
    </row>
    <row r="64" spans="2:19 16362:16362" ht="16" x14ac:dyDescent="0.4">
      <c r="B64" s="124" t="s">
        <v>61</v>
      </c>
      <c r="C64" s="53">
        <v>0.31351956165237138</v>
      </c>
      <c r="D64" s="53">
        <v>201.26152369675103</v>
      </c>
      <c r="E64" s="53">
        <v>292.96998246309158</v>
      </c>
      <c r="F64" s="53">
        <v>129.1672536352242</v>
      </c>
      <c r="G64" s="53">
        <v>5.7459194320037348</v>
      </c>
      <c r="H64" s="53">
        <v>-41.128000893997523</v>
      </c>
      <c r="I64" s="53">
        <v>-1.4833738301672987</v>
      </c>
      <c r="J64" s="158">
        <v>586.84682406455795</v>
      </c>
      <c r="M64" s="52"/>
      <c r="O64" s="106"/>
      <c r="R64" s="25"/>
      <c r="S64" s="25"/>
      <c r="XEH64" s="25" t="s">
        <v>149</v>
      </c>
    </row>
    <row r="65" spans="2:19 16362:16362" ht="16" x14ac:dyDescent="0.4">
      <c r="B65" s="124" t="s">
        <v>62</v>
      </c>
      <c r="C65" s="53">
        <v>-5.960169630784983</v>
      </c>
      <c r="D65" s="53">
        <v>425.06043778807333</v>
      </c>
      <c r="E65" s="53">
        <v>362.13426123165146</v>
      </c>
      <c r="F65" s="53">
        <v>245.16803356710395</v>
      </c>
      <c r="G65" s="53">
        <v>85.745919432003731</v>
      </c>
      <c r="H65" s="53">
        <v>232.15249332337044</v>
      </c>
      <c r="I65" s="53">
        <v>-1.4833738301672987</v>
      </c>
      <c r="J65" s="158">
        <v>1342.8176018812508</v>
      </c>
      <c r="M65" s="52"/>
      <c r="O65" s="106"/>
      <c r="R65" s="25"/>
      <c r="S65" s="25"/>
      <c r="XEH65" s="25" t="s">
        <v>63</v>
      </c>
    </row>
    <row r="66" spans="2:19 16362:16362" ht="16" x14ac:dyDescent="0.4">
      <c r="B66" s="124" t="s">
        <v>63</v>
      </c>
      <c r="C66" s="53">
        <v>33.701023646455752</v>
      </c>
      <c r="D66" s="53">
        <v>-220.56837951153614</v>
      </c>
      <c r="E66" s="53">
        <v>68.079640569944857</v>
      </c>
      <c r="F66" s="53">
        <v>44.548012893829792</v>
      </c>
      <c r="G66" s="53">
        <v>5.7459194320037348</v>
      </c>
      <c r="H66" s="53">
        <v>-41.128000893993885</v>
      </c>
      <c r="I66" s="53">
        <v>-1.4833738301672987</v>
      </c>
      <c r="J66" s="158">
        <v>-111.10515769346318</v>
      </c>
      <c r="M66" s="52"/>
      <c r="O66" s="106"/>
      <c r="R66" s="25"/>
      <c r="S66" s="25"/>
      <c r="XEH66" s="25" t="s">
        <v>191</v>
      </c>
    </row>
    <row r="67" spans="2:19 16362:16362" ht="16" x14ac:dyDescent="0.4">
      <c r="B67" s="124" t="s">
        <v>64</v>
      </c>
      <c r="C67" s="53">
        <v>-2.306873350701959</v>
      </c>
      <c r="D67" s="53">
        <v>-231.16008288894665</v>
      </c>
      <c r="E67" s="53">
        <v>-75.091576091711488</v>
      </c>
      <c r="F67" s="53">
        <v>27.117375830804463</v>
      </c>
      <c r="G67" s="53">
        <v>5.7459194320037348</v>
      </c>
      <c r="H67" s="53">
        <v>-41.128000893997523</v>
      </c>
      <c r="I67" s="53">
        <v>-1.4833738301672987</v>
      </c>
      <c r="J67" s="158">
        <v>-318.30661179271669</v>
      </c>
      <c r="M67" s="52"/>
      <c r="O67" s="106"/>
      <c r="R67" s="25"/>
      <c r="S67" s="25"/>
      <c r="XEH67" s="25" t="s">
        <v>204</v>
      </c>
    </row>
    <row r="68" spans="2:19 16362:16362" ht="16" x14ac:dyDescent="0.4">
      <c r="B68" s="124" t="s">
        <v>65</v>
      </c>
      <c r="C68" s="53">
        <v>25.803968006556527</v>
      </c>
      <c r="D68" s="53">
        <v>59.997031932509813</v>
      </c>
      <c r="E68" s="53">
        <v>359.39501505764383</v>
      </c>
      <c r="F68" s="53">
        <v>73.935424186749302</v>
      </c>
      <c r="G68" s="53">
        <v>-101.94262356934223</v>
      </c>
      <c r="H68" s="53">
        <v>104.7139518332624</v>
      </c>
      <c r="I68" s="53">
        <v>-1.4833738301672987</v>
      </c>
      <c r="J68" s="158">
        <v>520.41939361721234</v>
      </c>
      <c r="M68" s="52"/>
      <c r="O68" s="106"/>
      <c r="R68" s="25"/>
      <c r="S68" s="25"/>
      <c r="XEH68" s="25" t="s">
        <v>216</v>
      </c>
    </row>
    <row r="69" spans="2:19 16362:16362" ht="16" x14ac:dyDescent="0.4">
      <c r="B69" s="124" t="s">
        <v>66</v>
      </c>
      <c r="C69" s="53">
        <v>13.626532534940111</v>
      </c>
      <c r="D69" s="53">
        <v>467.70242551811248</v>
      </c>
      <c r="E69" s="53">
        <v>122.55707757825847</v>
      </c>
      <c r="F69" s="53">
        <v>206.65427529853613</v>
      </c>
      <c r="G69" s="53">
        <v>5.7459194320037348</v>
      </c>
      <c r="H69" s="53">
        <v>-41.128000893997523</v>
      </c>
      <c r="I69" s="53">
        <v>-1.4833738301672987</v>
      </c>
      <c r="J69" s="158">
        <v>773.67485563768605</v>
      </c>
      <c r="M69" s="52"/>
      <c r="O69" s="106"/>
      <c r="R69" s="25"/>
      <c r="S69" s="25"/>
      <c r="XEH69" s="25" t="s">
        <v>132</v>
      </c>
    </row>
    <row r="70" spans="2:19 16362:16362" ht="16" x14ac:dyDescent="0.4">
      <c r="B70" s="124" t="s">
        <v>67</v>
      </c>
      <c r="C70" s="53">
        <v>39.089428211390391</v>
      </c>
      <c r="D70" s="53">
        <v>381.03051816021605</v>
      </c>
      <c r="E70" s="53">
        <v>437.01784107528363</v>
      </c>
      <c r="F70" s="53">
        <v>28.519866195091126</v>
      </c>
      <c r="G70" s="53">
        <v>5.7459194320037348</v>
      </c>
      <c r="H70" s="53">
        <v>138.84201737525837</v>
      </c>
      <c r="I70" s="53">
        <v>-1.4833738301672987</v>
      </c>
      <c r="J70" s="158">
        <v>1028.7622166190761</v>
      </c>
      <c r="M70" s="52"/>
      <c r="O70" s="106"/>
      <c r="R70" s="25"/>
      <c r="S70" s="25"/>
      <c r="XEH70" s="25" t="s">
        <v>192</v>
      </c>
    </row>
    <row r="71" spans="2:19 16362:16362" ht="16" x14ac:dyDescent="0.4">
      <c r="B71" s="124" t="s">
        <v>68</v>
      </c>
      <c r="C71" s="53">
        <v>-3.2788292688381082</v>
      </c>
      <c r="D71" s="53">
        <v>-216.81008673054356</v>
      </c>
      <c r="E71" s="53">
        <v>35.692598321058028</v>
      </c>
      <c r="F71" s="53">
        <v>13.655390977002988</v>
      </c>
      <c r="G71" s="53">
        <v>5.7459194320037348</v>
      </c>
      <c r="H71" s="53">
        <v>-41.128000893997523</v>
      </c>
      <c r="I71" s="53">
        <v>-1.4833738301672987</v>
      </c>
      <c r="J71" s="158">
        <v>-207.60638199348173</v>
      </c>
      <c r="M71" s="52"/>
      <c r="O71" s="106"/>
      <c r="R71" s="25"/>
      <c r="S71" s="25"/>
      <c r="XEH71" s="25" t="s">
        <v>6</v>
      </c>
    </row>
    <row r="72" spans="2:19 16362:16362" ht="16" x14ac:dyDescent="0.4">
      <c r="B72" s="124" t="s">
        <v>69</v>
      </c>
      <c r="C72" s="53">
        <v>37.887103810108059</v>
      </c>
      <c r="D72" s="53">
        <v>-79.488255403852961</v>
      </c>
      <c r="E72" s="53">
        <v>338.36726277201126</v>
      </c>
      <c r="F72" s="53">
        <v>49.678977715945834</v>
      </c>
      <c r="G72" s="53">
        <v>5.7459194320037348</v>
      </c>
      <c r="H72" s="53">
        <v>-41.128000893997523</v>
      </c>
      <c r="I72" s="53">
        <v>-1.4833738301672987</v>
      </c>
      <c r="J72" s="158">
        <v>309.5796336020511</v>
      </c>
      <c r="M72" s="52"/>
      <c r="O72" s="106"/>
      <c r="R72" s="25"/>
      <c r="S72" s="25"/>
      <c r="XEH72" s="25" t="s">
        <v>283</v>
      </c>
    </row>
    <row r="73" spans="2:19 16362:16362" ht="16" x14ac:dyDescent="0.4">
      <c r="B73" s="124" t="s">
        <v>70</v>
      </c>
      <c r="C73" s="53">
        <v>-45.057201991517658</v>
      </c>
      <c r="D73" s="53">
        <v>602.77258655415903</v>
      </c>
      <c r="E73" s="53">
        <v>340.42954494995536</v>
      </c>
      <c r="F73" s="53">
        <v>284.51888294170078</v>
      </c>
      <c r="G73" s="53">
        <v>5.7459194320037348</v>
      </c>
      <c r="H73" s="53">
        <v>-41.128000893997523</v>
      </c>
      <c r="I73" s="53">
        <v>-1.4833738301672987</v>
      </c>
      <c r="J73" s="158">
        <v>1145.7983571621364</v>
      </c>
      <c r="M73" s="52"/>
      <c r="O73" s="106"/>
      <c r="R73" s="25"/>
      <c r="S73" s="25"/>
      <c r="XEH73" s="25" t="s">
        <v>30</v>
      </c>
    </row>
    <row r="74" spans="2:19 16362:16362" ht="16" x14ac:dyDescent="0.4">
      <c r="B74" s="124" t="s">
        <v>71</v>
      </c>
      <c r="C74" s="53">
        <v>23.395309537844838</v>
      </c>
      <c r="D74" s="53">
        <v>331.28993600998666</v>
      </c>
      <c r="E74" s="53">
        <v>104.97477730078832</v>
      </c>
      <c r="F74" s="53">
        <v>196.63744822949053</v>
      </c>
      <c r="G74" s="53">
        <v>5.7459194320037348</v>
      </c>
      <c r="H74" s="53">
        <v>-41.128000893997523</v>
      </c>
      <c r="I74" s="53">
        <v>-1.4833738301672987</v>
      </c>
      <c r="J74" s="158">
        <v>619.43201578594926</v>
      </c>
      <c r="M74" s="52"/>
      <c r="O74" s="106"/>
      <c r="R74" s="25"/>
      <c r="S74" s="25"/>
      <c r="XEH74" s="25" t="s">
        <v>228</v>
      </c>
    </row>
    <row r="75" spans="2:19 16362:16362" ht="16" x14ac:dyDescent="0.4">
      <c r="B75" s="124" t="s">
        <v>72</v>
      </c>
      <c r="C75" s="53">
        <v>47.856573269643178</v>
      </c>
      <c r="D75" s="53">
        <v>500.73361610700687</v>
      </c>
      <c r="E75" s="53">
        <v>528.92642424184589</v>
      </c>
      <c r="F75" s="53">
        <v>234.32995376557369</v>
      </c>
      <c r="G75" s="53">
        <v>5.7459194320037348</v>
      </c>
      <c r="H75" s="53">
        <v>-41.128000893993885</v>
      </c>
      <c r="I75" s="53">
        <v>-1.4833738301672987</v>
      </c>
      <c r="J75" s="158">
        <v>1274.9811120919123</v>
      </c>
      <c r="M75" s="52"/>
      <c r="O75" s="106"/>
      <c r="R75" s="25"/>
      <c r="S75" s="25"/>
      <c r="XEH75" s="25" t="s">
        <v>103</v>
      </c>
    </row>
    <row r="76" spans="2:19 16362:16362" ht="16" x14ac:dyDescent="0.4">
      <c r="B76" s="124" t="s">
        <v>73</v>
      </c>
      <c r="C76" s="53">
        <v>47.136659750904293</v>
      </c>
      <c r="D76" s="53">
        <v>429.40639308915451</v>
      </c>
      <c r="E76" s="53">
        <v>516.40850201730177</v>
      </c>
      <c r="F76" s="53">
        <v>57.92220021601625</v>
      </c>
      <c r="G76" s="53">
        <v>101.74591943200373</v>
      </c>
      <c r="H76" s="53">
        <v>328.54940955524398</v>
      </c>
      <c r="I76" s="53">
        <v>-1.4833738301672987</v>
      </c>
      <c r="J76" s="158">
        <v>1479.6857102304575</v>
      </c>
      <c r="M76" s="52"/>
      <c r="O76" s="106"/>
      <c r="R76" s="25"/>
      <c r="S76" s="25"/>
      <c r="XEH76" s="25" t="s">
        <v>150</v>
      </c>
    </row>
    <row r="77" spans="2:19 16362:16362" ht="16" x14ac:dyDescent="0.4">
      <c r="B77" s="124" t="s">
        <v>74</v>
      </c>
      <c r="C77" s="53">
        <v>36.669683457187062</v>
      </c>
      <c r="D77" s="53">
        <v>580.28763517092364</v>
      </c>
      <c r="E77" s="53">
        <v>163.78271474810515</v>
      </c>
      <c r="F77" s="53">
        <v>231.44104726779341</v>
      </c>
      <c r="G77" s="53">
        <v>5.7459194320037348</v>
      </c>
      <c r="H77" s="53">
        <v>-41.128000893997523</v>
      </c>
      <c r="I77" s="53">
        <v>-1.4833738301672987</v>
      </c>
      <c r="J77" s="158">
        <v>975.31562535184798</v>
      </c>
      <c r="M77" s="52"/>
      <c r="O77" s="106"/>
      <c r="R77" s="25"/>
      <c r="S77" s="25"/>
      <c r="XEH77" s="25" t="s">
        <v>151</v>
      </c>
    </row>
    <row r="78" spans="2:19 16362:16362" ht="16" x14ac:dyDescent="0.4">
      <c r="B78" s="124" t="s">
        <v>75</v>
      </c>
      <c r="C78" s="53">
        <v>-27.082879697751647</v>
      </c>
      <c r="D78" s="53">
        <v>65.69153459471805</v>
      </c>
      <c r="E78" s="53">
        <v>362.79905058363272</v>
      </c>
      <c r="F78" s="53">
        <v>219.54936707602931</v>
      </c>
      <c r="G78" s="53">
        <v>5.7459194320037348</v>
      </c>
      <c r="H78" s="53">
        <v>229.24522920514573</v>
      </c>
      <c r="I78" s="53">
        <v>-1.4833738301672987</v>
      </c>
      <c r="J78" s="158">
        <v>854.46484736361049</v>
      </c>
      <c r="M78" s="52"/>
      <c r="O78" s="106"/>
      <c r="R78" s="25"/>
      <c r="S78" s="25"/>
      <c r="XEH78" s="25" t="s">
        <v>241</v>
      </c>
    </row>
    <row r="79" spans="2:19 16362:16362" ht="16" x14ac:dyDescent="0.4">
      <c r="B79" s="124" t="s">
        <v>76</v>
      </c>
      <c r="C79" s="53">
        <v>59.646158914407799</v>
      </c>
      <c r="D79" s="53">
        <v>482.08898439466418</v>
      </c>
      <c r="E79" s="53">
        <v>460.44960499774828</v>
      </c>
      <c r="F79" s="53">
        <v>388.85524104031731</v>
      </c>
      <c r="G79" s="53">
        <v>99.745919432003731</v>
      </c>
      <c r="H79" s="53">
        <v>186.10899468111165</v>
      </c>
      <c r="I79" s="53">
        <v>-58.171916831513272</v>
      </c>
      <c r="J79" s="158">
        <v>1618.7229866287398</v>
      </c>
      <c r="M79" s="52"/>
      <c r="O79" s="106"/>
      <c r="R79" s="25"/>
      <c r="S79" s="25"/>
      <c r="XEH79" s="25" t="s">
        <v>7</v>
      </c>
    </row>
    <row r="80" spans="2:19 16362:16362" ht="16" x14ac:dyDescent="0.4">
      <c r="B80" s="124" t="s">
        <v>77</v>
      </c>
      <c r="C80" s="53">
        <v>82.436664065580032</v>
      </c>
      <c r="D80" s="53">
        <v>1149.7510719019615</v>
      </c>
      <c r="E80" s="53">
        <v>532.1436879282677</v>
      </c>
      <c r="F80" s="53">
        <v>365.69734339010262</v>
      </c>
      <c r="G80" s="53">
        <v>-24.942623569342231</v>
      </c>
      <c r="H80" s="53">
        <v>-615.9126487135469</v>
      </c>
      <c r="I80" s="53">
        <v>14.828083168486728</v>
      </c>
      <c r="J80" s="158">
        <v>1504.0015781715094</v>
      </c>
      <c r="M80" s="52"/>
      <c r="O80" s="106"/>
      <c r="R80" s="25"/>
      <c r="S80" s="25"/>
      <c r="XEH80" s="25" t="s">
        <v>242</v>
      </c>
    </row>
    <row r="81" spans="2:19 16362:16362" ht="16" x14ac:dyDescent="0.4">
      <c r="B81" s="124" t="s">
        <v>78</v>
      </c>
      <c r="C81" s="53">
        <v>9.8585877775751829</v>
      </c>
      <c r="D81" s="53">
        <v>-110.59879131137814</v>
      </c>
      <c r="E81" s="53">
        <v>-15.672730976234098</v>
      </c>
      <c r="F81" s="53">
        <v>37.788436429724818</v>
      </c>
      <c r="G81" s="53">
        <v>5.7459194320037348</v>
      </c>
      <c r="H81" s="53">
        <v>-41.128000893997523</v>
      </c>
      <c r="I81" s="53">
        <v>-1.4833738301672987</v>
      </c>
      <c r="J81" s="158">
        <v>-115.48995337247332</v>
      </c>
      <c r="M81" s="52"/>
      <c r="O81" s="106"/>
      <c r="R81" s="25"/>
      <c r="S81" s="25"/>
      <c r="XEH81" s="25" t="s">
        <v>82</v>
      </c>
    </row>
    <row r="82" spans="2:19 16362:16362" ht="16" x14ac:dyDescent="0.4">
      <c r="B82" s="124" t="s">
        <v>79</v>
      </c>
      <c r="C82" s="53">
        <v>28.434346307583549</v>
      </c>
      <c r="D82" s="53">
        <v>186.52982166864766</v>
      </c>
      <c r="E82" s="53">
        <v>434.97134447261504</v>
      </c>
      <c r="F82" s="53">
        <v>-18.621048460568247</v>
      </c>
      <c r="G82" s="53">
        <v>5.7459194320037348</v>
      </c>
      <c r="H82" s="53">
        <v>-41.128000893993885</v>
      </c>
      <c r="I82" s="53">
        <v>-1.4833738301672987</v>
      </c>
      <c r="J82" s="158">
        <v>594.44900869612047</v>
      </c>
      <c r="M82" s="52"/>
      <c r="O82" s="106"/>
      <c r="R82" s="25"/>
      <c r="S82" s="25"/>
      <c r="XEH82" s="25" t="s">
        <v>133</v>
      </c>
    </row>
    <row r="83" spans="2:19 16362:16362" ht="16" x14ac:dyDescent="0.4">
      <c r="B83" s="124" t="s">
        <v>80</v>
      </c>
      <c r="C83" s="53">
        <v>7.8334204881127807</v>
      </c>
      <c r="D83" s="53">
        <v>434.02144373452956</v>
      </c>
      <c r="E83" s="53">
        <v>438.83407809865429</v>
      </c>
      <c r="F83" s="53">
        <v>422.39362617702636</v>
      </c>
      <c r="G83" s="53">
        <v>129.74591943200375</v>
      </c>
      <c r="H83" s="53">
        <v>268.12617000161481</v>
      </c>
      <c r="I83" s="53">
        <v>-1.4833738301672987</v>
      </c>
      <c r="J83" s="158">
        <v>1699.4712841017742</v>
      </c>
      <c r="M83" s="52"/>
      <c r="O83" s="106"/>
      <c r="R83" s="25"/>
      <c r="S83" s="25"/>
      <c r="XEH83" s="25" t="s">
        <v>31</v>
      </c>
    </row>
    <row r="84" spans="2:19 16362:16362" ht="16" x14ac:dyDescent="0.4">
      <c r="B84" s="124" t="s">
        <v>81</v>
      </c>
      <c r="C84" s="53">
        <v>16.521234302876167</v>
      </c>
      <c r="D84" s="53">
        <v>516.59582432738716</v>
      </c>
      <c r="E84" s="53">
        <v>504.79139818612447</v>
      </c>
      <c r="F84" s="53">
        <v>311.14492667917335</v>
      </c>
      <c r="G84" s="53">
        <v>92.745919432003731</v>
      </c>
      <c r="H84" s="53">
        <v>375.00672732125167</v>
      </c>
      <c r="I84" s="53">
        <v>102.5166261698327</v>
      </c>
      <c r="J84" s="158">
        <v>1919.3226564186493</v>
      </c>
      <c r="M84" s="52"/>
      <c r="O84" s="106"/>
      <c r="R84" s="25"/>
      <c r="S84" s="25"/>
      <c r="XEH84" s="25" t="s">
        <v>205</v>
      </c>
    </row>
    <row r="85" spans="2:19 16362:16362" ht="16" x14ac:dyDescent="0.4">
      <c r="B85" s="124" t="s">
        <v>82</v>
      </c>
      <c r="C85" s="53">
        <v>56.262691087936467</v>
      </c>
      <c r="D85" s="53">
        <v>692.17832596630456</v>
      </c>
      <c r="E85" s="53">
        <v>424.22451866157184</v>
      </c>
      <c r="F85" s="53">
        <v>343.88898294701511</v>
      </c>
      <c r="G85" s="53">
        <v>5.7459194320037348</v>
      </c>
      <c r="H85" s="53">
        <v>104.51301662804326</v>
      </c>
      <c r="I85" s="53">
        <v>121.5166261698327</v>
      </c>
      <c r="J85" s="158">
        <v>1748.3300808927079</v>
      </c>
      <c r="M85" s="52"/>
      <c r="O85" s="106"/>
      <c r="R85" s="25"/>
      <c r="S85" s="25"/>
      <c r="XEH85" s="25" t="s">
        <v>258</v>
      </c>
    </row>
    <row r="86" spans="2:19 16362:16362" ht="16" x14ac:dyDescent="0.4">
      <c r="B86" s="124" t="s">
        <v>83</v>
      </c>
      <c r="C86" s="53">
        <v>10.30224008210161</v>
      </c>
      <c r="D86" s="53">
        <v>933.37506429470636</v>
      </c>
      <c r="E86" s="53">
        <v>541.54179256931059</v>
      </c>
      <c r="F86" s="53">
        <v>101.43106571475064</v>
      </c>
      <c r="G86" s="53">
        <v>-296.42352857158551</v>
      </c>
      <c r="H86" s="53">
        <v>-992.22529305162698</v>
      </c>
      <c r="I86" s="53">
        <v>-51.171916831513272</v>
      </c>
      <c r="J86" s="158">
        <v>246.82942420614359</v>
      </c>
      <c r="M86" s="52"/>
      <c r="O86" s="106"/>
      <c r="R86" s="25"/>
      <c r="S86" s="25"/>
      <c r="XEH86" s="25" t="s">
        <v>249</v>
      </c>
    </row>
    <row r="87" spans="2:19 16362:16362" ht="16" x14ac:dyDescent="0.4">
      <c r="B87" s="124" t="s">
        <v>84</v>
      </c>
      <c r="C87" s="53">
        <v>5.8979340746434987</v>
      </c>
      <c r="D87" s="53">
        <v>-185.65799373982347</v>
      </c>
      <c r="E87" s="53">
        <v>-6.0579650833732037</v>
      </c>
      <c r="F87" s="53">
        <v>42.135188057378372</v>
      </c>
      <c r="G87" s="53">
        <v>5.7459194320037348</v>
      </c>
      <c r="H87" s="53">
        <v>-41.128000893997523</v>
      </c>
      <c r="I87" s="53">
        <v>-1.4833738301672987</v>
      </c>
      <c r="J87" s="158">
        <v>-180.54829198333587</v>
      </c>
      <c r="M87" s="52"/>
      <c r="O87" s="106"/>
      <c r="R87" s="25"/>
      <c r="S87" s="25"/>
      <c r="XEH87" s="25" t="s">
        <v>152</v>
      </c>
    </row>
    <row r="88" spans="2:19 16362:16362" ht="16" x14ac:dyDescent="0.4">
      <c r="B88" s="124" t="s">
        <v>85</v>
      </c>
      <c r="C88" s="53">
        <v>30.333663790416065</v>
      </c>
      <c r="D88" s="53">
        <v>331.20268035098132</v>
      </c>
      <c r="E88" s="53">
        <v>374.36434124511891</v>
      </c>
      <c r="F88" s="53">
        <v>304.81896033794646</v>
      </c>
      <c r="G88" s="53">
        <v>5.7459194320037348</v>
      </c>
      <c r="H88" s="53">
        <v>104.75188713411262</v>
      </c>
      <c r="I88" s="53">
        <v>-1.4833738301672987</v>
      </c>
      <c r="J88" s="158">
        <v>1149.7340784604119</v>
      </c>
      <c r="M88" s="52"/>
      <c r="O88" s="106"/>
      <c r="R88" s="25"/>
      <c r="S88" s="25"/>
      <c r="XEH88" s="25" t="s">
        <v>104</v>
      </c>
    </row>
    <row r="89" spans="2:19 16362:16362" ht="16" x14ac:dyDescent="0.4">
      <c r="B89" s="124" t="s">
        <v>86</v>
      </c>
      <c r="C89" s="53">
        <v>29.391249549875852</v>
      </c>
      <c r="D89" s="53">
        <v>624.21276109616747</v>
      </c>
      <c r="E89" s="53">
        <v>287.53184455824817</v>
      </c>
      <c r="F89" s="53">
        <v>176.41034368809795</v>
      </c>
      <c r="G89" s="53">
        <v>5.7459194320037348</v>
      </c>
      <c r="H89" s="53">
        <v>-37.599884882116385</v>
      </c>
      <c r="I89" s="53">
        <v>-1.4833738301672987</v>
      </c>
      <c r="J89" s="158">
        <v>1084.2088596121096</v>
      </c>
      <c r="M89" s="52"/>
      <c r="O89" s="106"/>
      <c r="R89" s="25"/>
      <c r="S89" s="25"/>
      <c r="XEH89" s="25" t="s">
        <v>105</v>
      </c>
    </row>
    <row r="90" spans="2:19 16362:16362" ht="16" x14ac:dyDescent="0.4">
      <c r="B90" s="124" t="s">
        <v>87</v>
      </c>
      <c r="C90" s="53">
        <v>29.120590274223343</v>
      </c>
      <c r="D90" s="53">
        <v>425.85362107763098</v>
      </c>
      <c r="E90" s="53">
        <v>336.25256136361662</v>
      </c>
      <c r="F90" s="53">
        <v>233.83834491947633</v>
      </c>
      <c r="G90" s="53">
        <v>5.7459194320037348</v>
      </c>
      <c r="H90" s="53">
        <v>-41.128000893997523</v>
      </c>
      <c r="I90" s="53">
        <v>-1.4833738301672987</v>
      </c>
      <c r="J90" s="158">
        <v>988.19966234278616</v>
      </c>
      <c r="M90" s="52"/>
      <c r="O90" s="106"/>
      <c r="R90" s="25"/>
      <c r="S90" s="25"/>
      <c r="XEH90" s="25" t="s">
        <v>83</v>
      </c>
    </row>
    <row r="91" spans="2:19 16362:16362" ht="16" x14ac:dyDescent="0.4">
      <c r="B91" s="124" t="s">
        <v>88</v>
      </c>
      <c r="C91" s="53">
        <v>12.727573215215408</v>
      </c>
      <c r="D91" s="53">
        <v>410.68359575076875</v>
      </c>
      <c r="E91" s="53">
        <v>228.14972050893562</v>
      </c>
      <c r="F91" s="53">
        <v>309.46913575503021</v>
      </c>
      <c r="G91" s="53">
        <v>5.7459194320037348</v>
      </c>
      <c r="H91" s="53">
        <v>-41.128000893997523</v>
      </c>
      <c r="I91" s="53">
        <v>-1.4833738301672987</v>
      </c>
      <c r="J91" s="158">
        <v>924.16456993778888</v>
      </c>
      <c r="M91" s="52"/>
      <c r="O91" s="106"/>
      <c r="R91" s="25"/>
      <c r="S91" s="25"/>
      <c r="XEH91" s="25" t="s">
        <v>106</v>
      </c>
    </row>
    <row r="92" spans="2:19 16362:16362" ht="16" x14ac:dyDescent="0.4">
      <c r="B92" s="124" t="s">
        <v>89</v>
      </c>
      <c r="C92" s="53">
        <v>26.066570443797527</v>
      </c>
      <c r="D92" s="53">
        <v>460.65898259330481</v>
      </c>
      <c r="E92" s="53">
        <v>603.99168380710455</v>
      </c>
      <c r="F92" s="53">
        <v>232.59131637559454</v>
      </c>
      <c r="G92" s="53">
        <v>-42.942623569342231</v>
      </c>
      <c r="H92" s="53">
        <v>551.22345193223373</v>
      </c>
      <c r="I92" s="53">
        <v>-1.4833738301672987</v>
      </c>
      <c r="J92" s="158">
        <v>1830.1060077525256</v>
      </c>
      <c r="M92" s="52"/>
      <c r="O92" s="106"/>
      <c r="R92" s="25"/>
      <c r="S92" s="25"/>
      <c r="XEH92" s="25" t="s">
        <v>107</v>
      </c>
    </row>
    <row r="93" spans="2:19 16362:16362" ht="16" x14ac:dyDescent="0.4">
      <c r="B93" s="124" t="s">
        <v>90</v>
      </c>
      <c r="C93" s="53">
        <v>3.4157145793011621</v>
      </c>
      <c r="D93" s="53">
        <v>369.03492155872647</v>
      </c>
      <c r="E93" s="53">
        <v>482.23730973659337</v>
      </c>
      <c r="F93" s="53">
        <v>30.728031932532353</v>
      </c>
      <c r="G93" s="53">
        <v>5.7459194320037348</v>
      </c>
      <c r="H93" s="53">
        <v>43.434590324068267</v>
      </c>
      <c r="I93" s="53">
        <v>123.5166261698327</v>
      </c>
      <c r="J93" s="158">
        <v>1058.1131137330578</v>
      </c>
      <c r="M93" s="52"/>
      <c r="O93" s="106"/>
      <c r="R93" s="25"/>
      <c r="S93" s="25"/>
      <c r="XEH93" s="25" t="s">
        <v>284</v>
      </c>
    </row>
    <row r="94" spans="2:19 16362:16362" ht="16" x14ac:dyDescent="0.4">
      <c r="B94" s="124" t="s">
        <v>91</v>
      </c>
      <c r="C94" s="53">
        <v>25.86412536563995</v>
      </c>
      <c r="D94" s="53">
        <v>440.10338179493681</v>
      </c>
      <c r="E94" s="53">
        <v>230.17181682188593</v>
      </c>
      <c r="F94" s="53">
        <v>237.20756282205804</v>
      </c>
      <c r="G94" s="53">
        <v>5.7459194320037348</v>
      </c>
      <c r="H94" s="53">
        <v>-41.128000893997523</v>
      </c>
      <c r="I94" s="53">
        <v>-1.4833738301672987</v>
      </c>
      <c r="J94" s="158">
        <v>896.48143151235945</v>
      </c>
      <c r="M94" s="52"/>
      <c r="O94" s="106"/>
      <c r="R94" s="25"/>
      <c r="S94" s="25"/>
      <c r="XEH94" s="25" t="s">
        <v>8</v>
      </c>
    </row>
    <row r="95" spans="2:19 16362:16362" ht="16" x14ac:dyDescent="0.4">
      <c r="B95" s="124" t="s">
        <v>92</v>
      </c>
      <c r="C95" s="53">
        <v>34.203867138942201</v>
      </c>
      <c r="D95" s="53">
        <v>615.01269973386445</v>
      </c>
      <c r="E95" s="53">
        <v>421.47645274844621</v>
      </c>
      <c r="F95" s="53">
        <v>261.97543955725462</v>
      </c>
      <c r="G95" s="53">
        <v>5.7459194320037348</v>
      </c>
      <c r="H95" s="53">
        <v>-41.128000893997523</v>
      </c>
      <c r="I95" s="53">
        <v>-1.4833738301672987</v>
      </c>
      <c r="J95" s="158">
        <v>1295.8030038863465</v>
      </c>
      <c r="M95" s="52"/>
      <c r="O95" s="106"/>
      <c r="R95" s="25"/>
      <c r="S95" s="25"/>
      <c r="XEH95" s="25" t="s">
        <v>64</v>
      </c>
    </row>
    <row r="96" spans="2:19 16362:16362" ht="16" x14ac:dyDescent="0.4">
      <c r="B96" s="124" t="s">
        <v>93</v>
      </c>
      <c r="C96" s="53">
        <v>5.3357964876148181</v>
      </c>
      <c r="D96" s="53">
        <v>-242.22516263349095</v>
      </c>
      <c r="E96" s="53">
        <v>14.562990460934492</v>
      </c>
      <c r="F96" s="53">
        <v>-25.56262347601686</v>
      </c>
      <c r="G96" s="53">
        <v>5.7459194320037348</v>
      </c>
      <c r="H96" s="53">
        <v>-41.128000893997523</v>
      </c>
      <c r="I96" s="53">
        <v>-1.4833738301672987</v>
      </c>
      <c r="J96" s="158">
        <v>-284.75445445311954</v>
      </c>
      <c r="M96" s="52"/>
      <c r="O96" s="106"/>
      <c r="R96" s="25"/>
      <c r="S96" s="25"/>
      <c r="XEH96" s="25" t="s">
        <v>285</v>
      </c>
    </row>
    <row r="97" spans="2:19 16362:16362" ht="16" x14ac:dyDescent="0.4">
      <c r="B97" s="124" t="s">
        <v>94</v>
      </c>
      <c r="C97" s="53">
        <v>-7.7103913163777298</v>
      </c>
      <c r="D97" s="53">
        <v>245.61339472767793</v>
      </c>
      <c r="E97" s="53">
        <v>27.170527017980461</v>
      </c>
      <c r="F97" s="53">
        <v>107.15302795429581</v>
      </c>
      <c r="G97" s="53">
        <v>5.7459194320037348</v>
      </c>
      <c r="H97" s="53">
        <v>-41.128000893997523</v>
      </c>
      <c r="I97" s="53">
        <v>-1.4833738301672987</v>
      </c>
      <c r="J97" s="158">
        <v>335.36110309141537</v>
      </c>
      <c r="M97" s="52"/>
      <c r="O97" s="106"/>
      <c r="R97" s="25"/>
      <c r="S97" s="25"/>
      <c r="XEH97" s="25" t="s">
        <v>84</v>
      </c>
    </row>
    <row r="98" spans="2:19 16362:16362" ht="16" x14ac:dyDescent="0.4">
      <c r="B98" s="124" t="s">
        <v>95</v>
      </c>
      <c r="C98" s="53">
        <v>-22.458564491562036</v>
      </c>
      <c r="D98" s="53">
        <v>175.70410682120706</v>
      </c>
      <c r="E98" s="53">
        <v>410.48575861518026</v>
      </c>
      <c r="F98" s="53">
        <v>172.86675716510265</v>
      </c>
      <c r="G98" s="53">
        <v>5.7459194320037348</v>
      </c>
      <c r="H98" s="53">
        <v>10.94014075461746</v>
      </c>
      <c r="I98" s="53">
        <v>-1.4833738301672987</v>
      </c>
      <c r="J98" s="158">
        <v>751.80074446638173</v>
      </c>
      <c r="M98" s="52"/>
      <c r="O98" s="106"/>
      <c r="R98" s="25"/>
      <c r="S98" s="25"/>
      <c r="XEH98" s="25" t="s">
        <v>153</v>
      </c>
    </row>
    <row r="99" spans="2:19 16362:16362" ht="16" x14ac:dyDescent="0.4">
      <c r="B99" s="124" t="s">
        <v>96</v>
      </c>
      <c r="C99" s="53">
        <v>14.179985521327364</v>
      </c>
      <c r="D99" s="53">
        <v>348.07987776136167</v>
      </c>
      <c r="E99" s="53">
        <v>197.42519486434043</v>
      </c>
      <c r="F99" s="53">
        <v>140.22683530286372</v>
      </c>
      <c r="G99" s="53">
        <v>5.7459194320037348</v>
      </c>
      <c r="H99" s="53">
        <v>-41.128000893997523</v>
      </c>
      <c r="I99" s="53">
        <v>-1.4833738301672987</v>
      </c>
      <c r="J99" s="158">
        <v>663.04643815773193</v>
      </c>
      <c r="M99" s="52"/>
      <c r="O99" s="106"/>
      <c r="R99" s="25"/>
      <c r="S99" s="25"/>
      <c r="XEH99" s="25" t="s">
        <v>93</v>
      </c>
    </row>
    <row r="100" spans="2:19 16362:16362" ht="16" x14ac:dyDescent="0.4">
      <c r="B100" s="124" t="s">
        <v>97</v>
      </c>
      <c r="C100" s="53">
        <v>5.1434982186218701</v>
      </c>
      <c r="D100" s="53">
        <v>77.933768571283196</v>
      </c>
      <c r="E100" s="53">
        <v>176.43819448401396</v>
      </c>
      <c r="F100" s="53">
        <v>78.666313053598543</v>
      </c>
      <c r="G100" s="53">
        <v>5.7459194320037348</v>
      </c>
      <c r="H100" s="53">
        <v>-41.128000893997523</v>
      </c>
      <c r="I100" s="53">
        <v>-1.4833738301672987</v>
      </c>
      <c r="J100" s="158">
        <v>301.31631903535651</v>
      </c>
      <c r="M100" s="52"/>
      <c r="O100" s="106"/>
      <c r="R100" s="25"/>
      <c r="S100" s="25"/>
      <c r="XEH100" s="25" t="s">
        <v>206</v>
      </c>
    </row>
    <row r="101" spans="2:19 16362:16362" ht="16" x14ac:dyDescent="0.4">
      <c r="B101" s="124" t="s">
        <v>98</v>
      </c>
      <c r="C101" s="53">
        <v>8.5760672406853047E-2</v>
      </c>
      <c r="D101" s="53">
        <v>-425.37533571530463</v>
      </c>
      <c r="E101" s="53">
        <v>-258.68697388794811</v>
      </c>
      <c r="F101" s="53">
        <v>-60.877151251475617</v>
      </c>
      <c r="G101" s="53">
        <v>5.7459194320037348</v>
      </c>
      <c r="H101" s="53">
        <v>-41.128000893997523</v>
      </c>
      <c r="I101" s="53">
        <v>-1.4833738301672987</v>
      </c>
      <c r="J101" s="158">
        <v>-781.7191554744827</v>
      </c>
      <c r="M101" s="52"/>
      <c r="O101" s="106"/>
      <c r="R101" s="25"/>
      <c r="S101" s="25"/>
      <c r="XEH101" s="25" t="s">
        <v>94</v>
      </c>
    </row>
    <row r="102" spans="2:19 16362:16362" ht="16" x14ac:dyDescent="0.4">
      <c r="B102" s="124" t="s">
        <v>99</v>
      </c>
      <c r="C102" s="53">
        <v>-8.1430264092031361</v>
      </c>
      <c r="D102" s="53">
        <v>-35.80622733653346</v>
      </c>
      <c r="E102" s="53">
        <v>156.20593602992676</v>
      </c>
      <c r="F102" s="53">
        <v>30.152751101700652</v>
      </c>
      <c r="G102" s="53">
        <v>5.7459194320037348</v>
      </c>
      <c r="H102" s="53">
        <v>-41.128000893997523</v>
      </c>
      <c r="I102" s="53">
        <v>-1.4833738301672987</v>
      </c>
      <c r="J102" s="158">
        <v>105.54397809372975</v>
      </c>
      <c r="M102" s="52"/>
      <c r="O102" s="106"/>
      <c r="R102" s="25"/>
      <c r="S102" s="25"/>
      <c r="XEH102" s="25" t="s">
        <v>193</v>
      </c>
    </row>
    <row r="103" spans="2:19 16362:16362" ht="16" x14ac:dyDescent="0.4">
      <c r="B103" s="124" t="s">
        <v>100</v>
      </c>
      <c r="C103" s="53">
        <v>-55.201948051284283</v>
      </c>
      <c r="D103" s="53">
        <v>-134.90536749874832</v>
      </c>
      <c r="E103" s="53">
        <v>-123.93524528315007</v>
      </c>
      <c r="F103" s="53">
        <v>-138.40600308059339</v>
      </c>
      <c r="G103" s="53">
        <v>5.7459194320037348</v>
      </c>
      <c r="H103" s="53">
        <v>-41.128000893997523</v>
      </c>
      <c r="I103" s="53">
        <v>-1.4833738301672987</v>
      </c>
      <c r="J103" s="158">
        <v>-489.31401920593714</v>
      </c>
      <c r="M103" s="52"/>
      <c r="O103" s="106"/>
      <c r="R103" s="25"/>
      <c r="S103" s="25"/>
      <c r="XEH103" s="25" t="s">
        <v>40</v>
      </c>
    </row>
    <row r="104" spans="2:19 16362:16362" ht="16" x14ac:dyDescent="0.4">
      <c r="B104" s="124" t="s">
        <v>101</v>
      </c>
      <c r="C104" s="53">
        <v>31.253043788682326</v>
      </c>
      <c r="D104" s="53">
        <v>-18.614823488612963</v>
      </c>
      <c r="E104" s="53">
        <v>26.893702391679451</v>
      </c>
      <c r="F104" s="53">
        <v>197.56222405730247</v>
      </c>
      <c r="G104" s="53">
        <v>5.7459194320037348</v>
      </c>
      <c r="H104" s="53">
        <v>-41.128000893997523</v>
      </c>
      <c r="I104" s="53">
        <v>-1.4833738301672987</v>
      </c>
      <c r="J104" s="158">
        <v>200.2286914568902</v>
      </c>
      <c r="M104" s="52"/>
      <c r="O104" s="106"/>
      <c r="R104" s="25"/>
      <c r="S104" s="25"/>
      <c r="XEH104" s="25" t="s">
        <v>194</v>
      </c>
    </row>
    <row r="105" spans="2:19 16362:16362" ht="16" x14ac:dyDescent="0.4">
      <c r="B105" s="124" t="s">
        <v>102</v>
      </c>
      <c r="C105" s="53">
        <v>17.654314250024118</v>
      </c>
      <c r="D105" s="53">
        <v>-79.324276147072524</v>
      </c>
      <c r="E105" s="53">
        <v>-153.0408476450155</v>
      </c>
      <c r="F105" s="53">
        <v>44.520781482734058</v>
      </c>
      <c r="G105" s="53">
        <v>5.7459194320037348</v>
      </c>
      <c r="H105" s="53">
        <v>-41.128000893997523</v>
      </c>
      <c r="I105" s="53">
        <v>-1.4833738301672987</v>
      </c>
      <c r="J105" s="158">
        <v>-207.05548335149092</v>
      </c>
      <c r="M105" s="52"/>
      <c r="O105" s="106"/>
      <c r="R105" s="25"/>
      <c r="S105" s="25"/>
      <c r="XEH105" s="25" t="s">
        <v>48</v>
      </c>
    </row>
    <row r="106" spans="2:19 16362:16362" ht="16" x14ac:dyDescent="0.4">
      <c r="B106" s="124" t="s">
        <v>103</v>
      </c>
      <c r="C106" s="53">
        <v>-14.284536977126891</v>
      </c>
      <c r="D106" s="53">
        <v>-78.327383230254569</v>
      </c>
      <c r="E106" s="53">
        <v>-171.78438339117713</v>
      </c>
      <c r="F106" s="53">
        <v>-139.06223812175176</v>
      </c>
      <c r="G106" s="53">
        <v>5.7459194320037348</v>
      </c>
      <c r="H106" s="53">
        <v>-41.128000893997523</v>
      </c>
      <c r="I106" s="53">
        <v>-1.4833738301672987</v>
      </c>
      <c r="J106" s="158">
        <v>-440.32399701247141</v>
      </c>
      <c r="M106" s="52"/>
      <c r="O106" s="106"/>
      <c r="R106" s="25"/>
      <c r="S106" s="25"/>
      <c r="XEH106" s="25" t="s">
        <v>286</v>
      </c>
    </row>
    <row r="107" spans="2:19 16362:16362" ht="16" x14ac:dyDescent="0.4">
      <c r="B107" s="124" t="s">
        <v>104</v>
      </c>
      <c r="C107" s="53">
        <v>26.19804089154038</v>
      </c>
      <c r="D107" s="53">
        <v>50.206216197032809</v>
      </c>
      <c r="E107" s="53">
        <v>35.787655099709021</v>
      </c>
      <c r="F107" s="53">
        <v>132.98506141495437</v>
      </c>
      <c r="G107" s="53">
        <v>5.7459194320037348</v>
      </c>
      <c r="H107" s="53">
        <v>-41.128000893997523</v>
      </c>
      <c r="I107" s="53">
        <v>-1.4833738301672987</v>
      </c>
      <c r="J107" s="158">
        <v>208.3115183110755</v>
      </c>
      <c r="M107" s="52"/>
      <c r="O107" s="106"/>
      <c r="R107" s="25"/>
      <c r="S107" s="25"/>
      <c r="XEH107" s="25" t="s">
        <v>108</v>
      </c>
    </row>
    <row r="108" spans="2:19 16362:16362" ht="16" x14ac:dyDescent="0.4">
      <c r="B108" s="124" t="s">
        <v>105</v>
      </c>
      <c r="C108" s="53">
        <v>13.504654621792975</v>
      </c>
      <c r="D108" s="53">
        <v>-267.25597518202085</v>
      </c>
      <c r="E108" s="53">
        <v>-40.51777682944774</v>
      </c>
      <c r="F108" s="53">
        <v>53.844390589546613</v>
      </c>
      <c r="G108" s="53">
        <v>5.7459194320037348</v>
      </c>
      <c r="H108" s="53">
        <v>-41.128000893997523</v>
      </c>
      <c r="I108" s="53">
        <v>-1.4833738301672987</v>
      </c>
      <c r="J108" s="158">
        <v>-277.29016209229007</v>
      </c>
      <c r="M108" s="52"/>
      <c r="O108" s="106"/>
      <c r="R108" s="25"/>
      <c r="S108" s="25"/>
      <c r="XEH108" s="25" t="s">
        <v>32</v>
      </c>
    </row>
    <row r="109" spans="2:19 16362:16362" ht="16" x14ac:dyDescent="0.4">
      <c r="B109" s="124" t="s">
        <v>106</v>
      </c>
      <c r="C109" s="53">
        <v>21.756721109348096</v>
      </c>
      <c r="D109" s="53">
        <v>-0.24803657055608241</v>
      </c>
      <c r="E109" s="53">
        <v>222.53358495338239</v>
      </c>
      <c r="F109" s="53">
        <v>31.392307809957792</v>
      </c>
      <c r="G109" s="53">
        <v>5.7459194320037348</v>
      </c>
      <c r="H109" s="53">
        <v>-41.128000893997523</v>
      </c>
      <c r="I109" s="53">
        <v>-1.4833738301672987</v>
      </c>
      <c r="J109" s="158">
        <v>238.56912200997112</v>
      </c>
      <c r="M109" s="52"/>
      <c r="O109" s="106"/>
      <c r="R109" s="25"/>
      <c r="S109" s="25"/>
      <c r="XEH109" s="25" t="s">
        <v>250</v>
      </c>
    </row>
    <row r="110" spans="2:19 16362:16362" ht="16" x14ac:dyDescent="0.4">
      <c r="B110" s="124" t="s">
        <v>107</v>
      </c>
      <c r="C110" s="53">
        <v>27.244151322701118</v>
      </c>
      <c r="D110" s="53">
        <v>-293.7365535376091</v>
      </c>
      <c r="E110" s="53">
        <v>-49.072953365060229</v>
      </c>
      <c r="F110" s="53">
        <v>51.111013924497762</v>
      </c>
      <c r="G110" s="53">
        <v>5.7459194320037348</v>
      </c>
      <c r="H110" s="53">
        <v>-41.128000893997523</v>
      </c>
      <c r="I110" s="53">
        <v>-1.4833738301672987</v>
      </c>
      <c r="J110" s="158">
        <v>-301.31979694763157</v>
      </c>
      <c r="M110" s="52"/>
      <c r="O110" s="106"/>
      <c r="R110" s="25"/>
      <c r="S110" s="25"/>
      <c r="XEH110" s="25" t="s">
        <v>109</v>
      </c>
    </row>
    <row r="111" spans="2:19 16362:16362" ht="16" x14ac:dyDescent="0.4">
      <c r="B111" s="124" t="s">
        <v>108</v>
      </c>
      <c r="C111" s="53">
        <v>25.631188349885523</v>
      </c>
      <c r="D111" s="53">
        <v>21.264935895704713</v>
      </c>
      <c r="E111" s="53">
        <v>129.40222457538891</v>
      </c>
      <c r="F111" s="53">
        <v>140.95874495739594</v>
      </c>
      <c r="G111" s="53">
        <v>5.7459194320037348</v>
      </c>
      <c r="H111" s="53">
        <v>-41.128000893997523</v>
      </c>
      <c r="I111" s="53">
        <v>-1.4833738301672987</v>
      </c>
      <c r="J111" s="158">
        <v>280.39163848621399</v>
      </c>
      <c r="M111" s="52"/>
      <c r="O111" s="106"/>
      <c r="R111" s="25"/>
      <c r="S111" s="25"/>
      <c r="XEH111" s="25" t="s">
        <v>195</v>
      </c>
    </row>
    <row r="112" spans="2:19 16362:16362" ht="16" x14ac:dyDescent="0.4">
      <c r="B112" s="124" t="s">
        <v>109</v>
      </c>
      <c r="C112" s="53">
        <v>16.092101984805684</v>
      </c>
      <c r="D112" s="53">
        <v>28.578477958405408</v>
      </c>
      <c r="E112" s="53">
        <v>-40.617907760977737</v>
      </c>
      <c r="F112" s="53">
        <v>109.11290855378859</v>
      </c>
      <c r="G112" s="53">
        <v>5.7459194320037348</v>
      </c>
      <c r="H112" s="53">
        <v>-41.128000893997523</v>
      </c>
      <c r="I112" s="53">
        <v>-1.4833738301672987</v>
      </c>
      <c r="J112" s="158">
        <v>76.300125443860864</v>
      </c>
      <c r="M112" s="52"/>
      <c r="O112" s="106"/>
      <c r="R112" s="25"/>
      <c r="S112" s="25"/>
      <c r="XEH112" s="25" t="s">
        <v>259</v>
      </c>
    </row>
    <row r="113" spans="2:19 16362:16362" ht="16" x14ac:dyDescent="0.4">
      <c r="B113" s="124" t="s">
        <v>110</v>
      </c>
      <c r="C113" s="53">
        <v>2.339556686683276</v>
      </c>
      <c r="D113" s="53">
        <v>-274.61017982055745</v>
      </c>
      <c r="E113" s="53">
        <v>-258.79134826200834</v>
      </c>
      <c r="F113" s="53">
        <v>-61.182604687293725</v>
      </c>
      <c r="G113" s="53">
        <v>5.7459194320037348</v>
      </c>
      <c r="H113" s="53">
        <v>-41.128000893997523</v>
      </c>
      <c r="I113" s="53">
        <v>-1.4833738301672987</v>
      </c>
      <c r="J113" s="158">
        <v>-629.11003137533737</v>
      </c>
      <c r="M113" s="52"/>
      <c r="O113" s="106"/>
      <c r="R113" s="25"/>
      <c r="S113" s="25"/>
      <c r="XEH113" s="25" t="s">
        <v>207</v>
      </c>
    </row>
    <row r="114" spans="2:19 16362:16362" ht="16" x14ac:dyDescent="0.4">
      <c r="B114" s="124" t="s">
        <v>111</v>
      </c>
      <c r="C114" s="53">
        <v>-14.226402201109645</v>
      </c>
      <c r="D114" s="53">
        <v>-176.50752343408891</v>
      </c>
      <c r="E114" s="53">
        <v>-171.23368836865214</v>
      </c>
      <c r="F114" s="53">
        <v>-107.38649342276682</v>
      </c>
      <c r="G114" s="53">
        <v>5.7459194320037348</v>
      </c>
      <c r="H114" s="53">
        <v>-41.128000893997523</v>
      </c>
      <c r="I114" s="53">
        <v>-1.4833738301672987</v>
      </c>
      <c r="J114" s="158">
        <v>-506.2195627187786</v>
      </c>
      <c r="M114" s="52"/>
      <c r="O114" s="106"/>
      <c r="R114" s="25"/>
      <c r="S114" s="25"/>
      <c r="XEH114" s="25" t="s">
        <v>134</v>
      </c>
    </row>
    <row r="115" spans="2:19 16362:16362" ht="16" x14ac:dyDescent="0.4">
      <c r="B115" s="124" t="s">
        <v>112</v>
      </c>
      <c r="C115" s="53">
        <v>-20.888783747286897</v>
      </c>
      <c r="D115" s="53">
        <v>-358.67715863069623</v>
      </c>
      <c r="E115" s="53">
        <v>-234.83604084000359</v>
      </c>
      <c r="F115" s="53">
        <v>-161.06844177956864</v>
      </c>
      <c r="G115" s="53">
        <v>5.7459194320037348</v>
      </c>
      <c r="H115" s="53">
        <v>-41.128000893993885</v>
      </c>
      <c r="I115" s="53">
        <v>-1.4833738301672987</v>
      </c>
      <c r="J115" s="158">
        <v>-812.33588028971292</v>
      </c>
      <c r="M115" s="52"/>
      <c r="O115" s="106"/>
      <c r="R115" s="25"/>
      <c r="S115" s="25"/>
      <c r="XEH115" s="25" t="s">
        <v>217</v>
      </c>
    </row>
    <row r="116" spans="2:19 16362:16362" ht="16" x14ac:dyDescent="0.4">
      <c r="B116" s="124" t="s">
        <v>113</v>
      </c>
      <c r="C116" s="53">
        <v>-21.349626423653131</v>
      </c>
      <c r="D116" s="53">
        <v>-101.48464886133044</v>
      </c>
      <c r="E116" s="53">
        <v>-176.27183835284973</v>
      </c>
      <c r="F116" s="53">
        <v>-121.12348517701253</v>
      </c>
      <c r="G116" s="53">
        <v>5.7459194320037348</v>
      </c>
      <c r="H116" s="53">
        <v>-41.128000893997523</v>
      </c>
      <c r="I116" s="53">
        <v>-1.4833738301672987</v>
      </c>
      <c r="J116" s="158">
        <v>-457.09505410700689</v>
      </c>
      <c r="M116" s="52"/>
      <c r="O116" s="106"/>
      <c r="R116" s="25"/>
      <c r="S116" s="25"/>
      <c r="XEH116" s="25" t="s">
        <v>154</v>
      </c>
    </row>
    <row r="117" spans="2:19 16362:16362" ht="16" x14ac:dyDescent="0.4">
      <c r="B117" s="124" t="s">
        <v>114</v>
      </c>
      <c r="C117" s="53">
        <v>-23.77115796446677</v>
      </c>
      <c r="D117" s="53">
        <v>19.79844164627929</v>
      </c>
      <c r="E117" s="53">
        <v>-86.017197724635921</v>
      </c>
      <c r="F117" s="53">
        <v>-148.73946438549882</v>
      </c>
      <c r="G117" s="53">
        <v>5.7459194320037348</v>
      </c>
      <c r="H117" s="53">
        <v>-41.128000893997523</v>
      </c>
      <c r="I117" s="53">
        <v>-1.4833738301672987</v>
      </c>
      <c r="J117" s="158">
        <v>-275.59483372048328</v>
      </c>
      <c r="M117" s="52"/>
      <c r="O117" s="106"/>
      <c r="R117" s="25"/>
      <c r="S117" s="25"/>
      <c r="XEH117" s="25" t="s">
        <v>110</v>
      </c>
    </row>
    <row r="118" spans="2:19 16362:16362" ht="16" x14ac:dyDescent="0.4">
      <c r="B118" s="124" t="s">
        <v>115</v>
      </c>
      <c r="C118" s="53">
        <v>22.193206552745718</v>
      </c>
      <c r="D118" s="53">
        <v>338.34118373350304</v>
      </c>
      <c r="E118" s="53">
        <v>473.25845256750745</v>
      </c>
      <c r="F118" s="53">
        <v>260.4953469347243</v>
      </c>
      <c r="G118" s="53">
        <v>5.7459194320037348</v>
      </c>
      <c r="H118" s="53">
        <v>4.289276831310417</v>
      </c>
      <c r="I118" s="53">
        <v>-1.4833738301672987</v>
      </c>
      <c r="J118" s="158">
        <v>1102.8400122216274</v>
      </c>
      <c r="M118" s="52"/>
      <c r="O118" s="106"/>
      <c r="R118" s="25"/>
      <c r="S118" s="25"/>
      <c r="XEH118" s="25" t="s">
        <v>218</v>
      </c>
    </row>
    <row r="119" spans="2:19 16362:16362" ht="16" x14ac:dyDescent="0.4">
      <c r="B119" s="124" t="s">
        <v>116</v>
      </c>
      <c r="C119" s="53">
        <v>1.0046648243848264</v>
      </c>
      <c r="D119" s="53">
        <v>-362.68599115212095</v>
      </c>
      <c r="E119" s="53">
        <v>265.86745207592804</v>
      </c>
      <c r="F119" s="53">
        <v>10.521648590757327</v>
      </c>
      <c r="G119" s="53">
        <v>-185.94262356934223</v>
      </c>
      <c r="H119" s="53">
        <v>174.49484791596478</v>
      </c>
      <c r="I119" s="53">
        <v>-1.4833738301672987</v>
      </c>
      <c r="J119" s="158">
        <v>-98.223375144595536</v>
      </c>
      <c r="M119" s="52"/>
      <c r="O119" s="106"/>
      <c r="R119" s="25"/>
      <c r="S119" s="25"/>
      <c r="XEH119" s="25" t="s">
        <v>135</v>
      </c>
    </row>
    <row r="120" spans="2:19 16362:16362" ht="16" x14ac:dyDescent="0.4">
      <c r="B120" s="124" t="s">
        <v>117</v>
      </c>
      <c r="C120" s="53">
        <v>29.491601233471606</v>
      </c>
      <c r="D120" s="53">
        <v>134.26105366614172</v>
      </c>
      <c r="E120" s="53">
        <v>333.13726959927044</v>
      </c>
      <c r="F120" s="53">
        <v>230.77664797788117</v>
      </c>
      <c r="G120" s="53">
        <v>5.7459194320037348</v>
      </c>
      <c r="H120" s="53">
        <v>-41.128000893997523</v>
      </c>
      <c r="I120" s="53">
        <v>-1.4833738301672987</v>
      </c>
      <c r="J120" s="158">
        <v>690.80111718460375</v>
      </c>
      <c r="M120" s="52"/>
      <c r="O120" s="106"/>
      <c r="R120" s="25"/>
      <c r="S120" s="25"/>
      <c r="XEH120" s="25" t="s">
        <v>111</v>
      </c>
    </row>
    <row r="121" spans="2:19 16362:16362" ht="16" x14ac:dyDescent="0.4">
      <c r="B121" s="124" t="s">
        <v>118</v>
      </c>
      <c r="C121" s="53">
        <v>22.619010430893944</v>
      </c>
      <c r="D121" s="53">
        <v>137.44055543287678</v>
      </c>
      <c r="E121" s="53">
        <v>173.15185191255929</v>
      </c>
      <c r="F121" s="53">
        <v>97.023300897127157</v>
      </c>
      <c r="G121" s="53">
        <v>5.7459194320037348</v>
      </c>
      <c r="H121" s="53">
        <v>-41.128000893997523</v>
      </c>
      <c r="I121" s="53">
        <v>-1.4833738301672987</v>
      </c>
      <c r="J121" s="158">
        <v>393.36926338129609</v>
      </c>
      <c r="M121" s="52"/>
      <c r="O121" s="106"/>
      <c r="R121" s="25"/>
      <c r="S121" s="25"/>
      <c r="XEH121" s="25" t="s">
        <v>208</v>
      </c>
    </row>
    <row r="122" spans="2:19 16362:16362" ht="16" x14ac:dyDescent="0.4">
      <c r="B122" s="124" t="s">
        <v>119</v>
      </c>
      <c r="C122" s="53">
        <v>4.7783125078512985</v>
      </c>
      <c r="D122" s="53">
        <v>-140.56466147157121</v>
      </c>
      <c r="E122" s="53">
        <v>161.23735530477595</v>
      </c>
      <c r="F122" s="53">
        <v>54.022255281817188</v>
      </c>
      <c r="G122" s="53">
        <v>5.7459194320037348</v>
      </c>
      <c r="H122" s="53">
        <v>-41.128000893997523</v>
      </c>
      <c r="I122" s="53">
        <v>-1.4833738301672987</v>
      </c>
      <c r="J122" s="158">
        <v>42.607806330712137</v>
      </c>
      <c r="M122" s="52"/>
      <c r="O122" s="106"/>
      <c r="R122" s="25"/>
      <c r="S122" s="25"/>
      <c r="XEH122" s="25" t="s">
        <v>209</v>
      </c>
    </row>
    <row r="123" spans="2:19 16362:16362" ht="16" x14ac:dyDescent="0.4">
      <c r="B123" s="124" t="s">
        <v>120</v>
      </c>
      <c r="C123" s="53">
        <v>-11.783107231838143</v>
      </c>
      <c r="D123" s="53">
        <v>-345.82167893962912</v>
      </c>
      <c r="E123" s="53">
        <v>-211.30037584201838</v>
      </c>
      <c r="F123" s="53">
        <v>-94.692932112366478</v>
      </c>
      <c r="G123" s="53">
        <v>5.7459194320037348</v>
      </c>
      <c r="H123" s="53">
        <v>-41.128000893993885</v>
      </c>
      <c r="I123" s="53">
        <v>-1.4833738301672987</v>
      </c>
      <c r="J123" s="158">
        <v>-700.46354941800973</v>
      </c>
      <c r="M123" s="52"/>
      <c r="O123" s="106"/>
      <c r="R123" s="25"/>
      <c r="S123" s="25"/>
      <c r="XEH123" s="25" t="s">
        <v>229</v>
      </c>
    </row>
    <row r="124" spans="2:19 16362:16362" ht="16" x14ac:dyDescent="0.4">
      <c r="B124" s="124" t="s">
        <v>121</v>
      </c>
      <c r="C124" s="53">
        <v>34.368046626474026</v>
      </c>
      <c r="D124" s="53">
        <v>335.90066142670389</v>
      </c>
      <c r="E124" s="53">
        <v>137.83851592599805</v>
      </c>
      <c r="F124" s="53">
        <v>119.37709461223317</v>
      </c>
      <c r="G124" s="53">
        <v>5.7459194320037348</v>
      </c>
      <c r="H124" s="53">
        <v>-41.128000893997523</v>
      </c>
      <c r="I124" s="53">
        <v>-1.4833738301672987</v>
      </c>
      <c r="J124" s="158">
        <v>590.61886329924789</v>
      </c>
      <c r="M124" s="52"/>
      <c r="O124" s="106"/>
      <c r="R124" s="25"/>
      <c r="S124" s="25"/>
      <c r="XEH124" s="25" t="s">
        <v>155</v>
      </c>
    </row>
    <row r="125" spans="2:19 16362:16362" ht="16" x14ac:dyDescent="0.4">
      <c r="B125" s="124" t="s">
        <v>122</v>
      </c>
      <c r="C125" s="53">
        <v>-26.781616348085336</v>
      </c>
      <c r="D125" s="53">
        <v>-435.93821319885438</v>
      </c>
      <c r="E125" s="53">
        <v>111.21466531424511</v>
      </c>
      <c r="F125" s="53">
        <v>-95.889619809037526</v>
      </c>
      <c r="G125" s="53">
        <v>5.7459194320037348</v>
      </c>
      <c r="H125" s="53">
        <v>-41.128000893993885</v>
      </c>
      <c r="I125" s="53">
        <v>-1.4833738301672987</v>
      </c>
      <c r="J125" s="158">
        <v>-484.26023933388956</v>
      </c>
      <c r="M125" s="52"/>
      <c r="O125" s="106"/>
      <c r="R125" s="25"/>
      <c r="S125" s="25"/>
      <c r="XEH125" s="25" t="s">
        <v>73</v>
      </c>
    </row>
    <row r="126" spans="2:19 16362:16362" ht="16" x14ac:dyDescent="0.4">
      <c r="B126" s="124" t="s">
        <v>123</v>
      </c>
      <c r="C126" s="53">
        <v>-3.2220256601012642</v>
      </c>
      <c r="D126" s="53">
        <v>118.10966217044036</v>
      </c>
      <c r="E126" s="53">
        <v>209.7564350626397</v>
      </c>
      <c r="F126" s="53">
        <v>179.93681459234344</v>
      </c>
      <c r="G126" s="53">
        <v>5.7459194320037348</v>
      </c>
      <c r="H126" s="53">
        <v>-41.128000893997523</v>
      </c>
      <c r="I126" s="53">
        <v>-1.4833738301672987</v>
      </c>
      <c r="J126" s="158">
        <v>467.71543087316115</v>
      </c>
      <c r="M126" s="52"/>
      <c r="O126" s="106"/>
      <c r="R126" s="25"/>
      <c r="S126" s="25"/>
      <c r="XEH126" s="25" t="s">
        <v>9</v>
      </c>
    </row>
    <row r="127" spans="2:19 16362:16362" ht="16" x14ac:dyDescent="0.4">
      <c r="B127" s="124" t="s">
        <v>124</v>
      </c>
      <c r="C127" s="53">
        <v>-8.2382743628128843</v>
      </c>
      <c r="D127" s="53">
        <v>-305.51783944827537</v>
      </c>
      <c r="E127" s="53">
        <v>-144.58815009182103</v>
      </c>
      <c r="F127" s="53">
        <v>36.94661873601396</v>
      </c>
      <c r="G127" s="53">
        <v>5.7459194320037348</v>
      </c>
      <c r="H127" s="53">
        <v>-41.128000893997523</v>
      </c>
      <c r="I127" s="53">
        <v>-1.4833738301672987</v>
      </c>
      <c r="J127" s="158">
        <v>-458.26310045905643</v>
      </c>
      <c r="M127" s="52"/>
      <c r="O127" s="106"/>
      <c r="R127" s="25"/>
      <c r="S127" s="25"/>
      <c r="XEH127" s="25" t="s">
        <v>156</v>
      </c>
    </row>
    <row r="128" spans="2:19 16362:16362" ht="16" x14ac:dyDescent="0.4">
      <c r="B128" s="124" t="s">
        <v>125</v>
      </c>
      <c r="C128" s="53">
        <v>-1.6469152982041619</v>
      </c>
      <c r="D128" s="53">
        <v>-355.28397881268023</v>
      </c>
      <c r="E128" s="53">
        <v>-106.58904425616488</v>
      </c>
      <c r="F128" s="53">
        <v>-28.766046175025636</v>
      </c>
      <c r="G128" s="53">
        <v>5.7459194320037348</v>
      </c>
      <c r="H128" s="53">
        <v>-41.128000893997523</v>
      </c>
      <c r="I128" s="53">
        <v>-1.4833738301672987</v>
      </c>
      <c r="J128" s="158">
        <v>-529.15143983423593</v>
      </c>
      <c r="M128" s="52"/>
      <c r="O128" s="106"/>
      <c r="R128" s="25"/>
      <c r="S128" s="25"/>
      <c r="XEH128" s="25" t="s">
        <v>157</v>
      </c>
    </row>
    <row r="129" spans="2:19 16362:16362" ht="16" x14ac:dyDescent="0.4">
      <c r="B129" s="124" t="s">
        <v>126</v>
      </c>
      <c r="C129" s="53">
        <v>8.2139907814704234</v>
      </c>
      <c r="D129" s="53">
        <v>-211.09316375316993</v>
      </c>
      <c r="E129" s="53">
        <v>-119.10828773044354</v>
      </c>
      <c r="F129" s="53">
        <v>1.7617946552173578</v>
      </c>
      <c r="G129" s="53">
        <v>5.7459194320037348</v>
      </c>
      <c r="H129" s="53">
        <v>-41.128000893997523</v>
      </c>
      <c r="I129" s="53">
        <v>-1.4833738301672987</v>
      </c>
      <c r="J129" s="158">
        <v>-357.09112133908673</v>
      </c>
      <c r="M129" s="52"/>
      <c r="O129" s="106"/>
      <c r="R129" s="25"/>
      <c r="S129" s="25"/>
      <c r="XEH129" s="25" t="s">
        <v>210</v>
      </c>
    </row>
    <row r="130" spans="2:19 16362:16362" ht="16" x14ac:dyDescent="0.4">
      <c r="B130" s="124" t="s">
        <v>127</v>
      </c>
      <c r="C130" s="53">
        <v>1.8189587931762052</v>
      </c>
      <c r="D130" s="53">
        <v>-390.89493753335483</v>
      </c>
      <c r="E130" s="53">
        <v>7.6704522477404122</v>
      </c>
      <c r="F130" s="53">
        <v>37.096444842491131</v>
      </c>
      <c r="G130" s="53">
        <v>5.7459194320037348</v>
      </c>
      <c r="H130" s="53">
        <v>-41.128000893993885</v>
      </c>
      <c r="I130" s="53">
        <v>-1.4833738301672987</v>
      </c>
      <c r="J130" s="158">
        <v>-381.17453694210457</v>
      </c>
      <c r="M130" s="52"/>
      <c r="O130" s="106"/>
      <c r="R130" s="25"/>
      <c r="S130" s="25"/>
      <c r="XEH130" s="25" t="s">
        <v>49</v>
      </c>
    </row>
    <row r="131" spans="2:19 16362:16362" ht="16" x14ac:dyDescent="0.4">
      <c r="B131" s="124" t="s">
        <v>128</v>
      </c>
      <c r="C131" s="53">
        <v>8.2458222527553247</v>
      </c>
      <c r="D131" s="53">
        <v>-407.8902794648896</v>
      </c>
      <c r="E131" s="53">
        <v>-157.08217164928124</v>
      </c>
      <c r="F131" s="53">
        <v>-31.72520314201229</v>
      </c>
      <c r="G131" s="53">
        <v>5.7459194320037348</v>
      </c>
      <c r="H131" s="53">
        <v>-41.128000893997523</v>
      </c>
      <c r="I131" s="53">
        <v>-1.4833738301672987</v>
      </c>
      <c r="J131" s="158">
        <v>-625.31728729558904</v>
      </c>
      <c r="M131" s="52"/>
      <c r="O131" s="106"/>
      <c r="R131" s="25"/>
      <c r="S131" s="25"/>
      <c r="XEH131" s="25" t="s">
        <v>74</v>
      </c>
    </row>
    <row r="132" spans="2:19 16362:16362" ht="16" x14ac:dyDescent="0.4">
      <c r="B132" s="124" t="s">
        <v>129</v>
      </c>
      <c r="C132" s="53">
        <v>-32.787864365992867</v>
      </c>
      <c r="D132" s="53">
        <v>115.26326198425134</v>
      </c>
      <c r="E132" s="53">
        <v>254.04457993628952</v>
      </c>
      <c r="F132" s="53">
        <v>268.84917352089292</v>
      </c>
      <c r="G132" s="53">
        <v>5.7459194320037348</v>
      </c>
      <c r="H132" s="53">
        <v>-41.128000893997523</v>
      </c>
      <c r="I132" s="53">
        <v>-1.4833738301672987</v>
      </c>
      <c r="J132" s="158">
        <v>568.50369578327968</v>
      </c>
      <c r="M132" s="52"/>
      <c r="O132" s="106"/>
      <c r="R132" s="25"/>
      <c r="S132" s="25"/>
      <c r="XEH132" s="25" t="s">
        <v>243</v>
      </c>
    </row>
    <row r="133" spans="2:19 16362:16362" ht="16" x14ac:dyDescent="0.4">
      <c r="B133" s="124" t="s">
        <v>130</v>
      </c>
      <c r="C133" s="53">
        <v>-23.913325637836351</v>
      </c>
      <c r="D133" s="53">
        <v>308.20905049495531</v>
      </c>
      <c r="E133" s="53">
        <v>258.98928147424868</v>
      </c>
      <c r="F133" s="53">
        <v>17.937388347865287</v>
      </c>
      <c r="G133" s="53">
        <v>5.7459194320037348</v>
      </c>
      <c r="H133" s="53">
        <v>-41.128000893993885</v>
      </c>
      <c r="I133" s="53">
        <v>-1.4833738301672987</v>
      </c>
      <c r="J133" s="158">
        <v>524.35693938707539</v>
      </c>
      <c r="M133" s="52"/>
      <c r="O133" s="106"/>
      <c r="R133" s="25"/>
      <c r="S133" s="25"/>
      <c r="XEH133" s="25" t="s">
        <v>211</v>
      </c>
    </row>
    <row r="134" spans="2:19 16362:16362" ht="16" x14ac:dyDescent="0.4">
      <c r="B134" s="124" t="s">
        <v>131</v>
      </c>
      <c r="C134" s="53">
        <v>7.1359204369690126</v>
      </c>
      <c r="D134" s="53">
        <v>133.24055406246279</v>
      </c>
      <c r="E134" s="53">
        <v>12.480204437208904</v>
      </c>
      <c r="F134" s="53">
        <v>101.84334304537364</v>
      </c>
      <c r="G134" s="53">
        <v>5.7459194320037348</v>
      </c>
      <c r="H134" s="53">
        <v>-41.128000893997523</v>
      </c>
      <c r="I134" s="53">
        <v>-1.4833738301672987</v>
      </c>
      <c r="J134" s="158">
        <v>217.83456668985326</v>
      </c>
      <c r="M134" s="52"/>
      <c r="O134" s="106"/>
      <c r="R134" s="25"/>
      <c r="S134" s="25"/>
      <c r="XEH134" s="25" t="s">
        <v>112</v>
      </c>
    </row>
    <row r="135" spans="2:19 16362:16362" ht="16" x14ac:dyDescent="0.4">
      <c r="B135" s="124" t="s">
        <v>132</v>
      </c>
      <c r="C135" s="53">
        <v>2.8687999747847637</v>
      </c>
      <c r="D135" s="53">
        <v>-211.77268611176493</v>
      </c>
      <c r="E135" s="53">
        <v>-96.970150021308299</v>
      </c>
      <c r="F135" s="53">
        <v>3.6780883630349805</v>
      </c>
      <c r="G135" s="53">
        <v>5.7459194320037348</v>
      </c>
      <c r="H135" s="53">
        <v>-41.128000893997523</v>
      </c>
      <c r="I135" s="53">
        <v>-1.4833738301672987</v>
      </c>
      <c r="J135" s="158">
        <v>-339.06140308741453</v>
      </c>
      <c r="M135" s="52"/>
      <c r="O135" s="106"/>
      <c r="R135" s="25"/>
      <c r="S135" s="25"/>
      <c r="XEH135" s="25" t="s">
        <v>230</v>
      </c>
    </row>
    <row r="136" spans="2:19 16362:16362" ht="16" x14ac:dyDescent="0.4">
      <c r="B136" s="124" t="s">
        <v>133</v>
      </c>
      <c r="C136" s="53">
        <v>61.137944616261031</v>
      </c>
      <c r="D136" s="53">
        <v>653.03554749999546</v>
      </c>
      <c r="E136" s="53">
        <v>521.88182575342523</v>
      </c>
      <c r="F136" s="53">
        <v>282.06960862251259</v>
      </c>
      <c r="G136" s="53">
        <v>96.745919432003731</v>
      </c>
      <c r="H136" s="53">
        <v>309.94240323210943</v>
      </c>
      <c r="I136" s="53">
        <v>-50.171916831513272</v>
      </c>
      <c r="J136" s="158">
        <v>1874.6413323247943</v>
      </c>
      <c r="M136" s="52"/>
      <c r="O136" s="106"/>
      <c r="R136" s="25"/>
      <c r="S136" s="25"/>
      <c r="XEH136" s="25" t="s">
        <v>287</v>
      </c>
    </row>
    <row r="137" spans="2:19 16362:16362" ht="16" x14ac:dyDescent="0.4">
      <c r="B137" s="124" t="s">
        <v>134</v>
      </c>
      <c r="C137" s="53">
        <v>1.6930524996225094</v>
      </c>
      <c r="D137" s="53">
        <v>-474.90136043866244</v>
      </c>
      <c r="E137" s="53">
        <v>-181.60708502216784</v>
      </c>
      <c r="F137" s="53">
        <v>-30.643707176405883</v>
      </c>
      <c r="G137" s="53">
        <v>5.7459194320037348</v>
      </c>
      <c r="H137" s="53">
        <v>-41.128000893997523</v>
      </c>
      <c r="I137" s="53">
        <v>-1.4833738301672987</v>
      </c>
      <c r="J137" s="158">
        <v>-722.32455542977482</v>
      </c>
      <c r="M137" s="52"/>
      <c r="O137" s="106"/>
      <c r="R137" s="25"/>
      <c r="S137" s="25"/>
      <c r="XEH137" s="25" t="s">
        <v>113</v>
      </c>
    </row>
    <row r="138" spans="2:19 16362:16362" ht="16" x14ac:dyDescent="0.4">
      <c r="B138" s="124" t="s">
        <v>135</v>
      </c>
      <c r="C138" s="53">
        <v>36.109755134875712</v>
      </c>
      <c r="D138" s="53">
        <v>184.44062943454122</v>
      </c>
      <c r="E138" s="53">
        <v>185.62226734845933</v>
      </c>
      <c r="F138" s="53">
        <v>179.28729825281232</v>
      </c>
      <c r="G138" s="53">
        <v>5.7459194320037348</v>
      </c>
      <c r="H138" s="53">
        <v>-41.128000893997523</v>
      </c>
      <c r="I138" s="53">
        <v>-1.4833738301672987</v>
      </c>
      <c r="J138" s="158">
        <v>548.59449487852737</v>
      </c>
      <c r="M138" s="52"/>
      <c r="O138" s="106"/>
      <c r="R138" s="25"/>
      <c r="S138" s="25"/>
      <c r="XEH138" s="25" t="s">
        <v>266</v>
      </c>
    </row>
    <row r="139" spans="2:19 16362:16362" ht="16" x14ac:dyDescent="0.4">
      <c r="B139" s="124" t="s">
        <v>136</v>
      </c>
      <c r="C139" s="53">
        <v>11.34031434756379</v>
      </c>
      <c r="D139" s="53">
        <v>-273.23105196890202</v>
      </c>
      <c r="E139" s="53">
        <v>-61.51788230978341</v>
      </c>
      <c r="F139" s="53">
        <v>4.1888903492728868</v>
      </c>
      <c r="G139" s="53">
        <v>5.7459194320037348</v>
      </c>
      <c r="H139" s="53">
        <v>-41.128000893997523</v>
      </c>
      <c r="I139" s="53">
        <v>-1.4833738301672987</v>
      </c>
      <c r="J139" s="158">
        <v>-356.08518487400988</v>
      </c>
      <c r="M139" s="52"/>
      <c r="O139" s="106"/>
      <c r="R139" s="25"/>
      <c r="S139" s="25"/>
      <c r="XEH139" s="25" t="s">
        <v>158</v>
      </c>
    </row>
    <row r="140" spans="2:19 16362:16362" ht="16" x14ac:dyDescent="0.4">
      <c r="B140" s="124" t="s">
        <v>137</v>
      </c>
      <c r="C140" s="53">
        <v>3.0495858951181494</v>
      </c>
      <c r="D140" s="53">
        <v>-478.63680897692251</v>
      </c>
      <c r="E140" s="53">
        <v>-265.35909748751033</v>
      </c>
      <c r="F140" s="53">
        <v>-51.093172172112723</v>
      </c>
      <c r="G140" s="53">
        <v>5.7459194320037348</v>
      </c>
      <c r="H140" s="53">
        <v>-41.128000893997523</v>
      </c>
      <c r="I140" s="53">
        <v>-1.4833738301672987</v>
      </c>
      <c r="J140" s="158">
        <v>-828.90494803358865</v>
      </c>
      <c r="M140" s="52"/>
      <c r="O140" s="106"/>
      <c r="R140" s="25"/>
      <c r="S140" s="25"/>
      <c r="XEH140" s="25" t="s">
        <v>114</v>
      </c>
    </row>
    <row r="141" spans="2:19 16362:16362" ht="16" x14ac:dyDescent="0.4">
      <c r="B141" s="124" t="s">
        <v>138</v>
      </c>
      <c r="C141" s="53">
        <v>9.9666727001112285</v>
      </c>
      <c r="D141" s="53">
        <v>-281.52230120831382</v>
      </c>
      <c r="E141" s="53">
        <v>-156.25806219095068</v>
      </c>
      <c r="F141" s="53">
        <v>36.899606767763821</v>
      </c>
      <c r="G141" s="53">
        <v>5.7459194320037348</v>
      </c>
      <c r="H141" s="53">
        <v>-41.128000893997523</v>
      </c>
      <c r="I141" s="53">
        <v>-1.4833738301672987</v>
      </c>
      <c r="J141" s="158">
        <v>-427.7795392235505</v>
      </c>
      <c r="M141" s="52"/>
      <c r="O141" s="106"/>
      <c r="R141" s="25"/>
      <c r="S141" s="25"/>
      <c r="XEH141" s="25" t="s">
        <v>231</v>
      </c>
    </row>
    <row r="142" spans="2:19 16362:16362" ht="16" x14ac:dyDescent="0.4">
      <c r="B142" s="124" t="s">
        <v>139</v>
      </c>
      <c r="C142" s="53">
        <v>49.276950312781665</v>
      </c>
      <c r="D142" s="53">
        <v>462.60311297872505</v>
      </c>
      <c r="E142" s="53">
        <v>501.64813181413922</v>
      </c>
      <c r="F142" s="53">
        <v>112.59320368657195</v>
      </c>
      <c r="G142" s="53">
        <v>113.74591943200373</v>
      </c>
      <c r="H142" s="53">
        <v>420.77727747757308</v>
      </c>
      <c r="I142" s="53">
        <v>-28.171916831513272</v>
      </c>
      <c r="J142" s="158">
        <v>1632.4726788702815</v>
      </c>
      <c r="M142" s="52"/>
      <c r="O142" s="106"/>
      <c r="R142" s="25"/>
      <c r="S142" s="25"/>
      <c r="XEH142" s="25" t="s">
        <v>267</v>
      </c>
    </row>
    <row r="143" spans="2:19 16362:16362" ht="16" x14ac:dyDescent="0.4">
      <c r="B143" s="124" t="s">
        <v>140</v>
      </c>
      <c r="C143" s="53">
        <v>3.2877527618541436</v>
      </c>
      <c r="D143" s="53">
        <v>183.51855459044071</v>
      </c>
      <c r="E143" s="53">
        <v>17.038742748435432</v>
      </c>
      <c r="F143" s="53">
        <v>-0.75625272603884675</v>
      </c>
      <c r="G143" s="53">
        <v>5.7459194320037348</v>
      </c>
      <c r="H143" s="53">
        <v>-41.128000893997523</v>
      </c>
      <c r="I143" s="53">
        <v>-1.4833738301672987</v>
      </c>
      <c r="J143" s="158">
        <v>166.22334208253037</v>
      </c>
      <c r="M143" s="52"/>
      <c r="O143" s="106"/>
      <c r="R143" s="25"/>
      <c r="S143" s="25"/>
      <c r="XEH143" s="25" t="s">
        <v>159</v>
      </c>
    </row>
    <row r="144" spans="2:19 16362:16362" ht="16" x14ac:dyDescent="0.4">
      <c r="B144" s="124" t="s">
        <v>141</v>
      </c>
      <c r="C144" s="53">
        <v>-7.3789929546226745</v>
      </c>
      <c r="D144" s="53">
        <v>-266.49485927000757</v>
      </c>
      <c r="E144" s="53">
        <v>-233.65359246515249</v>
      </c>
      <c r="F144" s="53">
        <v>-15.011049672209063</v>
      </c>
      <c r="G144" s="53">
        <v>5.7459194320037348</v>
      </c>
      <c r="H144" s="53">
        <v>-41.128000893997523</v>
      </c>
      <c r="I144" s="53">
        <v>-1.4833738301672987</v>
      </c>
      <c r="J144" s="158">
        <v>-559.40394965415294</v>
      </c>
      <c r="M144" s="52"/>
      <c r="O144" s="106"/>
      <c r="R144" s="25"/>
      <c r="S144" s="25"/>
      <c r="XEH144" s="25" t="s">
        <v>160</v>
      </c>
    </row>
    <row r="145" spans="2:19 16362:16362" ht="16" x14ac:dyDescent="0.4">
      <c r="B145" s="124" t="s">
        <v>142</v>
      </c>
      <c r="C145" s="53">
        <v>41.824411501983811</v>
      </c>
      <c r="D145" s="53">
        <v>138.1623363545271</v>
      </c>
      <c r="E145" s="53">
        <v>320.54817301767986</v>
      </c>
      <c r="F145" s="53">
        <v>-127.15489091391032</v>
      </c>
      <c r="G145" s="53">
        <v>-332.42352857158551</v>
      </c>
      <c r="H145" s="53">
        <v>-605.3781483577377</v>
      </c>
      <c r="I145" s="53">
        <v>73.828083168486728</v>
      </c>
      <c r="J145" s="158">
        <v>-490.59356380055601</v>
      </c>
      <c r="M145" s="52"/>
      <c r="O145" s="106"/>
      <c r="R145" s="25"/>
      <c r="S145" s="25"/>
      <c r="XEH145" s="25" t="s">
        <v>75</v>
      </c>
    </row>
    <row r="146" spans="2:19 16362:16362" ht="16" x14ac:dyDescent="0.4">
      <c r="B146" s="124" t="s">
        <v>143</v>
      </c>
      <c r="C146" s="53">
        <v>50.494669419122253</v>
      </c>
      <c r="D146" s="53">
        <v>597.6700139340071</v>
      </c>
      <c r="E146" s="53">
        <v>187.84813026132892</v>
      </c>
      <c r="F146" s="53">
        <v>292.15299576240449</v>
      </c>
      <c r="G146" s="53">
        <v>-32.942623569342231</v>
      </c>
      <c r="H146" s="53">
        <v>433.1993913606093</v>
      </c>
      <c r="I146" s="53">
        <v>-1.4833738301672987</v>
      </c>
      <c r="J146" s="158">
        <v>1526.9392033379627</v>
      </c>
      <c r="M146" s="52"/>
      <c r="O146" s="106"/>
      <c r="R146" s="25"/>
      <c r="S146" s="25"/>
      <c r="XEH146" s="25" t="s">
        <v>161</v>
      </c>
    </row>
    <row r="147" spans="2:19 16362:16362" ht="16" x14ac:dyDescent="0.4">
      <c r="B147" s="124" t="s">
        <v>144</v>
      </c>
      <c r="C147" s="53">
        <v>11.004641749778918</v>
      </c>
      <c r="D147" s="53">
        <v>242.80997010168207</v>
      </c>
      <c r="E147" s="53">
        <v>69.390129098108005</v>
      </c>
      <c r="F147" s="53">
        <v>196.1531199870349</v>
      </c>
      <c r="G147" s="53">
        <v>5.7459194320037348</v>
      </c>
      <c r="H147" s="53">
        <v>-41.128000893997523</v>
      </c>
      <c r="I147" s="53">
        <v>-1.4833738301672987</v>
      </c>
      <c r="J147" s="158">
        <v>482.49240564444273</v>
      </c>
      <c r="M147" s="52"/>
      <c r="O147" s="106"/>
      <c r="R147" s="25"/>
      <c r="S147" s="25"/>
      <c r="XEH147" s="25" t="s">
        <v>50</v>
      </c>
    </row>
    <row r="148" spans="2:19 16362:16362" ht="16" x14ac:dyDescent="0.4">
      <c r="B148" s="124" t="s">
        <v>145</v>
      </c>
      <c r="C148" s="53">
        <v>12.027472966203229</v>
      </c>
      <c r="D148" s="53">
        <v>787.07357442349837</v>
      </c>
      <c r="E148" s="53">
        <v>421.61475679051273</v>
      </c>
      <c r="F148" s="53">
        <v>83.888369218069585</v>
      </c>
      <c r="G148" s="53">
        <v>-31.942623569342231</v>
      </c>
      <c r="H148" s="53">
        <v>546.14312297086872</v>
      </c>
      <c r="I148" s="53">
        <v>-156.17191683151327</v>
      </c>
      <c r="J148" s="158">
        <v>1662.6327559682973</v>
      </c>
      <c r="M148" s="52"/>
      <c r="O148" s="106"/>
      <c r="R148" s="25"/>
      <c r="S148" s="25"/>
      <c r="XEH148" s="25" t="s">
        <v>232</v>
      </c>
    </row>
    <row r="149" spans="2:19 16362:16362" ht="16" x14ac:dyDescent="0.4">
      <c r="B149" s="124" t="s">
        <v>146</v>
      </c>
      <c r="C149" s="53">
        <v>3.9758099263803919</v>
      </c>
      <c r="D149" s="53">
        <v>-54.921083082674265</v>
      </c>
      <c r="E149" s="53">
        <v>228.57813059748199</v>
      </c>
      <c r="F149" s="53">
        <v>-8.0957835956512714</v>
      </c>
      <c r="G149" s="53">
        <v>-56.942623569342231</v>
      </c>
      <c r="H149" s="53">
        <v>321.24256737747419</v>
      </c>
      <c r="I149" s="53">
        <v>-1.4833738301672987</v>
      </c>
      <c r="J149" s="158">
        <v>432.3536438235015</v>
      </c>
      <c r="M149" s="52"/>
      <c r="O149" s="106"/>
      <c r="R149" s="25"/>
      <c r="S149" s="25"/>
      <c r="XEH149" s="25" t="s">
        <v>51</v>
      </c>
    </row>
    <row r="150" spans="2:19 16362:16362" ht="16" x14ac:dyDescent="0.4">
      <c r="B150" s="124" t="s">
        <v>147</v>
      </c>
      <c r="C150" s="53">
        <v>59.108042385111844</v>
      </c>
      <c r="D150" s="53">
        <v>670.98429202601733</v>
      </c>
      <c r="E150" s="53">
        <v>446.73093680933607</v>
      </c>
      <c r="F150" s="53">
        <v>636.79393916120819</v>
      </c>
      <c r="G150" s="53">
        <v>8.0573764306577687</v>
      </c>
      <c r="H150" s="53">
        <v>1101.4672545725625</v>
      </c>
      <c r="I150" s="53">
        <v>-1.4833738301672987</v>
      </c>
      <c r="J150" s="158">
        <v>2921.6584675547265</v>
      </c>
      <c r="M150" s="52"/>
      <c r="O150" s="106"/>
      <c r="R150" s="25"/>
      <c r="S150" s="25"/>
      <c r="XEH150" s="25" t="s">
        <v>65</v>
      </c>
    </row>
    <row r="151" spans="2:19 16362:16362" ht="16" x14ac:dyDescent="0.4">
      <c r="B151" s="124" t="s">
        <v>148</v>
      </c>
      <c r="C151" s="53">
        <v>-17.802775757864733</v>
      </c>
      <c r="D151" s="53">
        <v>-14.234136770382863</v>
      </c>
      <c r="E151" s="53">
        <v>-98.500704503611246</v>
      </c>
      <c r="F151" s="53">
        <v>-129.15933479781165</v>
      </c>
      <c r="G151" s="53">
        <v>5.7459194320037348</v>
      </c>
      <c r="H151" s="53">
        <v>-41.128000893997523</v>
      </c>
      <c r="I151" s="53">
        <v>-1.4833738301672987</v>
      </c>
      <c r="J151" s="158">
        <v>-296.5624071218316</v>
      </c>
      <c r="M151" s="52"/>
      <c r="O151" s="106"/>
      <c r="R151" s="25"/>
      <c r="S151" s="25"/>
      <c r="XEH151" s="25" t="s">
        <v>162</v>
      </c>
    </row>
    <row r="152" spans="2:19 16362:16362" ht="16" x14ac:dyDescent="0.4">
      <c r="B152" s="124" t="s">
        <v>149</v>
      </c>
      <c r="C152" s="53">
        <v>25.402888796574949</v>
      </c>
      <c r="D152" s="53">
        <v>517.67833129444534</v>
      </c>
      <c r="E152" s="53">
        <v>252.14342972579072</v>
      </c>
      <c r="F152" s="53">
        <v>289.5952447891915</v>
      </c>
      <c r="G152" s="53">
        <v>5.7459194320037348</v>
      </c>
      <c r="H152" s="53">
        <v>-41.128000893997523</v>
      </c>
      <c r="I152" s="53">
        <v>-1.4833738301672987</v>
      </c>
      <c r="J152" s="158">
        <v>1047.9544393138415</v>
      </c>
      <c r="M152" s="52"/>
      <c r="O152" s="106"/>
      <c r="R152" s="25"/>
      <c r="S152" s="25"/>
      <c r="XEH152" s="25" t="s">
        <v>196</v>
      </c>
    </row>
    <row r="153" spans="2:19 16362:16362" ht="16" x14ac:dyDescent="0.4">
      <c r="B153" s="124" t="s">
        <v>150</v>
      </c>
      <c r="C153" s="53">
        <v>42.79277053577853</v>
      </c>
      <c r="D153" s="53">
        <v>173.92843103692397</v>
      </c>
      <c r="E153" s="53">
        <v>199.35754216986979</v>
      </c>
      <c r="F153" s="53">
        <v>178.66872932656062</v>
      </c>
      <c r="G153" s="53">
        <v>86.745919432003731</v>
      </c>
      <c r="H153" s="53">
        <v>213.53934481967917</v>
      </c>
      <c r="I153" s="53">
        <v>-1.4833738301672987</v>
      </c>
      <c r="J153" s="158">
        <v>893.54936349064849</v>
      </c>
      <c r="M153" s="52"/>
      <c r="O153" s="106"/>
      <c r="R153" s="25"/>
      <c r="S153" s="25"/>
      <c r="XEH153" s="25" t="s">
        <v>163</v>
      </c>
    </row>
    <row r="154" spans="2:19 16362:16362" ht="16" x14ac:dyDescent="0.4">
      <c r="B154" s="124" t="s">
        <v>151</v>
      </c>
      <c r="C154" s="53">
        <v>9.1542853745207786</v>
      </c>
      <c r="D154" s="53">
        <v>-94.514109562667855</v>
      </c>
      <c r="E154" s="53">
        <v>329.37123395886226</v>
      </c>
      <c r="F154" s="53">
        <v>90.455681210998577</v>
      </c>
      <c r="G154" s="53">
        <v>5.7459194320037348</v>
      </c>
      <c r="H154" s="53">
        <v>211.4262369479784</v>
      </c>
      <c r="I154" s="53">
        <v>-1.4833738301672987</v>
      </c>
      <c r="J154" s="158">
        <v>550.15587353152853</v>
      </c>
      <c r="M154" s="52"/>
      <c r="O154" s="106"/>
      <c r="R154" s="25"/>
      <c r="S154" s="25"/>
      <c r="XEH154" s="25" t="s">
        <v>85</v>
      </c>
    </row>
    <row r="155" spans="2:19 16362:16362" ht="16" x14ac:dyDescent="0.4">
      <c r="B155" s="124" t="s">
        <v>152</v>
      </c>
      <c r="C155" s="53">
        <v>-7.585454092710795</v>
      </c>
      <c r="D155" s="53">
        <v>-439.74050552216107</v>
      </c>
      <c r="E155" s="53">
        <v>-256.88059447901901</v>
      </c>
      <c r="F155" s="53">
        <v>4.1705864064392308</v>
      </c>
      <c r="G155" s="53">
        <v>5.7459194320037348</v>
      </c>
      <c r="H155" s="53">
        <v>-41.128000893993885</v>
      </c>
      <c r="I155" s="53">
        <v>-1.4833738301672987</v>
      </c>
      <c r="J155" s="158">
        <v>-736.90142297960915</v>
      </c>
      <c r="M155" s="52"/>
      <c r="O155" s="106"/>
      <c r="R155" s="25"/>
      <c r="S155" s="25"/>
      <c r="XEH155" s="25" t="s">
        <v>86</v>
      </c>
    </row>
    <row r="156" spans="2:19 16362:16362" ht="16" x14ac:dyDescent="0.4">
      <c r="B156" s="124" t="s">
        <v>153</v>
      </c>
      <c r="C156" s="53">
        <v>48.672627580598629</v>
      </c>
      <c r="D156" s="53">
        <v>281.56356725551325</v>
      </c>
      <c r="E156" s="53">
        <v>476.18032976404231</v>
      </c>
      <c r="F156" s="53">
        <v>256.09539592583042</v>
      </c>
      <c r="G156" s="53">
        <v>-59.942623569342231</v>
      </c>
      <c r="H156" s="53">
        <v>624.54898866775693</v>
      </c>
      <c r="I156" s="53">
        <v>-1.4833738301672987</v>
      </c>
      <c r="J156" s="158">
        <v>1625.634911794232</v>
      </c>
      <c r="M156" s="52"/>
      <c r="O156" s="106"/>
      <c r="R156" s="25"/>
      <c r="S156" s="25"/>
      <c r="XEH156" s="25" t="s">
        <v>10</v>
      </c>
    </row>
    <row r="157" spans="2:19 16362:16362" ht="16" x14ac:dyDescent="0.4">
      <c r="B157" s="124" t="s">
        <v>154</v>
      </c>
      <c r="C157" s="53">
        <v>1.6652311146764252</v>
      </c>
      <c r="D157" s="53">
        <v>-383.61025151260748</v>
      </c>
      <c r="E157" s="53">
        <v>-167.24213636109766</v>
      </c>
      <c r="F157" s="53">
        <v>-58.057198683605002</v>
      </c>
      <c r="G157" s="53">
        <v>5.7459194320037348</v>
      </c>
      <c r="H157" s="53">
        <v>-41.128000893997523</v>
      </c>
      <c r="I157" s="53">
        <v>-1.4833738301672987</v>
      </c>
      <c r="J157" s="158">
        <v>-644.10981073479491</v>
      </c>
      <c r="M157" s="52"/>
      <c r="O157" s="106"/>
      <c r="R157" s="25"/>
      <c r="S157" s="25"/>
      <c r="XEH157" s="25" t="s">
        <v>212</v>
      </c>
    </row>
    <row r="158" spans="2:19 16362:16362" ht="16" x14ac:dyDescent="0.4">
      <c r="B158" s="124" t="s">
        <v>155</v>
      </c>
      <c r="C158" s="53">
        <v>-16.056980188239123</v>
      </c>
      <c r="D158" s="53">
        <v>-431.79587918961209</v>
      </c>
      <c r="E158" s="53">
        <v>-313.99855785361933</v>
      </c>
      <c r="F158" s="53">
        <v>12.655123986835495</v>
      </c>
      <c r="G158" s="53">
        <v>5.7459194320037348</v>
      </c>
      <c r="H158" s="53">
        <v>-41.128000893993885</v>
      </c>
      <c r="I158" s="53">
        <v>-1.4833738301672987</v>
      </c>
      <c r="J158" s="158">
        <v>-786.06174853679261</v>
      </c>
      <c r="M158" s="52"/>
      <c r="O158" s="106"/>
      <c r="R158" s="25"/>
      <c r="S158" s="25"/>
      <c r="XEH158" s="25" t="s">
        <v>219</v>
      </c>
    </row>
    <row r="159" spans="2:19 16362:16362" ht="16" x14ac:dyDescent="0.4">
      <c r="B159" s="124" t="s">
        <v>156</v>
      </c>
      <c r="C159" s="53">
        <v>17.735221400564043</v>
      </c>
      <c r="D159" s="53">
        <v>-23.698972620076944</v>
      </c>
      <c r="E159" s="53">
        <v>-25.305350800655969</v>
      </c>
      <c r="F159" s="53">
        <v>112.24812651154146</v>
      </c>
      <c r="G159" s="53">
        <v>5.7459194320037348</v>
      </c>
      <c r="H159" s="53">
        <v>-41.128000893997523</v>
      </c>
      <c r="I159" s="53">
        <v>-1.4833738301672987</v>
      </c>
      <c r="J159" s="158">
        <v>44.113569199211497</v>
      </c>
      <c r="M159" s="52"/>
      <c r="O159" s="106"/>
      <c r="R159" s="25"/>
      <c r="S159" s="25"/>
      <c r="XEH159" s="25" t="s">
        <v>244</v>
      </c>
    </row>
    <row r="160" spans="2:19 16362:16362" ht="16" x14ac:dyDescent="0.4">
      <c r="B160" s="124" t="s">
        <v>157</v>
      </c>
      <c r="C160" s="53">
        <v>29.120325734989819</v>
      </c>
      <c r="D160" s="53">
        <v>-280.46443475113796</v>
      </c>
      <c r="E160" s="53">
        <v>72.365116255062162</v>
      </c>
      <c r="F160" s="53">
        <v>-11.505031674942225</v>
      </c>
      <c r="G160" s="53">
        <v>5.7459194320037348</v>
      </c>
      <c r="H160" s="53">
        <v>-41.128000893997523</v>
      </c>
      <c r="I160" s="53">
        <v>-1.4833738301672987</v>
      </c>
      <c r="J160" s="158">
        <v>-227.34947972818927</v>
      </c>
      <c r="M160" s="52"/>
      <c r="O160" s="106"/>
      <c r="R160" s="25"/>
      <c r="S160" s="25"/>
      <c r="XEH160" s="25" t="s">
        <v>268</v>
      </c>
    </row>
    <row r="161" spans="2:19 16362:16362" ht="16" x14ac:dyDescent="0.4">
      <c r="B161" s="124" t="s">
        <v>158</v>
      </c>
      <c r="C161" s="53">
        <v>12.400296530721826</v>
      </c>
      <c r="D161" s="53">
        <v>-184.54922190824632</v>
      </c>
      <c r="E161" s="53">
        <v>307.56570203728182</v>
      </c>
      <c r="F161" s="53">
        <v>35.189877203641792</v>
      </c>
      <c r="G161" s="53">
        <v>5.7459194320037348</v>
      </c>
      <c r="H161" s="53">
        <v>42.345318927149492</v>
      </c>
      <c r="I161" s="53">
        <v>-1.4833738301672987</v>
      </c>
      <c r="J161" s="158">
        <v>217.21451839238506</v>
      </c>
      <c r="M161" s="52"/>
      <c r="O161" s="106"/>
      <c r="R161" s="25"/>
      <c r="S161" s="25"/>
      <c r="XEH161" s="25" t="s">
        <v>52</v>
      </c>
    </row>
    <row r="162" spans="2:19 16362:16362" ht="16" x14ac:dyDescent="0.4">
      <c r="B162" s="124" t="s">
        <v>159</v>
      </c>
      <c r="C162" s="53">
        <v>4.8644702105695359</v>
      </c>
      <c r="D162" s="53">
        <v>97.910953301876773</v>
      </c>
      <c r="E162" s="53">
        <v>68.883639855384459</v>
      </c>
      <c r="F162" s="53">
        <v>119.74105432162283</v>
      </c>
      <c r="G162" s="53">
        <v>5.7459194320037348</v>
      </c>
      <c r="H162" s="53">
        <v>-41.128000893997523</v>
      </c>
      <c r="I162" s="53">
        <v>-1.4833738301672987</v>
      </c>
      <c r="J162" s="158">
        <v>254.53466239729249</v>
      </c>
      <c r="M162" s="52"/>
      <c r="O162" s="106"/>
      <c r="R162" s="25"/>
      <c r="S162" s="25"/>
      <c r="XEH162" s="25" t="s">
        <v>11</v>
      </c>
    </row>
    <row r="163" spans="2:19 16362:16362" ht="16" x14ac:dyDescent="0.4">
      <c r="B163" s="124" t="s">
        <v>160</v>
      </c>
      <c r="C163" s="53">
        <v>10.123517523917959</v>
      </c>
      <c r="D163" s="53">
        <v>214.50398481617839</v>
      </c>
      <c r="E163" s="53">
        <v>112.29743166649531</v>
      </c>
      <c r="F163" s="53">
        <v>177.49189796384684</v>
      </c>
      <c r="G163" s="53">
        <v>5.7459194320037348</v>
      </c>
      <c r="H163" s="53">
        <v>-41.128000893997523</v>
      </c>
      <c r="I163" s="53">
        <v>-1.4833738301672987</v>
      </c>
      <c r="J163" s="158">
        <v>477.55137667827745</v>
      </c>
      <c r="M163" s="52"/>
      <c r="O163" s="106"/>
      <c r="R163" s="25"/>
      <c r="S163" s="25"/>
      <c r="XEH163" s="25" t="s">
        <v>269</v>
      </c>
    </row>
    <row r="164" spans="2:19 16362:16362" ht="16" x14ac:dyDescent="0.4">
      <c r="B164" s="124" t="s">
        <v>161</v>
      </c>
      <c r="C164" s="53">
        <v>11.972405554217801</v>
      </c>
      <c r="D164" s="53">
        <v>525.94339549880976</v>
      </c>
      <c r="E164" s="53">
        <v>451.03851807143792</v>
      </c>
      <c r="F164" s="53">
        <v>218.7731630618463</v>
      </c>
      <c r="G164" s="53">
        <v>97.745919432003731</v>
      </c>
      <c r="H164" s="53">
        <v>429.04364668177732</v>
      </c>
      <c r="I164" s="53">
        <v>-1.4833738301672987</v>
      </c>
      <c r="J164" s="158">
        <v>1733.0336744699257</v>
      </c>
      <c r="M164" s="52"/>
      <c r="O164" s="106"/>
      <c r="R164" s="25"/>
      <c r="S164" s="25"/>
      <c r="XEH164" s="25" t="s">
        <v>87</v>
      </c>
    </row>
    <row r="165" spans="2:19 16362:16362" ht="16" x14ac:dyDescent="0.4">
      <c r="B165" s="124" t="s">
        <v>162</v>
      </c>
      <c r="C165" s="53">
        <v>35.178228397476524</v>
      </c>
      <c r="D165" s="53">
        <v>335.97908564602261</v>
      </c>
      <c r="E165" s="53">
        <v>307.79834121589579</v>
      </c>
      <c r="F165" s="53">
        <v>322.4482015615194</v>
      </c>
      <c r="G165" s="53">
        <v>85.745919432003731</v>
      </c>
      <c r="H165" s="53">
        <v>104.9991846331468</v>
      </c>
      <c r="I165" s="53">
        <v>-1.4833738301672987</v>
      </c>
      <c r="J165" s="158">
        <v>1190.6655870558977</v>
      </c>
      <c r="M165" s="52"/>
      <c r="O165" s="106"/>
      <c r="R165" s="25"/>
      <c r="S165" s="25"/>
      <c r="XEH165" s="25" t="s">
        <v>12</v>
      </c>
    </row>
    <row r="166" spans="2:19 16362:16362" ht="16" x14ac:dyDescent="0.4">
      <c r="B166" s="124" t="s">
        <v>163</v>
      </c>
      <c r="C166" s="53">
        <v>-30.162510193653283</v>
      </c>
      <c r="D166" s="53">
        <v>-164.82063344933508</v>
      </c>
      <c r="E166" s="53">
        <v>-155.31443374297407</v>
      </c>
      <c r="F166" s="53">
        <v>-111.34894145787393</v>
      </c>
      <c r="G166" s="53">
        <v>5.7459194320037348</v>
      </c>
      <c r="H166" s="53">
        <v>-41.128000893997523</v>
      </c>
      <c r="I166" s="53">
        <v>-1.4833738301672987</v>
      </c>
      <c r="J166" s="158">
        <v>-498.51197413599743</v>
      </c>
      <c r="M166" s="52"/>
      <c r="O166" s="106"/>
      <c r="R166" s="25"/>
      <c r="S166" s="25"/>
      <c r="XEH166" s="25" t="s">
        <v>41</v>
      </c>
    </row>
    <row r="167" spans="2:19 16362:16362" ht="16" x14ac:dyDescent="0.4">
      <c r="B167" s="124" t="s">
        <v>164</v>
      </c>
      <c r="C167" s="53">
        <v>41.824883908402832</v>
      </c>
      <c r="D167" s="53">
        <v>443.33762873773657</v>
      </c>
      <c r="E167" s="53">
        <v>147.92414876113182</v>
      </c>
      <c r="F167" s="53">
        <v>-56.871180745110713</v>
      </c>
      <c r="G167" s="53">
        <v>5.7459194320037348</v>
      </c>
      <c r="H167" s="53">
        <v>-41.128000893997523</v>
      </c>
      <c r="I167" s="53">
        <v>-1.4833738301672987</v>
      </c>
      <c r="J167" s="158">
        <v>539.35002536999934</v>
      </c>
      <c r="M167" s="52"/>
      <c r="O167" s="106"/>
      <c r="R167" s="25"/>
      <c r="S167" s="25"/>
      <c r="XEH167" s="25" t="s">
        <v>13</v>
      </c>
    </row>
    <row r="168" spans="2:19 16362:16362" ht="16" x14ac:dyDescent="0.4">
      <c r="B168" s="124" t="s">
        <v>165</v>
      </c>
      <c r="C168" s="53">
        <v>-27.697891129166749</v>
      </c>
      <c r="D168" s="53">
        <v>-199.84184326727129</v>
      </c>
      <c r="E168" s="53">
        <v>-140.81152503277514</v>
      </c>
      <c r="F168" s="53">
        <v>-119.40758518608246</v>
      </c>
      <c r="G168" s="53">
        <v>5.7459194320037348</v>
      </c>
      <c r="H168" s="53">
        <v>-41.128000893997523</v>
      </c>
      <c r="I168" s="53">
        <v>-1.4833738301672987</v>
      </c>
      <c r="J168" s="158">
        <v>-524.6242999074567</v>
      </c>
      <c r="M168" s="52"/>
      <c r="O168" s="106"/>
      <c r="R168" s="25"/>
      <c r="S168" s="25"/>
      <c r="XEH168" s="25" t="s">
        <v>66</v>
      </c>
    </row>
    <row r="169" spans="2:19 16362:16362" ht="16" x14ac:dyDescent="0.4">
      <c r="B169" s="124" t="s">
        <v>166</v>
      </c>
      <c r="C169" s="53">
        <v>2.9704209013730614</v>
      </c>
      <c r="D169" s="53">
        <v>44.31542116231094</v>
      </c>
      <c r="E169" s="53">
        <v>265.15758012623888</v>
      </c>
      <c r="F169" s="53">
        <v>113.28357420687136</v>
      </c>
      <c r="G169" s="53">
        <v>5.7459194320037348</v>
      </c>
      <c r="H169" s="53">
        <v>-41.128000893997523</v>
      </c>
      <c r="I169" s="53">
        <v>-1.4833738301672987</v>
      </c>
      <c r="J169" s="158">
        <v>388.8615411046332</v>
      </c>
      <c r="M169" s="52"/>
      <c r="O169" s="106"/>
      <c r="R169" s="25"/>
      <c r="S169" s="25"/>
      <c r="XEH169" s="25" t="s">
        <v>245</v>
      </c>
    </row>
    <row r="170" spans="2:19 16362:16362" ht="16" x14ac:dyDescent="0.4">
      <c r="B170" s="124" t="s">
        <v>167</v>
      </c>
      <c r="C170" s="53">
        <v>15.609909308039974</v>
      </c>
      <c r="D170" s="53">
        <v>-260.51856242655532</v>
      </c>
      <c r="E170" s="53">
        <v>-78.127072363362956</v>
      </c>
      <c r="F170" s="53">
        <v>54.294564435935435</v>
      </c>
      <c r="G170" s="53">
        <v>5.7459194320037348</v>
      </c>
      <c r="H170" s="53">
        <v>-41.128000893997523</v>
      </c>
      <c r="I170" s="53">
        <v>-1.4833738301672987</v>
      </c>
      <c r="J170" s="158">
        <v>-305.60661633810395</v>
      </c>
      <c r="M170" s="52"/>
      <c r="O170" s="106"/>
      <c r="R170" s="25"/>
      <c r="S170" s="25"/>
      <c r="XEH170" s="25" t="s">
        <v>95</v>
      </c>
    </row>
    <row r="171" spans="2:19 16362:16362" ht="16" x14ac:dyDescent="0.4">
      <c r="B171" s="124" t="s">
        <v>168</v>
      </c>
      <c r="C171" s="53">
        <v>24.900068507151719</v>
      </c>
      <c r="D171" s="53">
        <v>342.94066534450042</v>
      </c>
      <c r="E171" s="53">
        <v>252.5117109170871</v>
      </c>
      <c r="F171" s="53">
        <v>144.5088596503272</v>
      </c>
      <c r="G171" s="53">
        <v>5.7459194320037348</v>
      </c>
      <c r="H171" s="53">
        <v>371.410504754047</v>
      </c>
      <c r="I171" s="53">
        <v>-1.4833738301672987</v>
      </c>
      <c r="J171" s="158">
        <v>1140.5343547749499</v>
      </c>
      <c r="M171" s="52"/>
      <c r="O171" s="106"/>
      <c r="R171" s="25"/>
      <c r="S171" s="25"/>
      <c r="XEH171" s="25" t="s">
        <v>233</v>
      </c>
    </row>
    <row r="172" spans="2:19 16362:16362" ht="16" x14ac:dyDescent="0.4">
      <c r="B172" s="124" t="s">
        <v>169</v>
      </c>
      <c r="C172" s="53">
        <v>13.408366033336499</v>
      </c>
      <c r="D172" s="53">
        <v>-389.62307343973021</v>
      </c>
      <c r="E172" s="53">
        <v>-154.74321170253583</v>
      </c>
      <c r="F172" s="53">
        <v>-47.822909751925508</v>
      </c>
      <c r="G172" s="53">
        <v>5.7459194320037348</v>
      </c>
      <c r="H172" s="53">
        <v>-41.128000893997523</v>
      </c>
      <c r="I172" s="53">
        <v>-1.4833738301672987</v>
      </c>
      <c r="J172" s="158">
        <v>-615.64628415301627</v>
      </c>
      <c r="M172" s="52"/>
      <c r="O172" s="106"/>
      <c r="R172" s="25"/>
      <c r="S172" s="25"/>
      <c r="XEH172" s="25" t="s">
        <v>164</v>
      </c>
    </row>
    <row r="173" spans="2:19 16362:16362" ht="16" x14ac:dyDescent="0.4">
      <c r="B173" s="124" t="s">
        <v>170</v>
      </c>
      <c r="C173" s="53">
        <v>-5.5165153236884032</v>
      </c>
      <c r="D173" s="53">
        <v>626.73447045523665</v>
      </c>
      <c r="E173" s="53">
        <v>295.94521745541766</v>
      </c>
      <c r="F173" s="53">
        <v>6.6241388403192216</v>
      </c>
      <c r="G173" s="53">
        <v>5.7459194320037348</v>
      </c>
      <c r="H173" s="53">
        <v>148.87556129836048</v>
      </c>
      <c r="I173" s="53">
        <v>-1.4833738301672987</v>
      </c>
      <c r="J173" s="158">
        <v>1076.925418327482</v>
      </c>
      <c r="M173" s="52"/>
      <c r="O173" s="106"/>
      <c r="R173" s="25"/>
      <c r="S173" s="25"/>
      <c r="XEH173" s="25" t="s">
        <v>115</v>
      </c>
    </row>
    <row r="174" spans="2:19 16362:16362" ht="16" x14ac:dyDescent="0.4">
      <c r="B174" s="124" t="s">
        <v>171</v>
      </c>
      <c r="C174" s="53">
        <v>-30.884114571699818</v>
      </c>
      <c r="D174" s="53">
        <v>432.31375566363687</v>
      </c>
      <c r="E174" s="53">
        <v>257.89627241632678</v>
      </c>
      <c r="F174" s="53">
        <v>28.00255326453307</v>
      </c>
      <c r="G174" s="53">
        <v>94.745919432003731</v>
      </c>
      <c r="H174" s="53">
        <v>-20.772211607836653</v>
      </c>
      <c r="I174" s="53">
        <v>-229.17191683151327</v>
      </c>
      <c r="J174" s="158">
        <v>532.13025776545066</v>
      </c>
      <c r="M174" s="52"/>
      <c r="O174" s="106"/>
      <c r="R174" s="25"/>
      <c r="S174" s="25"/>
      <c r="XEH174" s="25" t="s">
        <v>88</v>
      </c>
    </row>
    <row r="175" spans="2:19 16362:16362" ht="16" x14ac:dyDescent="0.4">
      <c r="B175" s="124" t="s">
        <v>172</v>
      </c>
      <c r="C175" s="53">
        <v>41.687756878163356</v>
      </c>
      <c r="D175" s="53">
        <v>550.50726548784507</v>
      </c>
      <c r="E175" s="53">
        <v>290.60902129359096</v>
      </c>
      <c r="F175" s="53">
        <v>122.43647718835655</v>
      </c>
      <c r="G175" s="53">
        <v>5.7459194320037348</v>
      </c>
      <c r="H175" s="53">
        <v>141.65819369564269</v>
      </c>
      <c r="I175" s="53">
        <v>135.5166261698327</v>
      </c>
      <c r="J175" s="158">
        <v>1288.1612601454349</v>
      </c>
      <c r="M175" s="52"/>
      <c r="O175" s="106"/>
      <c r="R175" s="25"/>
      <c r="S175" s="25"/>
      <c r="XEH175" s="25" t="s">
        <v>246</v>
      </c>
    </row>
    <row r="176" spans="2:19 16362:16362" ht="16" x14ac:dyDescent="0.4">
      <c r="B176" s="124" t="s">
        <v>173</v>
      </c>
      <c r="C176" s="53">
        <v>-2.2290629684307253</v>
      </c>
      <c r="D176" s="53">
        <v>-313.4619841195659</v>
      </c>
      <c r="E176" s="53">
        <v>622.69824640296201</v>
      </c>
      <c r="F176" s="53">
        <v>55.743527943469033</v>
      </c>
      <c r="G176" s="53">
        <v>5.7459194320037348</v>
      </c>
      <c r="H176" s="53">
        <v>52.709018580859265</v>
      </c>
      <c r="I176" s="53">
        <v>-1.4833738301672987</v>
      </c>
      <c r="J176" s="158">
        <v>419.7222914411301</v>
      </c>
      <c r="M176" s="52"/>
      <c r="O176" s="106"/>
      <c r="R176" s="25"/>
      <c r="S176" s="25"/>
      <c r="XEH176" s="25" t="s">
        <v>42</v>
      </c>
    </row>
    <row r="177" spans="2:19 16362:16362" ht="16" x14ac:dyDescent="0.4">
      <c r="B177" s="124" t="s">
        <v>174</v>
      </c>
      <c r="C177" s="53">
        <v>6.0764044552616818</v>
      </c>
      <c r="D177" s="53">
        <v>146.8375041050723</v>
      </c>
      <c r="E177" s="53">
        <v>391.59329327100443</v>
      </c>
      <c r="F177" s="53">
        <v>98.723089997760297</v>
      </c>
      <c r="G177" s="53">
        <v>5.7459194320037348</v>
      </c>
      <c r="H177" s="53">
        <v>-35.66771094687283</v>
      </c>
      <c r="I177" s="53">
        <v>-1.4833738301672987</v>
      </c>
      <c r="J177" s="158">
        <v>611.82512648406225</v>
      </c>
      <c r="M177" s="52"/>
      <c r="O177" s="106"/>
      <c r="R177" s="25"/>
      <c r="S177" s="25"/>
      <c r="XEH177" s="25" t="s">
        <v>288</v>
      </c>
    </row>
    <row r="178" spans="2:19 16362:16362" ht="16" x14ac:dyDescent="0.4">
      <c r="B178" s="124" t="s">
        <v>175</v>
      </c>
      <c r="C178" s="53">
        <v>21.205044154705057</v>
      </c>
      <c r="D178" s="53">
        <v>253.84296407954494</v>
      </c>
      <c r="E178" s="53">
        <v>136.90157478749487</v>
      </c>
      <c r="F178" s="53">
        <v>-0.38893066424593137</v>
      </c>
      <c r="G178" s="53">
        <v>5.7459194320037348</v>
      </c>
      <c r="H178" s="53">
        <v>-20.618812266169698</v>
      </c>
      <c r="I178" s="53">
        <v>-1.4833738301672987</v>
      </c>
      <c r="J178" s="158">
        <v>395.20438569316565</v>
      </c>
      <c r="M178" s="52"/>
      <c r="O178" s="106"/>
      <c r="R178" s="25"/>
      <c r="S178" s="25"/>
      <c r="XEH178" s="25" t="s">
        <v>165</v>
      </c>
    </row>
    <row r="179" spans="2:19 16362:16362" ht="16" x14ac:dyDescent="0.4">
      <c r="B179" s="124" t="s">
        <v>176</v>
      </c>
      <c r="C179" s="53">
        <v>56.076694267741871</v>
      </c>
      <c r="D179" s="53">
        <v>445.93524586060869</v>
      </c>
      <c r="E179" s="53">
        <v>235.07853366083634</v>
      </c>
      <c r="F179" s="53">
        <v>188.94278063237911</v>
      </c>
      <c r="G179" s="53">
        <v>5.7459194320037348</v>
      </c>
      <c r="H179" s="53">
        <v>133.77900117291392</v>
      </c>
      <c r="I179" s="53">
        <v>-1.4833738301672987</v>
      </c>
      <c r="J179" s="158">
        <v>1064.0748011963165</v>
      </c>
      <c r="M179" s="52"/>
      <c r="O179" s="106"/>
      <c r="R179" s="25"/>
      <c r="S179" s="25"/>
      <c r="XEH179" s="25" t="s">
        <v>116</v>
      </c>
    </row>
    <row r="180" spans="2:19 16362:16362" ht="16" x14ac:dyDescent="0.4">
      <c r="B180" s="124" t="s">
        <v>177</v>
      </c>
      <c r="C180" s="53">
        <v>2.0479395947012642</v>
      </c>
      <c r="D180" s="53">
        <v>-206.30055181361411</v>
      </c>
      <c r="E180" s="53">
        <v>-183.07583692117538</v>
      </c>
      <c r="F180" s="53">
        <v>-48.520731044604865</v>
      </c>
      <c r="G180" s="53">
        <v>5.7459194320037348</v>
      </c>
      <c r="H180" s="53">
        <v>-41.128000893997523</v>
      </c>
      <c r="I180" s="53">
        <v>-1.4833738301672987</v>
      </c>
      <c r="J180" s="158">
        <v>-472.71463547685414</v>
      </c>
      <c r="M180" s="52"/>
      <c r="O180" s="106"/>
      <c r="R180" s="25"/>
      <c r="S180" s="25"/>
      <c r="XEH180" s="25" t="s">
        <v>289</v>
      </c>
    </row>
    <row r="181" spans="2:19 16362:16362" ht="16" x14ac:dyDescent="0.4">
      <c r="B181" s="124" t="s">
        <v>178</v>
      </c>
      <c r="C181" s="53">
        <v>14.181325670856076</v>
      </c>
      <c r="D181" s="53">
        <v>245.31970530195304</v>
      </c>
      <c r="E181" s="53">
        <v>368.28385942102744</v>
      </c>
      <c r="F181" s="53">
        <v>-2.7831074355821492</v>
      </c>
      <c r="G181" s="53">
        <v>5.7459194320037348</v>
      </c>
      <c r="H181" s="53">
        <v>303.4193736952293</v>
      </c>
      <c r="I181" s="53">
        <v>-1.4833738301672987</v>
      </c>
      <c r="J181" s="158">
        <v>932.6837022553201</v>
      </c>
      <c r="M181" s="52"/>
      <c r="O181" s="106"/>
      <c r="R181" s="25"/>
      <c r="S181" s="25"/>
      <c r="XEH181" s="25" t="s">
        <v>260</v>
      </c>
    </row>
    <row r="182" spans="2:19 16362:16362" ht="16" x14ac:dyDescent="0.4">
      <c r="B182" s="124" t="s">
        <v>179</v>
      </c>
      <c r="C182" s="53">
        <v>2.1481128208598488</v>
      </c>
      <c r="D182" s="53">
        <v>-368.72477262156673</v>
      </c>
      <c r="E182" s="53">
        <v>-109.54791358639538</v>
      </c>
      <c r="F182" s="53">
        <v>-20.182734535734049</v>
      </c>
      <c r="G182" s="53">
        <v>5.7459194320037348</v>
      </c>
      <c r="H182" s="53">
        <v>-41.128000893997523</v>
      </c>
      <c r="I182" s="53">
        <v>-1.4833738301672987</v>
      </c>
      <c r="J182" s="158">
        <v>-533.17276321499742</v>
      </c>
      <c r="M182" s="52"/>
      <c r="O182" s="106"/>
      <c r="R182" s="25"/>
      <c r="S182" s="25"/>
      <c r="XEH182" s="25" t="s">
        <v>270</v>
      </c>
    </row>
    <row r="183" spans="2:19 16362:16362" ht="16" x14ac:dyDescent="0.4">
      <c r="B183" s="124" t="s">
        <v>180</v>
      </c>
      <c r="C183" s="53">
        <v>46.794308478498778</v>
      </c>
      <c r="D183" s="53">
        <v>345.8884041097225</v>
      </c>
      <c r="E183" s="53">
        <v>191.31132438448392</v>
      </c>
      <c r="F183" s="53">
        <v>198.20413555419148</v>
      </c>
      <c r="G183" s="53">
        <v>5.7459194320037348</v>
      </c>
      <c r="H183" s="53">
        <v>-41.128000893997523</v>
      </c>
      <c r="I183" s="53">
        <v>-1.4833738301672987</v>
      </c>
      <c r="J183" s="158">
        <v>745.33271723473547</v>
      </c>
      <c r="M183" s="52"/>
      <c r="O183" s="106"/>
      <c r="R183" s="25"/>
      <c r="S183" s="25"/>
      <c r="XEH183" s="25" t="s">
        <v>96</v>
      </c>
    </row>
    <row r="184" spans="2:19 16362:16362" ht="16" x14ac:dyDescent="0.4">
      <c r="B184" s="124" t="s">
        <v>181</v>
      </c>
      <c r="C184" s="53">
        <v>16.759835895300593</v>
      </c>
      <c r="D184" s="53">
        <v>450.06890907681071</v>
      </c>
      <c r="E184" s="53">
        <v>243.3236527446351</v>
      </c>
      <c r="F184" s="53">
        <v>242.27393363650063</v>
      </c>
      <c r="G184" s="53">
        <v>5.7459194320037348</v>
      </c>
      <c r="H184" s="53">
        <v>-41.128000893997523</v>
      </c>
      <c r="I184" s="53">
        <v>-1.4833738301672987</v>
      </c>
      <c r="J184" s="158">
        <v>915.56087606108576</v>
      </c>
      <c r="M184" s="52"/>
      <c r="O184" s="106"/>
      <c r="R184" s="25"/>
      <c r="S184" s="25"/>
      <c r="XEH184" s="25" t="s">
        <v>234</v>
      </c>
    </row>
    <row r="185" spans="2:19 16362:16362" ht="16" x14ac:dyDescent="0.4">
      <c r="B185" s="124" t="s">
        <v>182</v>
      </c>
      <c r="C185" s="53">
        <v>34.237580874968486</v>
      </c>
      <c r="D185" s="53">
        <v>99.378694161898594</v>
      </c>
      <c r="E185" s="53">
        <v>207.52049544497154</v>
      </c>
      <c r="F185" s="53">
        <v>46.841755627212258</v>
      </c>
      <c r="G185" s="53">
        <v>5.7459194320037348</v>
      </c>
      <c r="H185" s="53">
        <v>37.116501558635719</v>
      </c>
      <c r="I185" s="53">
        <v>-1.4833738301672987</v>
      </c>
      <c r="J185" s="158">
        <v>429.35757326952307</v>
      </c>
      <c r="M185" s="52"/>
      <c r="O185" s="106"/>
      <c r="R185" s="25"/>
      <c r="S185" s="25"/>
      <c r="XEH185" s="25" t="s">
        <v>220</v>
      </c>
    </row>
    <row r="186" spans="2:19 16362:16362" ht="16" x14ac:dyDescent="0.4">
      <c r="B186" s="124" t="s">
        <v>183</v>
      </c>
      <c r="C186" s="53">
        <v>24.532340495913225</v>
      </c>
      <c r="D186" s="53">
        <v>-168.42940647683011</v>
      </c>
      <c r="E186" s="53">
        <v>-115.08562526919528</v>
      </c>
      <c r="F186" s="53">
        <v>88.966449027192013</v>
      </c>
      <c r="G186" s="53">
        <v>5.7459194320037348</v>
      </c>
      <c r="H186" s="53">
        <v>-41.128000893997523</v>
      </c>
      <c r="I186" s="53">
        <v>-1.4833738301672987</v>
      </c>
      <c r="J186" s="158">
        <v>-206.88169751508121</v>
      </c>
      <c r="M186" s="52"/>
      <c r="O186" s="106"/>
      <c r="R186" s="25"/>
      <c r="S186" s="25"/>
      <c r="XEH186" s="25" t="s">
        <v>14</v>
      </c>
    </row>
    <row r="187" spans="2:19 16362:16362" ht="16" x14ac:dyDescent="0.4">
      <c r="B187" s="124" t="s">
        <v>184</v>
      </c>
      <c r="C187" s="53">
        <v>29.817425979562884</v>
      </c>
      <c r="D187" s="53">
        <v>230.49077918537981</v>
      </c>
      <c r="E187" s="53">
        <v>485.41179850042079</v>
      </c>
      <c r="F187" s="53">
        <v>198.4131579332103</v>
      </c>
      <c r="G187" s="53">
        <v>5.7459194320037348</v>
      </c>
      <c r="H187" s="53">
        <v>197.03123385248546</v>
      </c>
      <c r="I187" s="53">
        <v>-1.4833738301672987</v>
      </c>
      <c r="J187" s="158">
        <v>1145.4269410528957</v>
      </c>
      <c r="M187" s="52"/>
      <c r="O187" s="106"/>
      <c r="R187" s="25"/>
      <c r="S187" s="25"/>
      <c r="XEH187" s="25" t="s">
        <v>247</v>
      </c>
    </row>
    <row r="188" spans="2:19 16362:16362" ht="16" x14ac:dyDescent="0.4">
      <c r="B188" s="124" t="s">
        <v>185</v>
      </c>
      <c r="C188" s="53">
        <v>-9.8057378578424785</v>
      </c>
      <c r="D188" s="53">
        <v>1250.1449247665937</v>
      </c>
      <c r="E188" s="53">
        <v>-87.014705950915186</v>
      </c>
      <c r="F188" s="53">
        <v>-179.0864380664564</v>
      </c>
      <c r="G188" s="53">
        <v>5.7459194320037348</v>
      </c>
      <c r="H188" s="53">
        <v>-41.128000893997523</v>
      </c>
      <c r="I188" s="53">
        <v>-1.4833738301672987</v>
      </c>
      <c r="J188" s="158">
        <v>937.37258759921838</v>
      </c>
      <c r="M188" s="52"/>
      <c r="O188" s="106"/>
      <c r="R188" s="25"/>
      <c r="S188" s="25"/>
      <c r="XEH188" s="25" t="s">
        <v>15</v>
      </c>
    </row>
    <row r="189" spans="2:19 16362:16362" ht="16" x14ac:dyDescent="0.4">
      <c r="B189" s="124" t="s">
        <v>186</v>
      </c>
      <c r="C189" s="53">
        <v>45.57069893303882</v>
      </c>
      <c r="D189" s="53">
        <v>252.40813869142039</v>
      </c>
      <c r="E189" s="53">
        <v>235.2359360965666</v>
      </c>
      <c r="F189" s="53">
        <v>296.8358532908706</v>
      </c>
      <c r="G189" s="53">
        <v>5.7459194320037348</v>
      </c>
      <c r="H189" s="53">
        <v>-41.128000893997523</v>
      </c>
      <c r="I189" s="53">
        <v>-1.4833738301672987</v>
      </c>
      <c r="J189" s="158">
        <v>793.18517171973531</v>
      </c>
      <c r="M189" s="52"/>
      <c r="O189" s="106"/>
      <c r="R189" s="25"/>
      <c r="S189" s="25"/>
      <c r="XEH189" s="25" t="s">
        <v>117</v>
      </c>
    </row>
    <row r="190" spans="2:19 16362:16362" ht="16" x14ac:dyDescent="0.4">
      <c r="B190" s="124" t="s">
        <v>187</v>
      </c>
      <c r="C190" s="53">
        <v>46.689204163522184</v>
      </c>
      <c r="D190" s="53">
        <v>553.88482913532357</v>
      </c>
      <c r="E190" s="53">
        <v>490.43001806130508</v>
      </c>
      <c r="F190" s="53">
        <v>87.774256873787905</v>
      </c>
      <c r="G190" s="53">
        <v>139.74591943200375</v>
      </c>
      <c r="H190" s="53">
        <v>482.5003897994502</v>
      </c>
      <c r="I190" s="53">
        <v>-18.171916831513272</v>
      </c>
      <c r="J190" s="158">
        <v>1782.8527006338793</v>
      </c>
      <c r="M190" s="52"/>
      <c r="O190" s="106"/>
      <c r="R190" s="25"/>
      <c r="S190" s="25"/>
      <c r="XEH190" s="25" t="s">
        <v>118</v>
      </c>
    </row>
    <row r="191" spans="2:19 16362:16362" ht="16" x14ac:dyDescent="0.4">
      <c r="B191" s="124" t="s">
        <v>188</v>
      </c>
      <c r="C191" s="53">
        <v>18.154946722269056</v>
      </c>
      <c r="D191" s="53">
        <v>700.11700242926383</v>
      </c>
      <c r="E191" s="53">
        <v>269.01910163302841</v>
      </c>
      <c r="F191" s="53">
        <v>499.94279547207009</v>
      </c>
      <c r="G191" s="53">
        <v>-93.942623569342231</v>
      </c>
      <c r="H191" s="53">
        <v>-664.97989620418923</v>
      </c>
      <c r="I191" s="53">
        <v>33.828083168486728</v>
      </c>
      <c r="J191" s="158">
        <v>762.13940965158656</v>
      </c>
      <c r="M191" s="52"/>
      <c r="O191" s="106"/>
      <c r="R191" s="25"/>
      <c r="S191" s="25"/>
      <c r="XEH191" s="25" t="s">
        <v>166</v>
      </c>
    </row>
    <row r="192" spans="2:19 16362:16362" ht="16" x14ac:dyDescent="0.4">
      <c r="B192" s="124" t="s">
        <v>189</v>
      </c>
      <c r="C192" s="53">
        <v>25.17816758299907</v>
      </c>
      <c r="D192" s="53">
        <v>-108.42911314526782</v>
      </c>
      <c r="E192" s="53">
        <v>196.94398147895646</v>
      </c>
      <c r="F192" s="53">
        <v>121.16707255988925</v>
      </c>
      <c r="G192" s="53">
        <v>5.7459194320037348</v>
      </c>
      <c r="H192" s="53">
        <v>-38.069267954986572</v>
      </c>
      <c r="I192" s="53">
        <v>-1.4833738301672987</v>
      </c>
      <c r="J192" s="158">
        <v>201.05338612342683</v>
      </c>
      <c r="M192" s="52"/>
      <c r="O192" s="106"/>
      <c r="R192" s="25"/>
      <c r="S192" s="25"/>
      <c r="XEH192" s="25" t="s">
        <v>271</v>
      </c>
    </row>
    <row r="193" spans="2:19 16362:16362" ht="16" x14ac:dyDescent="0.4">
      <c r="B193" s="124" t="s">
        <v>190</v>
      </c>
      <c r="C193" s="53">
        <v>38.958597861757781</v>
      </c>
      <c r="D193" s="53">
        <v>309.87449363577861</v>
      </c>
      <c r="E193" s="53">
        <v>365.49660718406545</v>
      </c>
      <c r="F193" s="53">
        <v>153.93472204700976</v>
      </c>
      <c r="G193" s="53">
        <v>5.7459194320037348</v>
      </c>
      <c r="H193" s="53">
        <v>67.452584938073414</v>
      </c>
      <c r="I193" s="53">
        <v>-1.4833738301672987</v>
      </c>
      <c r="J193" s="158">
        <v>939.97955126852139</v>
      </c>
      <c r="M193" s="52"/>
      <c r="O193" s="106"/>
      <c r="R193" s="25"/>
      <c r="S193" s="25"/>
      <c r="XEH193" s="25" t="s">
        <v>221</v>
      </c>
    </row>
    <row r="194" spans="2:19 16362:16362" ht="16" x14ac:dyDescent="0.4">
      <c r="B194" s="124" t="s">
        <v>191</v>
      </c>
      <c r="C194" s="53">
        <v>17.745105277377153</v>
      </c>
      <c r="D194" s="53">
        <v>367.78734945287476</v>
      </c>
      <c r="E194" s="53">
        <v>271.9720970882135</v>
      </c>
      <c r="F194" s="53">
        <v>211.14916259452772</v>
      </c>
      <c r="G194" s="53">
        <v>-101.94262356934223</v>
      </c>
      <c r="H194" s="53">
        <v>-769.81932937824934</v>
      </c>
      <c r="I194" s="53">
        <v>92.828083168486728</v>
      </c>
      <c r="J194" s="158">
        <v>89.719844633888329</v>
      </c>
      <c r="M194" s="52"/>
      <c r="O194" s="106"/>
      <c r="R194" s="25"/>
      <c r="S194" s="25"/>
      <c r="XEH194" s="25" t="s">
        <v>119</v>
      </c>
    </row>
    <row r="195" spans="2:19 16362:16362" ht="16" x14ac:dyDescent="0.4">
      <c r="B195" s="124" t="s">
        <v>192</v>
      </c>
      <c r="C195" s="53">
        <v>-6.981248311507839</v>
      </c>
      <c r="D195" s="53">
        <v>-302.72917681450849</v>
      </c>
      <c r="E195" s="53">
        <v>-28.502982831333039</v>
      </c>
      <c r="F195" s="53">
        <v>-54.98321786516339</v>
      </c>
      <c r="G195" s="53">
        <v>5.7459194320037348</v>
      </c>
      <c r="H195" s="53">
        <v>-41.128000893993885</v>
      </c>
      <c r="I195" s="53">
        <v>-1.4833738301672987</v>
      </c>
      <c r="J195" s="158">
        <v>-430.06208111467021</v>
      </c>
      <c r="M195" s="52"/>
      <c r="O195" s="106"/>
      <c r="R195" s="25"/>
      <c r="S195" s="25"/>
      <c r="XEH195" s="25" t="s">
        <v>167</v>
      </c>
    </row>
    <row r="196" spans="2:19 16362:16362" ht="16" x14ac:dyDescent="0.4">
      <c r="B196" s="124" t="s">
        <v>193</v>
      </c>
      <c r="C196" s="53">
        <v>6.9810683271149534</v>
      </c>
      <c r="D196" s="53">
        <v>-237.93340370293484</v>
      </c>
      <c r="E196" s="53">
        <v>-92.389272518725946</v>
      </c>
      <c r="F196" s="53">
        <v>24.913651238797875</v>
      </c>
      <c r="G196" s="53">
        <v>5.7459194320037348</v>
      </c>
      <c r="H196" s="53">
        <v>-41.128000893997523</v>
      </c>
      <c r="I196" s="53">
        <v>-1.4833738301672987</v>
      </c>
      <c r="J196" s="158">
        <v>-335.29341194790908</v>
      </c>
      <c r="M196" s="52"/>
      <c r="O196" s="106"/>
      <c r="R196" s="25"/>
      <c r="S196" s="25"/>
      <c r="XEH196" s="25" t="s">
        <v>235</v>
      </c>
    </row>
    <row r="197" spans="2:19 16362:16362" ht="16" x14ac:dyDescent="0.4">
      <c r="B197" s="124" t="s">
        <v>194</v>
      </c>
      <c r="C197" s="53">
        <v>36.350106460721761</v>
      </c>
      <c r="D197" s="53">
        <v>19.28825920130113</v>
      </c>
      <c r="E197" s="53">
        <v>196.38130219477179</v>
      </c>
      <c r="F197" s="53">
        <v>73.906374546139233</v>
      </c>
      <c r="G197" s="53">
        <v>5.7459194320037348</v>
      </c>
      <c r="H197" s="53">
        <v>-41.128000893997523</v>
      </c>
      <c r="I197" s="53">
        <v>-1.4833738301672987</v>
      </c>
      <c r="J197" s="158">
        <v>289.06058711077287</v>
      </c>
      <c r="M197" s="52"/>
      <c r="O197" s="106"/>
      <c r="R197" s="25"/>
      <c r="S197" s="25"/>
      <c r="XEH197" s="25" t="s">
        <v>251</v>
      </c>
    </row>
    <row r="198" spans="2:19 16362:16362" ht="16" x14ac:dyDescent="0.4">
      <c r="B198" s="124" t="s">
        <v>195</v>
      </c>
      <c r="C198" s="53">
        <v>-17.393799073729525</v>
      </c>
      <c r="D198" s="53">
        <v>143.74006544140786</v>
      </c>
      <c r="E198" s="53">
        <v>31.934785806808392</v>
      </c>
      <c r="F198" s="53">
        <v>109.28502560624388</v>
      </c>
      <c r="G198" s="53">
        <v>5.7459194320037348</v>
      </c>
      <c r="H198" s="53">
        <v>-41.128000893997523</v>
      </c>
      <c r="I198" s="53">
        <v>-1.4833738301672987</v>
      </c>
      <c r="J198" s="158">
        <v>230.70062248856954</v>
      </c>
      <c r="M198" s="52"/>
      <c r="O198" s="106"/>
      <c r="R198" s="25"/>
      <c r="S198" s="25"/>
      <c r="XEH198" s="25" t="s">
        <v>16</v>
      </c>
    </row>
    <row r="199" spans="2:19 16362:16362" ht="16" x14ac:dyDescent="0.4">
      <c r="B199" s="124" t="s">
        <v>196</v>
      </c>
      <c r="C199" s="53">
        <v>34.04425216140708</v>
      </c>
      <c r="D199" s="53">
        <v>-615.45858559882811</v>
      </c>
      <c r="E199" s="53">
        <v>295.87137555617784</v>
      </c>
      <c r="F199" s="53">
        <v>374.80322907984328</v>
      </c>
      <c r="G199" s="53">
        <v>-3.9426235693422313</v>
      </c>
      <c r="H199" s="53">
        <v>1821.8265795769985</v>
      </c>
      <c r="I199" s="53">
        <v>-1.4833738301672987</v>
      </c>
      <c r="J199" s="158">
        <v>1905.6608533760891</v>
      </c>
      <c r="M199" s="52"/>
      <c r="O199" s="106"/>
      <c r="R199" s="25"/>
      <c r="S199" s="25"/>
      <c r="XEH199" s="25" t="s">
        <v>17</v>
      </c>
    </row>
    <row r="200" spans="2:19 16362:16362" ht="16" x14ac:dyDescent="0.4">
      <c r="B200" s="124" t="s">
        <v>197</v>
      </c>
      <c r="C200" s="53">
        <v>45.833406253507</v>
      </c>
      <c r="D200" s="53">
        <v>584.4145005613633</v>
      </c>
      <c r="E200" s="53">
        <v>525.51476265844872</v>
      </c>
      <c r="F200" s="53">
        <v>515.92183657143505</v>
      </c>
      <c r="G200" s="53">
        <v>65.057376430657769</v>
      </c>
      <c r="H200" s="53">
        <v>1276.8398589717872</v>
      </c>
      <c r="I200" s="53">
        <v>-120.17191683151327</v>
      </c>
      <c r="J200" s="158">
        <v>2893.4098246156855</v>
      </c>
      <c r="M200" s="52"/>
      <c r="O200" s="106"/>
      <c r="R200" s="25"/>
      <c r="S200" s="25"/>
      <c r="XEH200" s="25" t="s">
        <v>272</v>
      </c>
    </row>
    <row r="201" spans="2:19 16362:16362" ht="16" x14ac:dyDescent="0.4">
      <c r="B201" s="124" t="s">
        <v>198</v>
      </c>
      <c r="C201" s="53">
        <v>5.0405041502581982</v>
      </c>
      <c r="D201" s="53">
        <v>302.1158876087282</v>
      </c>
      <c r="E201" s="53">
        <v>299.16155836356103</v>
      </c>
      <c r="F201" s="53">
        <v>183.3762485999134</v>
      </c>
      <c r="G201" s="53">
        <v>5.7459194320037348</v>
      </c>
      <c r="H201" s="53">
        <v>132.30221951311614</v>
      </c>
      <c r="I201" s="53">
        <v>-19.171916831513272</v>
      </c>
      <c r="J201" s="158">
        <v>908.57042083606746</v>
      </c>
      <c r="M201" s="52"/>
      <c r="O201" s="106"/>
      <c r="R201" s="25"/>
      <c r="S201" s="25"/>
      <c r="XEH201" s="25" t="s">
        <v>168</v>
      </c>
    </row>
    <row r="202" spans="2:19 16362:16362" ht="16" x14ac:dyDescent="0.4">
      <c r="B202" s="124" t="s">
        <v>199</v>
      </c>
      <c r="C202" s="53">
        <v>20.071864094131193</v>
      </c>
      <c r="D202" s="53">
        <v>369.12905286164289</v>
      </c>
      <c r="E202" s="53">
        <v>527.8744122702235</v>
      </c>
      <c r="F202" s="53">
        <v>364.276328922868</v>
      </c>
      <c r="G202" s="53">
        <v>5.7459194320037348</v>
      </c>
      <c r="H202" s="53">
        <v>54.48924014311342</v>
      </c>
      <c r="I202" s="53">
        <v>-72.171916831513272</v>
      </c>
      <c r="J202" s="158">
        <v>1269.4149008924696</v>
      </c>
      <c r="M202" s="52"/>
      <c r="O202" s="106"/>
      <c r="R202" s="25"/>
      <c r="S202" s="25"/>
      <c r="XEH202" s="25" t="s">
        <v>120</v>
      </c>
    </row>
    <row r="203" spans="2:19 16362:16362" ht="16" x14ac:dyDescent="0.4">
      <c r="B203" s="124" t="s">
        <v>200</v>
      </c>
      <c r="C203" s="53">
        <v>50.091855867834518</v>
      </c>
      <c r="D203" s="53">
        <v>384.77929954712636</v>
      </c>
      <c r="E203" s="53">
        <v>360.49450412167715</v>
      </c>
      <c r="F203" s="53">
        <v>-690.47967304167548</v>
      </c>
      <c r="G203" s="53">
        <v>-42.942623569342231</v>
      </c>
      <c r="H203" s="53">
        <v>-769.92233734792137</v>
      </c>
      <c r="I203" s="53">
        <v>186.82808316848673</v>
      </c>
      <c r="J203" s="158">
        <v>-521.15089125381428</v>
      </c>
      <c r="M203" s="52"/>
      <c r="O203" s="106"/>
      <c r="R203" s="25"/>
      <c r="S203" s="25"/>
      <c r="XEH203" s="25" t="s">
        <v>169</v>
      </c>
    </row>
    <row r="204" spans="2:19 16362:16362" ht="16" x14ac:dyDescent="0.4">
      <c r="B204" s="124" t="s">
        <v>201</v>
      </c>
      <c r="C204" s="53">
        <v>64.059569288935577</v>
      </c>
      <c r="D204" s="53">
        <v>359.70084224360727</v>
      </c>
      <c r="E204" s="53">
        <v>495.73747096157553</v>
      </c>
      <c r="F204" s="53">
        <v>-108.36256698198076</v>
      </c>
      <c r="G204" s="53">
        <v>-57.942623569342231</v>
      </c>
      <c r="H204" s="53">
        <v>-643.22797165159102</v>
      </c>
      <c r="I204" s="53">
        <v>-70.860459832859249</v>
      </c>
      <c r="J204" s="158">
        <v>39.104260458345095</v>
      </c>
      <c r="M204" s="52"/>
      <c r="O204" s="106"/>
      <c r="R204" s="25"/>
      <c r="S204" s="25"/>
      <c r="XEH204" s="25" t="s">
        <v>18</v>
      </c>
    </row>
    <row r="205" spans="2:19 16362:16362" ht="16" x14ac:dyDescent="0.4">
      <c r="B205" s="124" t="s">
        <v>202</v>
      </c>
      <c r="C205" s="53">
        <v>4.9898620149517496</v>
      </c>
      <c r="D205" s="53">
        <v>251.24962817504354</v>
      </c>
      <c r="E205" s="53">
        <v>364.76466985097233</v>
      </c>
      <c r="F205" s="53">
        <v>248.39263786786361</v>
      </c>
      <c r="G205" s="53">
        <v>5.7459194320037348</v>
      </c>
      <c r="H205" s="53">
        <v>159.53630144400449</v>
      </c>
      <c r="I205" s="53">
        <v>63.516626169832705</v>
      </c>
      <c r="J205" s="158">
        <v>1098.1956449546724</v>
      </c>
      <c r="M205" s="52"/>
      <c r="O205" s="106"/>
      <c r="R205" s="25"/>
      <c r="S205" s="25"/>
      <c r="XEH205" s="25" t="s">
        <v>197</v>
      </c>
    </row>
    <row r="206" spans="2:19 16362:16362" ht="16" x14ac:dyDescent="0.4">
      <c r="B206" s="124" t="s">
        <v>203</v>
      </c>
      <c r="C206" s="53">
        <v>0.27101108144272135</v>
      </c>
      <c r="D206" s="53">
        <v>135.78633021021099</v>
      </c>
      <c r="E206" s="53">
        <v>63.509255949722458</v>
      </c>
      <c r="F206" s="53">
        <v>180.40581579155051</v>
      </c>
      <c r="G206" s="53">
        <v>5.7459194320037348</v>
      </c>
      <c r="H206" s="53">
        <v>253.42638149262712</v>
      </c>
      <c r="I206" s="53">
        <v>-1.4833738301672987</v>
      </c>
      <c r="J206" s="158">
        <v>637.66134012739019</v>
      </c>
      <c r="M206" s="52"/>
      <c r="O206" s="106"/>
      <c r="R206" s="25"/>
      <c r="S206" s="25"/>
      <c r="XEH206" s="25" t="s">
        <v>273</v>
      </c>
    </row>
    <row r="207" spans="2:19 16362:16362" ht="16" x14ac:dyDescent="0.4">
      <c r="B207" s="124" t="s">
        <v>204</v>
      </c>
      <c r="C207" s="53">
        <v>9.2863442871632564</v>
      </c>
      <c r="D207" s="53">
        <v>471.71018960677679</v>
      </c>
      <c r="E207" s="53">
        <v>162.57719126236421</v>
      </c>
      <c r="F207" s="53">
        <v>330.0011773287037</v>
      </c>
      <c r="G207" s="53">
        <v>5.7459194320037348</v>
      </c>
      <c r="H207" s="53">
        <v>-41.128000893997523</v>
      </c>
      <c r="I207" s="53">
        <v>-1.4833738301672987</v>
      </c>
      <c r="J207" s="158">
        <v>936.70944719284671</v>
      </c>
      <c r="M207" s="52"/>
      <c r="O207" s="106"/>
      <c r="R207" s="25"/>
      <c r="S207" s="25"/>
      <c r="XEH207" s="25" t="s">
        <v>43</v>
      </c>
    </row>
    <row r="208" spans="2:19 16362:16362" ht="16" x14ac:dyDescent="0.4">
      <c r="B208" s="124" t="s">
        <v>205</v>
      </c>
      <c r="C208" s="53">
        <v>39.624660373438395</v>
      </c>
      <c r="D208" s="53">
        <v>319.55230501106035</v>
      </c>
      <c r="E208" s="53">
        <v>394.21889158200656</v>
      </c>
      <c r="F208" s="53">
        <v>206.03755798154759</v>
      </c>
      <c r="G208" s="53">
        <v>-388.42352857158551</v>
      </c>
      <c r="H208" s="53">
        <v>-1070.5547016763894</v>
      </c>
      <c r="I208" s="53">
        <v>-117.86045983285925</v>
      </c>
      <c r="J208" s="158">
        <v>-617.4052751327813</v>
      </c>
      <c r="M208" s="52"/>
      <c r="O208" s="106"/>
      <c r="R208" s="25"/>
      <c r="S208" s="25"/>
      <c r="XEH208" s="25" t="s">
        <v>170</v>
      </c>
    </row>
    <row r="209" spans="2:19 16362:16362" ht="16" x14ac:dyDescent="0.4">
      <c r="B209" s="124" t="s">
        <v>206</v>
      </c>
      <c r="C209" s="53">
        <v>3.911147464419594</v>
      </c>
      <c r="D209" s="53">
        <v>-204.48039443059818</v>
      </c>
      <c r="E209" s="53">
        <v>-158.02062102835833</v>
      </c>
      <c r="F209" s="53">
        <v>-148.03436348412072</v>
      </c>
      <c r="G209" s="53">
        <v>5.7459194320037348</v>
      </c>
      <c r="H209" s="53">
        <v>-41.128000893997523</v>
      </c>
      <c r="I209" s="53">
        <v>-1.4833738301672987</v>
      </c>
      <c r="J209" s="158">
        <v>-543.48968677081882</v>
      </c>
      <c r="M209" s="52"/>
      <c r="O209" s="106"/>
      <c r="R209" s="25"/>
      <c r="S209" s="25"/>
      <c r="XEH209" s="25" t="s">
        <v>261</v>
      </c>
    </row>
    <row r="210" spans="2:19 16362:16362" ht="16" x14ac:dyDescent="0.4">
      <c r="B210" s="124" t="s">
        <v>207</v>
      </c>
      <c r="C210" s="53">
        <v>7.6800990626386776</v>
      </c>
      <c r="D210" s="53">
        <v>-245.1711772887941</v>
      </c>
      <c r="E210" s="53">
        <v>-172.17084688310862</v>
      </c>
      <c r="F210" s="53">
        <v>0.20791657836443456</v>
      </c>
      <c r="G210" s="53">
        <v>5.7459194320037348</v>
      </c>
      <c r="H210" s="53">
        <v>-41.128000893997523</v>
      </c>
      <c r="I210" s="53">
        <v>-1.4833738301672987</v>
      </c>
      <c r="J210" s="158">
        <v>-446.31946382306069</v>
      </c>
      <c r="M210" s="52"/>
      <c r="O210" s="106"/>
      <c r="R210" s="25"/>
      <c r="S210" s="25"/>
      <c r="XEH210" s="25" t="s">
        <v>19</v>
      </c>
    </row>
    <row r="211" spans="2:19 16362:16362" ht="16" x14ac:dyDescent="0.4">
      <c r="B211" s="124" t="s">
        <v>208</v>
      </c>
      <c r="C211" s="53">
        <v>-11.870926362907777</v>
      </c>
      <c r="D211" s="53">
        <v>548.94362927330872</v>
      </c>
      <c r="E211" s="53">
        <v>425.24773355074672</v>
      </c>
      <c r="F211" s="53">
        <v>237.22538906569406</v>
      </c>
      <c r="G211" s="53">
        <v>-14.942623569342231</v>
      </c>
      <c r="H211" s="53">
        <v>805.19219963989599</v>
      </c>
      <c r="I211" s="53">
        <v>-113.17191683151327</v>
      </c>
      <c r="J211" s="158">
        <v>1876.6234847658823</v>
      </c>
      <c r="M211" s="52"/>
      <c r="O211" s="106"/>
      <c r="R211" s="25"/>
      <c r="S211" s="25"/>
      <c r="XEH211" s="25" t="s">
        <v>252</v>
      </c>
    </row>
    <row r="212" spans="2:19 16362:16362" ht="16" x14ac:dyDescent="0.4">
      <c r="B212" s="124" t="s">
        <v>209</v>
      </c>
      <c r="C212" s="53">
        <v>53.766115067267648</v>
      </c>
      <c r="D212" s="53">
        <v>526.33139725531612</v>
      </c>
      <c r="E212" s="53">
        <v>295.23486654913251</v>
      </c>
      <c r="F212" s="53">
        <v>61.292540332404414</v>
      </c>
      <c r="G212" s="53">
        <v>-94.942623569342231</v>
      </c>
      <c r="H212" s="53">
        <v>-41.128000893993885</v>
      </c>
      <c r="I212" s="53">
        <v>-1.4833738301672987</v>
      </c>
      <c r="J212" s="158">
        <v>799.07092091061713</v>
      </c>
      <c r="M212" s="52"/>
      <c r="O212" s="106"/>
      <c r="R212" s="25"/>
      <c r="S212" s="25"/>
      <c r="XEH212" s="25" t="s">
        <v>198</v>
      </c>
    </row>
    <row r="213" spans="2:19 16362:16362" ht="16" x14ac:dyDescent="0.4">
      <c r="B213" s="124" t="s">
        <v>210</v>
      </c>
      <c r="C213" s="53">
        <v>10.431204281838603</v>
      </c>
      <c r="D213" s="53">
        <v>454.44387297368445</v>
      </c>
      <c r="E213" s="53">
        <v>439.98609217530412</v>
      </c>
      <c r="F213" s="53">
        <v>-63.994997116500507</v>
      </c>
      <c r="G213" s="53">
        <v>5.7459194320037348</v>
      </c>
      <c r="H213" s="53">
        <v>-41.128000893997523</v>
      </c>
      <c r="I213" s="53">
        <v>-1.4833738301672987</v>
      </c>
      <c r="J213" s="158">
        <v>804.00071702216553</v>
      </c>
      <c r="M213" s="52"/>
      <c r="O213" s="106"/>
      <c r="R213" s="25"/>
      <c r="S213" s="25"/>
      <c r="XEH213" s="25" t="s">
        <v>222</v>
      </c>
    </row>
    <row r="214" spans="2:19 16362:16362" ht="16" x14ac:dyDescent="0.4">
      <c r="B214" s="124" t="s">
        <v>211</v>
      </c>
      <c r="C214" s="53">
        <v>1.9872399976528279</v>
      </c>
      <c r="D214" s="53">
        <v>177.91868032510408</v>
      </c>
      <c r="E214" s="53">
        <v>438.90710360957377</v>
      </c>
      <c r="F214" s="53">
        <v>298.88762579940135</v>
      </c>
      <c r="G214" s="53">
        <v>-326.42352857158551</v>
      </c>
      <c r="H214" s="53">
        <v>-626.02108286356543</v>
      </c>
      <c r="I214" s="53">
        <v>-17.171916831513272</v>
      </c>
      <c r="J214" s="158">
        <v>-51.915878534932176</v>
      </c>
      <c r="M214" s="52"/>
      <c r="O214" s="106"/>
      <c r="R214" s="25"/>
      <c r="S214" s="25"/>
      <c r="XEH214" s="25" t="s">
        <v>121</v>
      </c>
    </row>
    <row r="215" spans="2:19 16362:16362" ht="16" x14ac:dyDescent="0.4">
      <c r="B215" s="124" t="s">
        <v>212</v>
      </c>
      <c r="C215" s="53">
        <v>7.21657840284381</v>
      </c>
      <c r="D215" s="53">
        <v>193.07970358222124</v>
      </c>
      <c r="E215" s="53">
        <v>338.93681483995272</v>
      </c>
      <c r="F215" s="53">
        <v>199.52134150065828</v>
      </c>
      <c r="G215" s="53">
        <v>5.7459194320037348</v>
      </c>
      <c r="H215" s="53">
        <v>-41.128000893997523</v>
      </c>
      <c r="I215" s="53">
        <v>-1.4833738301672987</v>
      </c>
      <c r="J215" s="158">
        <v>701.88898303351493</v>
      </c>
      <c r="M215" s="52"/>
      <c r="O215" s="106"/>
      <c r="R215" s="25"/>
      <c r="S215" s="25"/>
      <c r="XEH215" s="25" t="s">
        <v>122</v>
      </c>
    </row>
    <row r="216" spans="2:19 16362:16362" ht="16" x14ac:dyDescent="0.4">
      <c r="B216" s="124" t="s">
        <v>213</v>
      </c>
      <c r="C216" s="53">
        <v>0.86743531202058954</v>
      </c>
      <c r="D216" s="53">
        <v>-247.43066350129308</v>
      </c>
      <c r="E216" s="53">
        <v>-156.22494378542535</v>
      </c>
      <c r="F216" s="53">
        <v>-4.0322788382805346</v>
      </c>
      <c r="G216" s="53">
        <v>5.7459194320037348</v>
      </c>
      <c r="H216" s="53">
        <v>-41.128000893997523</v>
      </c>
      <c r="I216" s="53">
        <v>-1.4833738301672987</v>
      </c>
      <c r="J216" s="158">
        <v>-443.68590610513945</v>
      </c>
      <c r="M216" s="52"/>
      <c r="O216" s="106"/>
      <c r="R216" s="25"/>
      <c r="S216" s="25"/>
      <c r="XEH216" s="25" t="s">
        <v>171</v>
      </c>
    </row>
    <row r="217" spans="2:19 16362:16362" ht="16" x14ac:dyDescent="0.4">
      <c r="B217" s="124" t="s">
        <v>214</v>
      </c>
      <c r="C217" s="53">
        <v>23.286075435231332</v>
      </c>
      <c r="D217" s="53">
        <v>-62.795352932269559</v>
      </c>
      <c r="E217" s="53">
        <v>471.30317676814229</v>
      </c>
      <c r="F217" s="53">
        <v>-69.798680705191316</v>
      </c>
      <c r="G217" s="53">
        <v>5.7459194320037348</v>
      </c>
      <c r="H217" s="53">
        <v>14.931399093104119</v>
      </c>
      <c r="I217" s="53">
        <v>-1.4833738301672987</v>
      </c>
      <c r="J217" s="158">
        <v>381.18916326085332</v>
      </c>
      <c r="M217" s="52"/>
      <c r="O217" s="106"/>
      <c r="R217" s="25"/>
      <c r="S217" s="25"/>
      <c r="XEH217" s="25" t="s">
        <v>199</v>
      </c>
    </row>
    <row r="218" spans="2:19 16362:16362" ht="16" x14ac:dyDescent="0.4">
      <c r="B218" s="124" t="s">
        <v>215</v>
      </c>
      <c r="C218" s="53">
        <v>-47.749562868147066</v>
      </c>
      <c r="D218" s="53">
        <v>-277.58267021770172</v>
      </c>
      <c r="E218" s="53">
        <v>372.54218236869247</v>
      </c>
      <c r="F218" s="53">
        <v>-163.71666703264552</v>
      </c>
      <c r="G218" s="53">
        <v>5.7459194320037348</v>
      </c>
      <c r="H218" s="53">
        <v>97.813212259350621</v>
      </c>
      <c r="I218" s="53">
        <v>-1.4833738301672987</v>
      </c>
      <c r="J218" s="158">
        <v>-14.430959888614769</v>
      </c>
      <c r="M218" s="52"/>
      <c r="O218" s="106"/>
      <c r="R218" s="25"/>
      <c r="S218" s="25"/>
      <c r="XEH218" s="25" t="s">
        <v>236</v>
      </c>
    </row>
    <row r="219" spans="2:19 16362:16362" ht="16" x14ac:dyDescent="0.4">
      <c r="B219" s="124" t="s">
        <v>216</v>
      </c>
      <c r="C219" s="53">
        <v>-1.3421526113061155</v>
      </c>
      <c r="D219" s="53">
        <v>-402.90112623210757</v>
      </c>
      <c r="E219" s="53">
        <v>167.46131173989986</v>
      </c>
      <c r="F219" s="53">
        <v>4.7611936037510496</v>
      </c>
      <c r="G219" s="53">
        <v>5.7459194320037348</v>
      </c>
      <c r="H219" s="53">
        <v>-41.128000893997523</v>
      </c>
      <c r="I219" s="53">
        <v>-1.4833738301672987</v>
      </c>
      <c r="J219" s="158">
        <v>-268.88622879192388</v>
      </c>
      <c r="M219" s="52"/>
      <c r="O219" s="106"/>
      <c r="R219" s="25"/>
      <c r="S219" s="25"/>
      <c r="XEH219" s="25" t="s">
        <v>67</v>
      </c>
    </row>
    <row r="220" spans="2:19 16362:16362" ht="16" x14ac:dyDescent="0.4">
      <c r="B220" s="124" t="s">
        <v>217</v>
      </c>
      <c r="C220" s="53">
        <v>27.2052876476478</v>
      </c>
      <c r="D220" s="53">
        <v>-51.272531468950596</v>
      </c>
      <c r="E220" s="53">
        <v>249.70231066086018</v>
      </c>
      <c r="F220" s="53">
        <v>-13.084735156293823</v>
      </c>
      <c r="G220" s="53">
        <v>5.7459194320037348</v>
      </c>
      <c r="H220" s="53">
        <v>-3.4740417861612514</v>
      </c>
      <c r="I220" s="53">
        <v>-1.4833738301672987</v>
      </c>
      <c r="J220" s="158">
        <v>213.33883549893878</v>
      </c>
      <c r="M220" s="52"/>
      <c r="O220" s="106"/>
      <c r="R220" s="25"/>
      <c r="S220" s="25"/>
      <c r="XEH220" s="25" t="s">
        <v>248</v>
      </c>
    </row>
    <row r="221" spans="2:19 16362:16362" ht="16" x14ac:dyDescent="0.4">
      <c r="B221" s="124" t="s">
        <v>218</v>
      </c>
      <c r="C221" s="53">
        <v>-1.4969884511559064</v>
      </c>
      <c r="D221" s="53">
        <v>-150.8896273838528</v>
      </c>
      <c r="E221" s="53">
        <v>-99.981625344118541</v>
      </c>
      <c r="F221" s="53">
        <v>53.311687410141431</v>
      </c>
      <c r="G221" s="53">
        <v>5.7459194320037348</v>
      </c>
      <c r="H221" s="53">
        <v>-41.128000893997523</v>
      </c>
      <c r="I221" s="53">
        <v>-1.4833738301672987</v>
      </c>
      <c r="J221" s="158">
        <v>-235.92200906114692</v>
      </c>
      <c r="M221" s="52"/>
      <c r="O221" s="106"/>
      <c r="R221" s="25"/>
      <c r="S221" s="25"/>
      <c r="XEH221" s="25" t="s">
        <v>53</v>
      </c>
    </row>
    <row r="222" spans="2:19 16362:16362" ht="16" x14ac:dyDescent="0.4">
      <c r="B222" s="124" t="s">
        <v>219</v>
      </c>
      <c r="C222" s="53">
        <v>-11.449325653836656</v>
      </c>
      <c r="D222" s="53">
        <v>-215.97192678181179</v>
      </c>
      <c r="E222" s="53">
        <v>182.89644977265689</v>
      </c>
      <c r="F222" s="53">
        <v>71.184582171109838</v>
      </c>
      <c r="G222" s="53">
        <v>-67.942623569342231</v>
      </c>
      <c r="H222" s="53">
        <v>826.28124051341001</v>
      </c>
      <c r="I222" s="53">
        <v>50.516626169832705</v>
      </c>
      <c r="J222" s="158">
        <v>835.51502262201871</v>
      </c>
      <c r="M222" s="52"/>
      <c r="O222" s="106"/>
      <c r="R222" s="25"/>
      <c r="S222" s="25"/>
      <c r="XEH222" s="25" t="s">
        <v>20</v>
      </c>
    </row>
    <row r="223" spans="2:19 16362:16362" ht="16" x14ac:dyDescent="0.4">
      <c r="B223" s="124" t="s">
        <v>220</v>
      </c>
      <c r="C223" s="53">
        <v>21.069054058053997</v>
      </c>
      <c r="D223" s="53">
        <v>312.37098974865989</v>
      </c>
      <c r="E223" s="53">
        <v>164.32089118573492</v>
      </c>
      <c r="F223" s="53">
        <v>191.8537789069081</v>
      </c>
      <c r="G223" s="53">
        <v>5.7459194320037348</v>
      </c>
      <c r="H223" s="53">
        <v>-41.128000893997523</v>
      </c>
      <c r="I223" s="53">
        <v>-1.4833738301672987</v>
      </c>
      <c r="J223" s="158">
        <v>652.74925860719577</v>
      </c>
      <c r="M223" s="52"/>
      <c r="O223" s="106"/>
      <c r="R223" s="25"/>
      <c r="S223" s="25"/>
      <c r="XEH223" s="25" t="s">
        <v>97</v>
      </c>
    </row>
    <row r="224" spans="2:19 16362:16362" ht="16" x14ac:dyDescent="0.4">
      <c r="B224" s="124" t="s">
        <v>221</v>
      </c>
      <c r="C224" s="53">
        <v>28.141987106696014</v>
      </c>
      <c r="D224" s="53">
        <v>551.33232528269593</v>
      </c>
      <c r="E224" s="53">
        <v>487.31765133477785</v>
      </c>
      <c r="F224" s="53">
        <v>402.34987053508382</v>
      </c>
      <c r="G224" s="53">
        <v>-273.42352857158551</v>
      </c>
      <c r="H224" s="53">
        <v>-648.4827667720283</v>
      </c>
      <c r="I224" s="53">
        <v>3.828083168486728</v>
      </c>
      <c r="J224" s="158">
        <v>551.06362208412679</v>
      </c>
      <c r="M224" s="52"/>
      <c r="O224" s="106"/>
      <c r="R224" s="25"/>
      <c r="S224" s="25"/>
      <c r="XEH224" s="25" t="s">
        <v>172</v>
      </c>
    </row>
    <row r="225" spans="2:19 16362:16362" ht="16" x14ac:dyDescent="0.4">
      <c r="B225" s="124" t="s">
        <v>222</v>
      </c>
      <c r="C225" s="53">
        <v>44.022119779366726</v>
      </c>
      <c r="D225" s="53">
        <v>729.37753583736924</v>
      </c>
      <c r="E225" s="53">
        <v>199.89431459070542</v>
      </c>
      <c r="F225" s="53">
        <v>261.62468272512598</v>
      </c>
      <c r="G225" s="53">
        <v>5.7459194320037348</v>
      </c>
      <c r="H225" s="53">
        <v>-41.128000893997523</v>
      </c>
      <c r="I225" s="53">
        <v>-1.4833738301672987</v>
      </c>
      <c r="J225" s="158">
        <v>1198.0531976404063</v>
      </c>
      <c r="M225" s="52"/>
      <c r="O225" s="106"/>
      <c r="R225" s="25"/>
      <c r="S225" s="25"/>
      <c r="XEH225" s="25" t="s">
        <v>173</v>
      </c>
    </row>
    <row r="226" spans="2:19 16362:16362" ht="16" x14ac:dyDescent="0.4">
      <c r="B226" s="124" t="s">
        <v>223</v>
      </c>
      <c r="C226" s="53">
        <v>-1.4752768733673316</v>
      </c>
      <c r="D226" s="53">
        <v>-158.22492348928319</v>
      </c>
      <c r="E226" s="53">
        <v>-170.52146112321353</v>
      </c>
      <c r="F226" s="53">
        <v>-52.302928732907311</v>
      </c>
      <c r="G226" s="53">
        <v>5.7459194320037348</v>
      </c>
      <c r="H226" s="53">
        <v>-41.128000893997523</v>
      </c>
      <c r="I226" s="53">
        <v>-1.4833738301672987</v>
      </c>
      <c r="J226" s="158">
        <v>-419.39004551093245</v>
      </c>
      <c r="M226" s="52"/>
      <c r="O226" s="106"/>
      <c r="R226" s="25"/>
      <c r="S226" s="25"/>
      <c r="XEH226" s="25" t="s">
        <v>174</v>
      </c>
    </row>
    <row r="227" spans="2:19 16362:16362" ht="16" x14ac:dyDescent="0.4">
      <c r="B227" s="124" t="s">
        <v>224</v>
      </c>
      <c r="C227" s="53">
        <v>18.523231969027798</v>
      </c>
      <c r="D227" s="53">
        <v>230.05161350947859</v>
      </c>
      <c r="E227" s="53">
        <v>81.51907794512293</v>
      </c>
      <c r="F227" s="53">
        <v>204.49646698499458</v>
      </c>
      <c r="G227" s="53">
        <v>5.7459194320037348</v>
      </c>
      <c r="H227" s="53">
        <v>-41.128000893997523</v>
      </c>
      <c r="I227" s="53">
        <v>-1.4833738301672987</v>
      </c>
      <c r="J227" s="158">
        <v>497.72493511646275</v>
      </c>
      <c r="M227" s="52"/>
      <c r="O227" s="106"/>
      <c r="R227" s="25"/>
      <c r="S227" s="25"/>
      <c r="XEH227" s="25" t="s">
        <v>33</v>
      </c>
    </row>
    <row r="228" spans="2:19 16362:16362" ht="16" x14ac:dyDescent="0.4">
      <c r="B228" s="124" t="s">
        <v>225</v>
      </c>
      <c r="C228" s="53">
        <v>-1.2584830284152069</v>
      </c>
      <c r="D228" s="53">
        <v>-240.12063656294063</v>
      </c>
      <c r="E228" s="53">
        <v>-204.39055177879845</v>
      </c>
      <c r="F228" s="53">
        <v>-35.582032442268243</v>
      </c>
      <c r="G228" s="53">
        <v>5.7459194320037348</v>
      </c>
      <c r="H228" s="53">
        <v>-41.128000893997523</v>
      </c>
      <c r="I228" s="53">
        <v>-1.4833738301672987</v>
      </c>
      <c r="J228" s="158">
        <v>-518.21715910458363</v>
      </c>
      <c r="M228" s="52"/>
      <c r="O228" s="106"/>
      <c r="R228" s="25"/>
      <c r="S228" s="25"/>
      <c r="XEH228" s="25" t="s">
        <v>253</v>
      </c>
    </row>
    <row r="229" spans="2:19 16362:16362" ht="16" x14ac:dyDescent="0.4">
      <c r="B229" s="124" t="s">
        <v>226</v>
      </c>
      <c r="C229" s="53">
        <v>10.270834350177278</v>
      </c>
      <c r="D229" s="53">
        <v>190.9396056634013</v>
      </c>
      <c r="E229" s="53">
        <v>115.94429343969851</v>
      </c>
      <c r="F229" s="53">
        <v>96.998984717550158</v>
      </c>
      <c r="G229" s="53">
        <v>5.7459194320037348</v>
      </c>
      <c r="H229" s="53">
        <v>-41.128000893997523</v>
      </c>
      <c r="I229" s="53">
        <v>-1.4833738301672987</v>
      </c>
      <c r="J229" s="158">
        <v>377.28826287866616</v>
      </c>
      <c r="M229" s="52"/>
      <c r="O229" s="106"/>
      <c r="R229" s="25"/>
      <c r="S229" s="25"/>
      <c r="XEH229" s="25" t="s">
        <v>76</v>
      </c>
    </row>
    <row r="230" spans="2:19 16362:16362" ht="16" x14ac:dyDescent="0.4">
      <c r="B230" s="124" t="s">
        <v>227</v>
      </c>
      <c r="C230" s="53">
        <v>-0.14929895873465956</v>
      </c>
      <c r="D230" s="53">
        <v>601.0350951608234</v>
      </c>
      <c r="E230" s="53">
        <v>441.16819473492779</v>
      </c>
      <c r="F230" s="53">
        <v>195.28658044823965</v>
      </c>
      <c r="G230" s="53">
        <v>93.745919432003731</v>
      </c>
      <c r="H230" s="53">
        <v>151.55704595238967</v>
      </c>
      <c r="I230" s="53">
        <v>15.516626169832701</v>
      </c>
      <c r="J230" s="158">
        <v>1498.1601629394825</v>
      </c>
      <c r="M230" s="52"/>
      <c r="O230" s="106"/>
      <c r="R230" s="25"/>
      <c r="S230" s="25"/>
      <c r="XEH230" s="25" t="s">
        <v>175</v>
      </c>
    </row>
    <row r="231" spans="2:19 16362:16362" ht="16" x14ac:dyDescent="0.4">
      <c r="B231" s="124" t="s">
        <v>228</v>
      </c>
      <c r="C231" s="53">
        <v>-1.3589852136247635</v>
      </c>
      <c r="D231" s="53">
        <v>381.79248855930314</v>
      </c>
      <c r="E231" s="53">
        <v>307.08106610862973</v>
      </c>
      <c r="F231" s="53">
        <v>265.6381443739495</v>
      </c>
      <c r="G231" s="53">
        <v>5.7459194320037348</v>
      </c>
      <c r="H231" s="53">
        <v>-0.33772658829911961</v>
      </c>
      <c r="I231" s="53">
        <v>-1.4833738301672987</v>
      </c>
      <c r="J231" s="158">
        <v>957.07753284179489</v>
      </c>
      <c r="M231" s="52"/>
      <c r="O231" s="106"/>
      <c r="R231" s="25"/>
      <c r="S231" s="25"/>
      <c r="XEH231" s="25" t="s">
        <v>123</v>
      </c>
    </row>
    <row r="232" spans="2:19 16362:16362" ht="16" x14ac:dyDescent="0.4">
      <c r="B232" s="124" t="s">
        <v>229</v>
      </c>
      <c r="C232" s="53">
        <v>-7.1006472660276492</v>
      </c>
      <c r="D232" s="53">
        <v>290.70184510822492</v>
      </c>
      <c r="E232" s="53">
        <v>486.67148789049907</v>
      </c>
      <c r="F232" s="53">
        <v>245.00050923790857</v>
      </c>
      <c r="G232" s="53">
        <v>5.7459194320037348</v>
      </c>
      <c r="H232" s="53">
        <v>10.619379997526266</v>
      </c>
      <c r="I232" s="53">
        <v>-90.171916831513272</v>
      </c>
      <c r="J232" s="158">
        <v>941.46657756862146</v>
      </c>
      <c r="M232" s="52"/>
      <c r="O232" s="106"/>
      <c r="R232" s="25"/>
      <c r="S232" s="25"/>
      <c r="XEH232" s="25" t="s">
        <v>200</v>
      </c>
    </row>
    <row r="233" spans="2:19 16362:16362" ht="16" x14ac:dyDescent="0.4">
      <c r="B233" s="124" t="s">
        <v>230</v>
      </c>
      <c r="C233" s="53">
        <v>27.815132491212506</v>
      </c>
      <c r="D233" s="53">
        <v>504.25600613458437</v>
      </c>
      <c r="E233" s="53">
        <v>204.51137682168348</v>
      </c>
      <c r="F233" s="53">
        <v>153.40953573097391</v>
      </c>
      <c r="G233" s="53">
        <v>5.7459194320037348</v>
      </c>
      <c r="H233" s="53">
        <v>-41.128000893997523</v>
      </c>
      <c r="I233" s="53">
        <v>-1.4833738301672987</v>
      </c>
      <c r="J233" s="158">
        <v>853.12659588629299</v>
      </c>
      <c r="M233" s="52"/>
      <c r="O233" s="106"/>
      <c r="R233" s="25"/>
      <c r="S233" s="25"/>
      <c r="XEH233" s="25" t="s">
        <v>89</v>
      </c>
    </row>
    <row r="234" spans="2:19 16362:16362" ht="16" x14ac:dyDescent="0.4">
      <c r="B234" s="124" t="s">
        <v>231</v>
      </c>
      <c r="C234" s="53">
        <v>54.568324261014496</v>
      </c>
      <c r="D234" s="53">
        <v>793.61210374940345</v>
      </c>
      <c r="E234" s="53">
        <v>597.57943777534558</v>
      </c>
      <c r="F234" s="53">
        <v>240.29531513439957</v>
      </c>
      <c r="G234" s="53">
        <v>-28.942623569342231</v>
      </c>
      <c r="H234" s="53">
        <v>-681.28560554385297</v>
      </c>
      <c r="I234" s="53">
        <v>122.13954016714075</v>
      </c>
      <c r="J234" s="158">
        <v>1097.9664919741085</v>
      </c>
      <c r="M234" s="52"/>
      <c r="O234" s="106"/>
      <c r="R234" s="25"/>
      <c r="S234" s="25"/>
      <c r="XEH234" s="25" t="s">
        <v>176</v>
      </c>
    </row>
    <row r="235" spans="2:19 16362:16362" ht="16" x14ac:dyDescent="0.4">
      <c r="B235" s="124" t="s">
        <v>232</v>
      </c>
      <c r="C235" s="53">
        <v>11.032430850882974</v>
      </c>
      <c r="D235" s="53">
        <v>393.56710473605574</v>
      </c>
      <c r="E235" s="53">
        <v>401.69257462326522</v>
      </c>
      <c r="F235" s="53">
        <v>160.22407794365287</v>
      </c>
      <c r="G235" s="53">
        <v>-185.94262356934223</v>
      </c>
      <c r="H235" s="53">
        <v>-1063.4668969011759</v>
      </c>
      <c r="I235" s="53">
        <v>2.828083168486728</v>
      </c>
      <c r="J235" s="158">
        <v>-280.06524914817464</v>
      </c>
      <c r="M235" s="52"/>
      <c r="O235" s="106"/>
      <c r="R235" s="25"/>
      <c r="S235" s="25"/>
      <c r="XEH235" s="25" t="s">
        <v>68</v>
      </c>
    </row>
    <row r="236" spans="2:19 16362:16362" ht="16" x14ac:dyDescent="0.4">
      <c r="B236" s="124" t="s">
        <v>233</v>
      </c>
      <c r="C236" s="53">
        <v>-7.9955029887158151</v>
      </c>
      <c r="D236" s="53">
        <v>201.51246362911198</v>
      </c>
      <c r="E236" s="53">
        <v>383.77809757039847</v>
      </c>
      <c r="F236" s="53">
        <v>133.33993414294335</v>
      </c>
      <c r="G236" s="53">
        <v>-398.42352857158551</v>
      </c>
      <c r="H236" s="53">
        <v>-1238.9478004433522</v>
      </c>
      <c r="I236" s="53">
        <v>92.828083168486728</v>
      </c>
      <c r="J236" s="158">
        <v>-833.90825349271302</v>
      </c>
      <c r="M236" s="52"/>
      <c r="O236" s="106"/>
      <c r="R236" s="25"/>
      <c r="S236" s="25"/>
      <c r="XEH236" s="25" t="s">
        <v>124</v>
      </c>
    </row>
    <row r="237" spans="2:19 16362:16362" ht="16" x14ac:dyDescent="0.4">
      <c r="B237" s="124" t="s">
        <v>234</v>
      </c>
      <c r="C237" s="53">
        <v>54.01166291149115</v>
      </c>
      <c r="D237" s="53">
        <v>575.00320806332888</v>
      </c>
      <c r="E237" s="53">
        <v>458.16788492959802</v>
      </c>
      <c r="F237" s="53">
        <v>461.75702708704915</v>
      </c>
      <c r="G237" s="53">
        <v>-93.942623569342231</v>
      </c>
      <c r="H237" s="53">
        <v>-789.90967042715022</v>
      </c>
      <c r="I237" s="53">
        <v>4.828083168486728</v>
      </c>
      <c r="J237" s="158">
        <v>669.91557216346166</v>
      </c>
      <c r="M237" s="52"/>
      <c r="O237" s="106"/>
      <c r="R237" s="25"/>
      <c r="S237" s="25"/>
      <c r="XEH237" s="25" t="s">
        <v>177</v>
      </c>
    </row>
    <row r="238" spans="2:19 16362:16362" ht="16" x14ac:dyDescent="0.4">
      <c r="B238" s="124" t="s">
        <v>235</v>
      </c>
      <c r="C238" s="53">
        <v>0.86425247349924017</v>
      </c>
      <c r="D238" s="53">
        <v>475.76109561668386</v>
      </c>
      <c r="E238" s="53">
        <v>300.84955771147219</v>
      </c>
      <c r="F238" s="53">
        <v>309.85522008912096</v>
      </c>
      <c r="G238" s="53">
        <v>5.7459194320037348</v>
      </c>
      <c r="H238" s="53">
        <v>183.43327517498255</v>
      </c>
      <c r="I238" s="53">
        <v>-123.17191683151327</v>
      </c>
      <c r="J238" s="158">
        <v>1153.3374036662494</v>
      </c>
      <c r="M238" s="52"/>
      <c r="O238" s="106"/>
      <c r="R238" s="25"/>
      <c r="S238" s="25"/>
      <c r="XEH238" s="25" t="s">
        <v>44</v>
      </c>
    </row>
    <row r="239" spans="2:19 16362:16362" ht="16" x14ac:dyDescent="0.4">
      <c r="B239" s="124" t="s">
        <v>236</v>
      </c>
      <c r="C239" s="53">
        <v>1.6608903563692936</v>
      </c>
      <c r="D239" s="53">
        <v>322.96197603469204</v>
      </c>
      <c r="E239" s="53">
        <v>492.29211683544861</v>
      </c>
      <c r="F239" s="53">
        <v>99.054731367734121</v>
      </c>
      <c r="G239" s="53">
        <v>5.7459194320037348</v>
      </c>
      <c r="H239" s="53">
        <v>33.193030525513677</v>
      </c>
      <c r="I239" s="53">
        <v>-1.4833738301672987</v>
      </c>
      <c r="J239" s="158">
        <v>953.42529072159414</v>
      </c>
      <c r="M239" s="52"/>
      <c r="O239" s="106"/>
      <c r="R239" s="25"/>
      <c r="S239" s="25"/>
      <c r="XEH239" s="25" t="s">
        <v>21</v>
      </c>
    </row>
    <row r="240" spans="2:19 16362:16362" ht="16" x14ac:dyDescent="0.4">
      <c r="B240" s="124" t="s">
        <v>237</v>
      </c>
      <c r="C240" s="53">
        <v>62.447872778365223</v>
      </c>
      <c r="D240" s="53">
        <v>1050.4713871289523</v>
      </c>
      <c r="E240" s="53">
        <v>481.07937587238786</v>
      </c>
      <c r="F240" s="53">
        <v>87.422386194916768</v>
      </c>
      <c r="G240" s="53">
        <v>-319.42352857158551</v>
      </c>
      <c r="H240" s="53">
        <v>-1132.72448076827</v>
      </c>
      <c r="I240" s="53">
        <v>41.139540167140751</v>
      </c>
      <c r="J240" s="158">
        <v>270.41255280190722</v>
      </c>
      <c r="M240" s="52"/>
      <c r="O240" s="106"/>
      <c r="R240" s="25"/>
      <c r="S240" s="25"/>
      <c r="XEH240" s="25" t="s">
        <v>22</v>
      </c>
    </row>
    <row r="241" spans="2:19 16362:16362" ht="16" x14ac:dyDescent="0.4">
      <c r="B241" s="124" t="s">
        <v>238</v>
      </c>
      <c r="C241" s="53">
        <v>73.863539475866347</v>
      </c>
      <c r="D241" s="53">
        <v>1071.2343504200385</v>
      </c>
      <c r="E241" s="53">
        <v>909.4367973458518</v>
      </c>
      <c r="F241" s="53">
        <v>-198.1780531082037</v>
      </c>
      <c r="G241" s="53">
        <v>-187.42352857158551</v>
      </c>
      <c r="H241" s="53">
        <v>-1172.4926472741618</v>
      </c>
      <c r="I241" s="53">
        <v>324.13954016714075</v>
      </c>
      <c r="J241" s="158">
        <v>820.57999845494669</v>
      </c>
      <c r="M241" s="52"/>
      <c r="O241" s="106"/>
      <c r="R241" s="25"/>
      <c r="S241" s="25"/>
      <c r="XEH241" s="25" t="s">
        <v>178</v>
      </c>
    </row>
    <row r="242" spans="2:19 16362:16362" ht="16" x14ac:dyDescent="0.4">
      <c r="B242" s="124" t="s">
        <v>239</v>
      </c>
      <c r="C242" s="53">
        <v>20.587723180605323</v>
      </c>
      <c r="D242" s="53">
        <v>121.52326553279249</v>
      </c>
      <c r="E242" s="53">
        <v>373.96653365339449</v>
      </c>
      <c r="F242" s="53">
        <v>262.68120489004701</v>
      </c>
      <c r="G242" s="53">
        <v>5.7459194320037348</v>
      </c>
      <c r="H242" s="53">
        <v>-41.128000893997523</v>
      </c>
      <c r="I242" s="53">
        <v>-1.4833738301672987</v>
      </c>
      <c r="J242" s="158">
        <v>741.89327196467821</v>
      </c>
      <c r="M242" s="52"/>
      <c r="O242" s="106"/>
      <c r="R242" s="25"/>
      <c r="S242" s="25"/>
      <c r="XEH242" s="25" t="s">
        <v>179</v>
      </c>
    </row>
    <row r="243" spans="2:19 16362:16362" ht="16" x14ac:dyDescent="0.4">
      <c r="B243" s="124" t="s">
        <v>240</v>
      </c>
      <c r="C243" s="53">
        <v>10.22221128521373</v>
      </c>
      <c r="D243" s="53">
        <v>-211.02676401806065</v>
      </c>
      <c r="E243" s="53">
        <v>-95.971603391929946</v>
      </c>
      <c r="F243" s="53">
        <v>81.287732641240666</v>
      </c>
      <c r="G243" s="53">
        <v>5.7459194320037348</v>
      </c>
      <c r="H243" s="53">
        <v>-41.128000893997523</v>
      </c>
      <c r="I243" s="53">
        <v>-1.4833738301672987</v>
      </c>
      <c r="J243" s="158">
        <v>-252.3538787756973</v>
      </c>
      <c r="M243" s="52"/>
      <c r="O243" s="106"/>
      <c r="R243" s="25"/>
      <c r="S243" s="25"/>
      <c r="XEH243" s="25" t="s">
        <v>180</v>
      </c>
    </row>
    <row r="244" spans="2:19 16362:16362" ht="16" x14ac:dyDescent="0.4">
      <c r="B244" s="124" t="s">
        <v>241</v>
      </c>
      <c r="C244" s="53">
        <v>-30.201363222879664</v>
      </c>
      <c r="D244" s="53">
        <v>375.59295999601619</v>
      </c>
      <c r="E244" s="53">
        <v>308.05361541687546</v>
      </c>
      <c r="F244" s="53">
        <v>236.63156057842946</v>
      </c>
      <c r="G244" s="53">
        <v>5.7459194320037348</v>
      </c>
      <c r="H244" s="53">
        <v>256.70051682343183</v>
      </c>
      <c r="I244" s="53">
        <v>-1.4833738301672987</v>
      </c>
      <c r="J244" s="158">
        <v>1151.0398351937097</v>
      </c>
      <c r="M244" s="52"/>
      <c r="O244" s="106"/>
      <c r="R244" s="25"/>
      <c r="S244" s="25"/>
      <c r="XEH244" s="25" t="s">
        <v>274</v>
      </c>
    </row>
    <row r="245" spans="2:19 16362:16362" ht="16" x14ac:dyDescent="0.4">
      <c r="B245" s="124" t="s">
        <v>242</v>
      </c>
      <c r="C245" s="53">
        <v>20.138905878600664</v>
      </c>
      <c r="D245" s="53">
        <v>397.62381127970963</v>
      </c>
      <c r="E245" s="53">
        <v>314.574717160793</v>
      </c>
      <c r="F245" s="53">
        <v>208.32174845686367</v>
      </c>
      <c r="G245" s="53">
        <v>5.7459194320037348</v>
      </c>
      <c r="H245" s="53">
        <v>-41.128000893997523</v>
      </c>
      <c r="I245" s="53">
        <v>-1.4833738301672987</v>
      </c>
      <c r="J245" s="158">
        <v>903.79372748380581</v>
      </c>
      <c r="M245" s="52"/>
      <c r="O245" s="106"/>
      <c r="R245" s="25"/>
      <c r="S245" s="25"/>
      <c r="XEH245" s="25" t="s">
        <v>23</v>
      </c>
    </row>
    <row r="246" spans="2:19 16362:16362" ht="16" x14ac:dyDescent="0.4">
      <c r="B246" s="124" t="s">
        <v>243</v>
      </c>
      <c r="C246" s="53">
        <v>16.129559038530569</v>
      </c>
      <c r="D246" s="53">
        <v>627.71083027470502</v>
      </c>
      <c r="E246" s="53">
        <v>583.67110296582018</v>
      </c>
      <c r="F246" s="53">
        <v>152.69555431263359</v>
      </c>
      <c r="G246" s="53">
        <v>-185.94262356934223</v>
      </c>
      <c r="H246" s="53">
        <v>-1051.8242082117135</v>
      </c>
      <c r="I246" s="53">
        <v>124.82808316848673</v>
      </c>
      <c r="J246" s="158">
        <v>267.26829797912046</v>
      </c>
      <c r="M246" s="52"/>
      <c r="O246" s="106"/>
      <c r="R246" s="25"/>
      <c r="S246" s="25"/>
      <c r="XEH246" s="25" t="s">
        <v>24</v>
      </c>
    </row>
    <row r="247" spans="2:19 16362:16362" ht="16" x14ac:dyDescent="0.4">
      <c r="B247" s="124" t="s">
        <v>244</v>
      </c>
      <c r="C247" s="53">
        <v>75.638206098809746</v>
      </c>
      <c r="D247" s="53">
        <v>474.69082393566816</v>
      </c>
      <c r="E247" s="53">
        <v>546.38772662798272</v>
      </c>
      <c r="F247" s="53">
        <v>-321.43288797700154</v>
      </c>
      <c r="G247" s="53">
        <v>-24.942623569342231</v>
      </c>
      <c r="H247" s="53">
        <v>-666.19285253531746</v>
      </c>
      <c r="I247" s="53">
        <v>-5.171916831513272</v>
      </c>
      <c r="J247" s="158">
        <v>78.976475749286237</v>
      </c>
      <c r="M247" s="52"/>
      <c r="O247" s="106"/>
      <c r="R247" s="25"/>
      <c r="S247" s="25"/>
      <c r="XEH247" s="25" t="s">
        <v>34</v>
      </c>
    </row>
    <row r="248" spans="2:19 16362:16362" ht="16" x14ac:dyDescent="0.4">
      <c r="B248" s="124" t="s">
        <v>245</v>
      </c>
      <c r="C248" s="53">
        <v>-10.854048895292932</v>
      </c>
      <c r="D248" s="53">
        <v>457.77313506928425</v>
      </c>
      <c r="E248" s="53">
        <v>567.67870328479523</v>
      </c>
      <c r="F248" s="53">
        <v>277.06548531954951</v>
      </c>
      <c r="G248" s="53">
        <v>-345.42352857158551</v>
      </c>
      <c r="H248" s="53">
        <v>-1096.3106019614725</v>
      </c>
      <c r="I248" s="53">
        <v>-5.171916831513272</v>
      </c>
      <c r="J248" s="158">
        <v>-155.24277258623522</v>
      </c>
      <c r="M248" s="52"/>
      <c r="O248" s="106"/>
      <c r="R248" s="25"/>
      <c r="S248" s="25"/>
      <c r="XEH248" s="25" t="s">
        <v>77</v>
      </c>
    </row>
    <row r="249" spans="2:19 16362:16362" ht="16" x14ac:dyDescent="0.4">
      <c r="B249" s="124" t="s">
        <v>246</v>
      </c>
      <c r="C249" s="53">
        <v>45.228291262345927</v>
      </c>
      <c r="D249" s="53">
        <v>238.16697398031181</v>
      </c>
      <c r="E249" s="53">
        <v>547.00480784373804</v>
      </c>
      <c r="F249" s="53">
        <v>191.86699308290102</v>
      </c>
      <c r="G249" s="53">
        <v>-185.94262356934223</v>
      </c>
      <c r="H249" s="53">
        <v>-787.04179885681481</v>
      </c>
      <c r="I249" s="53">
        <v>32.828083168486728</v>
      </c>
      <c r="J249" s="158">
        <v>82.110726911626443</v>
      </c>
      <c r="M249" s="52"/>
      <c r="O249" s="106"/>
      <c r="R249" s="25"/>
      <c r="S249" s="25"/>
      <c r="XEH249" s="25" t="s">
        <v>54</v>
      </c>
    </row>
    <row r="250" spans="2:19 16362:16362" ht="16" x14ac:dyDescent="0.4">
      <c r="B250" s="124" t="s">
        <v>247</v>
      </c>
      <c r="C250" s="53">
        <v>23.239202372180483</v>
      </c>
      <c r="D250" s="53">
        <v>211.68642439808372</v>
      </c>
      <c r="E250" s="53">
        <v>125.98746417809328</v>
      </c>
      <c r="F250" s="53">
        <v>68.820012557245107</v>
      </c>
      <c r="G250" s="53">
        <v>5.7459194320037348</v>
      </c>
      <c r="H250" s="53">
        <v>-41.128000893997523</v>
      </c>
      <c r="I250" s="53">
        <v>-1.4833738301672987</v>
      </c>
      <c r="J250" s="158">
        <v>392.8676482134415</v>
      </c>
      <c r="M250" s="52"/>
      <c r="O250" s="106"/>
      <c r="R250" s="25"/>
      <c r="S250" s="25"/>
      <c r="XEH250" s="25" t="s">
        <v>69</v>
      </c>
    </row>
    <row r="251" spans="2:19 16362:16362" ht="16" x14ac:dyDescent="0.4">
      <c r="B251" s="124" t="s">
        <v>248</v>
      </c>
      <c r="C251" s="53">
        <v>33.476393586097885</v>
      </c>
      <c r="D251" s="53">
        <v>283.32517717398423</v>
      </c>
      <c r="E251" s="53">
        <v>336.55854810892987</v>
      </c>
      <c r="F251" s="53">
        <v>143.10672564219081</v>
      </c>
      <c r="G251" s="53">
        <v>5.7459194320037348</v>
      </c>
      <c r="H251" s="53">
        <v>-41.128000893997523</v>
      </c>
      <c r="I251" s="53">
        <v>-1.4833738301672987</v>
      </c>
      <c r="J251" s="158">
        <v>759.60138921904161</v>
      </c>
      <c r="M251" s="52"/>
      <c r="O251" s="106"/>
      <c r="R251" s="25"/>
      <c r="S251" s="25"/>
      <c r="XEH251" s="25" t="s">
        <v>55</v>
      </c>
    </row>
    <row r="252" spans="2:19 16362:16362" ht="16" x14ac:dyDescent="0.4">
      <c r="B252" s="124" t="s">
        <v>249</v>
      </c>
      <c r="C252" s="53">
        <v>6.9770691658668973</v>
      </c>
      <c r="D252" s="53">
        <v>361.26008993583645</v>
      </c>
      <c r="E252" s="53">
        <v>59.011777145164046</v>
      </c>
      <c r="F252" s="53">
        <v>109.89316703771767</v>
      </c>
      <c r="G252" s="53">
        <v>5.7459194320037348</v>
      </c>
      <c r="H252" s="53">
        <v>-41.128000893997523</v>
      </c>
      <c r="I252" s="53">
        <v>-1.4833738301672987</v>
      </c>
      <c r="J252" s="158">
        <v>500.27664799242399</v>
      </c>
      <c r="M252" s="52"/>
      <c r="O252" s="106"/>
      <c r="R252" s="25"/>
      <c r="S252" s="25"/>
      <c r="XEH252" s="25" t="s">
        <v>25</v>
      </c>
    </row>
    <row r="253" spans="2:19 16362:16362" ht="16" x14ac:dyDescent="0.4">
      <c r="B253" s="124" t="s">
        <v>250</v>
      </c>
      <c r="C253" s="53">
        <v>11.627571142971256</v>
      </c>
      <c r="D253" s="53">
        <v>255.38450167943878</v>
      </c>
      <c r="E253" s="53">
        <v>519.00579046777887</v>
      </c>
      <c r="F253" s="53">
        <v>282.32280573299767</v>
      </c>
      <c r="G253" s="53">
        <v>5.7459194320037348</v>
      </c>
      <c r="H253" s="53">
        <v>-3.4642291246818786</v>
      </c>
      <c r="I253" s="53">
        <v>5.828083168486728</v>
      </c>
      <c r="J253" s="158">
        <v>1076.4504424989952</v>
      </c>
      <c r="M253" s="52"/>
      <c r="O253" s="106"/>
      <c r="R253" s="25"/>
      <c r="S253" s="25"/>
      <c r="XEH253" s="25" t="s">
        <v>237</v>
      </c>
    </row>
    <row r="254" spans="2:19 16362:16362" ht="16" x14ac:dyDescent="0.4">
      <c r="B254" s="124" t="s">
        <v>251</v>
      </c>
      <c r="C254" s="53">
        <v>38.227381316400098</v>
      </c>
      <c r="D254" s="53">
        <v>637.48505647413924</v>
      </c>
      <c r="E254" s="53">
        <v>665.06744759430762</v>
      </c>
      <c r="F254" s="53">
        <v>432.55018359014082</v>
      </c>
      <c r="G254" s="53">
        <v>-185.94262356934223</v>
      </c>
      <c r="H254" s="53">
        <v>-1040.9729314492283</v>
      </c>
      <c r="I254" s="53">
        <v>150.82808316848673</v>
      </c>
      <c r="J254" s="158">
        <v>697.2425971249038</v>
      </c>
      <c r="M254" s="52"/>
      <c r="O254" s="106"/>
      <c r="R254" s="25"/>
      <c r="S254" s="25"/>
      <c r="XEH254" s="25" t="s">
        <v>181</v>
      </c>
    </row>
    <row r="255" spans="2:19 16362:16362" ht="16" x14ac:dyDescent="0.4">
      <c r="B255" s="124" t="s">
        <v>252</v>
      </c>
      <c r="C255" s="53">
        <v>17.264506372002582</v>
      </c>
      <c r="D255" s="53">
        <v>49.312860507120746</v>
      </c>
      <c r="E255" s="53">
        <v>89.61383115819163</v>
      </c>
      <c r="F255" s="53">
        <v>138.67431138840621</v>
      </c>
      <c r="G255" s="53">
        <v>5.7459194320037348</v>
      </c>
      <c r="H255" s="53">
        <v>-41.128000893997523</v>
      </c>
      <c r="I255" s="53">
        <v>-1.4833738301672987</v>
      </c>
      <c r="J255" s="158">
        <v>258.00005413356007</v>
      </c>
      <c r="M255" s="52"/>
      <c r="O255" s="106"/>
      <c r="R255" s="25"/>
      <c r="S255" s="25"/>
      <c r="XEH255" s="25" t="s">
        <v>136</v>
      </c>
    </row>
    <row r="256" spans="2:19 16362:16362" ht="16" x14ac:dyDescent="0.4">
      <c r="B256" s="124" t="s">
        <v>253</v>
      </c>
      <c r="C256" s="53">
        <v>9.2852166804278671</v>
      </c>
      <c r="D256" s="53">
        <v>9.0975384829921886</v>
      </c>
      <c r="E256" s="53">
        <v>323.66939248247058</v>
      </c>
      <c r="F256" s="53">
        <v>64.911020536585042</v>
      </c>
      <c r="G256" s="53">
        <v>5.7459194320037348</v>
      </c>
      <c r="H256" s="53">
        <v>-41.128000893997523</v>
      </c>
      <c r="I256" s="53">
        <v>-1.4833738301672987</v>
      </c>
      <c r="J256" s="158">
        <v>370.0977128903146</v>
      </c>
      <c r="M256" s="52"/>
      <c r="O256" s="106"/>
      <c r="R256" s="25"/>
      <c r="S256" s="25"/>
      <c r="XEH256" s="25" t="s">
        <v>26</v>
      </c>
    </row>
    <row r="257" spans="2:19 16362:16362" ht="16" x14ac:dyDescent="0.4">
      <c r="B257" s="124" t="s">
        <v>254</v>
      </c>
      <c r="C257" s="53">
        <v>21.815081795093047</v>
      </c>
      <c r="D257" s="53">
        <v>108.48729148344057</v>
      </c>
      <c r="E257" s="53">
        <v>643.35254724644528</v>
      </c>
      <c r="F257" s="53">
        <v>-37.290116406871221</v>
      </c>
      <c r="G257" s="53">
        <v>-51.942623569342231</v>
      </c>
      <c r="H257" s="53">
        <v>-573.50781271737253</v>
      </c>
      <c r="I257" s="53">
        <v>64.139540167140751</v>
      </c>
      <c r="J257" s="158">
        <v>175.0539079985337</v>
      </c>
      <c r="M257" s="52"/>
      <c r="O257" s="106"/>
      <c r="R257" s="25"/>
      <c r="S257" s="25"/>
      <c r="XEH257" s="25" t="s">
        <v>125</v>
      </c>
    </row>
    <row r="258" spans="2:19 16362:16362" ht="16" x14ac:dyDescent="0.4">
      <c r="B258" s="124" t="s">
        <v>255</v>
      </c>
      <c r="C258" s="53">
        <v>40.018083255100144</v>
      </c>
      <c r="D258" s="53">
        <v>487.97471516797526</v>
      </c>
      <c r="E258" s="53">
        <v>306.29183657571019</v>
      </c>
      <c r="F258" s="53">
        <v>216.93613246865812</v>
      </c>
      <c r="G258" s="53">
        <v>5.7459194320037348</v>
      </c>
      <c r="H258" s="53">
        <v>-41.128000893997523</v>
      </c>
      <c r="I258" s="53">
        <v>-78.171916831513272</v>
      </c>
      <c r="J258" s="158">
        <v>937.6667691739367</v>
      </c>
      <c r="M258" s="52"/>
      <c r="O258" s="106"/>
      <c r="R258" s="25"/>
      <c r="S258" s="25"/>
      <c r="XEH258" s="25" t="s">
        <v>70</v>
      </c>
    </row>
    <row r="259" spans="2:19 16362:16362" ht="16" x14ac:dyDescent="0.4">
      <c r="B259" s="124" t="s">
        <v>256</v>
      </c>
      <c r="C259" s="53">
        <v>80.741518060823964</v>
      </c>
      <c r="D259" s="53">
        <v>415.52278353209357</v>
      </c>
      <c r="E259" s="53">
        <v>652.41248642355947</v>
      </c>
      <c r="F259" s="53">
        <v>-1078.3747896550894</v>
      </c>
      <c r="G259" s="53">
        <v>-228.42352857158551</v>
      </c>
      <c r="H259" s="53">
        <v>-1164.0768094919049</v>
      </c>
      <c r="I259" s="53">
        <v>290.13954016714075</v>
      </c>
      <c r="J259" s="158">
        <v>-1032.058799534962</v>
      </c>
      <c r="M259" s="52"/>
      <c r="O259" s="106"/>
      <c r="R259" s="25"/>
      <c r="S259" s="25"/>
      <c r="XEH259" s="25" t="s">
        <v>275</v>
      </c>
    </row>
    <row r="260" spans="2:19 16362:16362" ht="16" x14ac:dyDescent="0.4">
      <c r="B260" s="124" t="s">
        <v>257</v>
      </c>
      <c r="C260" s="53">
        <v>19.842150123447038</v>
      </c>
      <c r="D260" s="53">
        <v>303.67877707130668</v>
      </c>
      <c r="E260" s="53">
        <v>654.72391732645042</v>
      </c>
      <c r="F260" s="53">
        <v>-506.06656710828918</v>
      </c>
      <c r="G260" s="53">
        <v>-199.42352857158551</v>
      </c>
      <c r="H260" s="53">
        <v>-1003.0222255296076</v>
      </c>
      <c r="I260" s="53">
        <v>172.13954016714075</v>
      </c>
      <c r="J260" s="158">
        <v>-558.12793652113737</v>
      </c>
      <c r="M260" s="52"/>
      <c r="O260" s="106"/>
      <c r="R260" s="25"/>
      <c r="S260" s="25"/>
      <c r="XEH260" s="25" t="s">
        <v>90</v>
      </c>
    </row>
    <row r="261" spans="2:19 16362:16362" ht="16" x14ac:dyDescent="0.4">
      <c r="B261" s="124" t="s">
        <v>258</v>
      </c>
      <c r="C261" s="53">
        <v>62.28859712888832</v>
      </c>
      <c r="D261" s="53">
        <v>516.44882140977347</v>
      </c>
      <c r="E261" s="53">
        <v>755.09746753261402</v>
      </c>
      <c r="F261" s="53">
        <v>-195.35664384640597</v>
      </c>
      <c r="G261" s="53">
        <v>131.05737643065777</v>
      </c>
      <c r="H261" s="53">
        <v>-667.08851738906344</v>
      </c>
      <c r="I261" s="53">
        <v>-61.029907836448615</v>
      </c>
      <c r="J261" s="158">
        <v>541.41719343001569</v>
      </c>
      <c r="M261" s="52"/>
      <c r="O261" s="106"/>
      <c r="R261" s="25"/>
      <c r="S261" s="25"/>
      <c r="XEH261" s="25" t="s">
        <v>276</v>
      </c>
    </row>
    <row r="262" spans="2:19 16362:16362" ht="16" x14ac:dyDescent="0.4">
      <c r="B262" s="124" t="s">
        <v>259</v>
      </c>
      <c r="C262" s="53">
        <v>33.530405496169926</v>
      </c>
      <c r="D262" s="53">
        <v>956.37935361296331</v>
      </c>
      <c r="E262" s="53">
        <v>647.8596383694462</v>
      </c>
      <c r="F262" s="53">
        <v>-281.24581344420267</v>
      </c>
      <c r="G262" s="53">
        <v>-88.942623569342231</v>
      </c>
      <c r="H262" s="53">
        <v>-1048.1669202937533</v>
      </c>
      <c r="I262" s="53">
        <v>65.828083168486728</v>
      </c>
      <c r="J262" s="158">
        <v>285.24212333976789</v>
      </c>
      <c r="M262" s="52"/>
      <c r="O262" s="106"/>
      <c r="R262" s="25"/>
      <c r="S262" s="25"/>
      <c r="XEH262" s="25" t="s">
        <v>45</v>
      </c>
    </row>
    <row r="263" spans="2:19 16362:16362" ht="16" x14ac:dyDescent="0.4">
      <c r="B263" s="124" t="s">
        <v>260</v>
      </c>
      <c r="C263" s="53">
        <v>-12.713737780060569</v>
      </c>
      <c r="D263" s="53">
        <v>617.98318963462293</v>
      </c>
      <c r="E263" s="53">
        <v>583.5452645912311</v>
      </c>
      <c r="F263" s="53">
        <v>-648.87892018080368</v>
      </c>
      <c r="G263" s="53">
        <v>-174.42352857158551</v>
      </c>
      <c r="H263" s="53">
        <v>-681.44406421516123</v>
      </c>
      <c r="I263" s="53">
        <v>-298.02990783644861</v>
      </c>
      <c r="J263" s="158">
        <v>-613.96170435820557</v>
      </c>
      <c r="M263" s="52"/>
      <c r="O263" s="106"/>
      <c r="R263" s="25"/>
      <c r="S263" s="25"/>
      <c r="XEH263" s="25" t="s">
        <v>182</v>
      </c>
    </row>
    <row r="264" spans="2:19 16362:16362" ht="16" x14ac:dyDescent="0.4">
      <c r="B264" s="124" t="s">
        <v>261</v>
      </c>
      <c r="C264" s="53">
        <v>-36.703441603573808</v>
      </c>
      <c r="D264" s="53">
        <v>682.74016849300335</v>
      </c>
      <c r="E264" s="53">
        <v>666.62909070200351</v>
      </c>
      <c r="F264" s="53">
        <v>-449.99006863182683</v>
      </c>
      <c r="G264" s="53">
        <v>37.057376430657769</v>
      </c>
      <c r="H264" s="53">
        <v>-717.03847757743245</v>
      </c>
      <c r="I264" s="53">
        <v>331.13954016714075</v>
      </c>
      <c r="J264" s="158">
        <v>513.83418797997228</v>
      </c>
      <c r="M264" s="52"/>
      <c r="O264" s="106"/>
      <c r="R264" s="25"/>
      <c r="S264" s="25"/>
      <c r="XEH264" s="25" t="s">
        <v>183</v>
      </c>
    </row>
    <row r="265" spans="2:19 16362:16362" ht="16" x14ac:dyDescent="0.4">
      <c r="B265" s="124" t="s">
        <v>262</v>
      </c>
      <c r="C265" s="53">
        <v>91.237271981927265</v>
      </c>
      <c r="D265" s="53">
        <v>560.07756126345555</v>
      </c>
      <c r="E265" s="53">
        <v>623.61031031045559</v>
      </c>
      <c r="F265" s="53">
        <v>-349.29477171997155</v>
      </c>
      <c r="G265" s="53">
        <v>-42.942623569342231</v>
      </c>
      <c r="H265" s="53">
        <v>-835.03250498067212</v>
      </c>
      <c r="I265" s="53">
        <v>186.13954016714075</v>
      </c>
      <c r="J265" s="158">
        <v>233.79478345299339</v>
      </c>
      <c r="M265" s="52"/>
      <c r="O265" s="106"/>
      <c r="R265" s="25"/>
      <c r="S265" s="25"/>
      <c r="XEH265" s="25" t="s">
        <v>277</v>
      </c>
    </row>
    <row r="266" spans="2:19 16362:16362" ht="16" x14ac:dyDescent="0.4">
      <c r="B266" s="124" t="s">
        <v>263</v>
      </c>
      <c r="C266" s="53">
        <v>18.459491331334672</v>
      </c>
      <c r="D266" s="53">
        <v>-180.12001407291771</v>
      </c>
      <c r="E266" s="53">
        <v>96.249629320672071</v>
      </c>
      <c r="F266" s="53">
        <v>69.244961669454824</v>
      </c>
      <c r="G266" s="53">
        <v>5.7459194320037348</v>
      </c>
      <c r="H266" s="53">
        <v>-41.128000893997523</v>
      </c>
      <c r="I266" s="53">
        <v>-1.4833738301672987</v>
      </c>
      <c r="J266" s="158">
        <v>-33.031387043617229</v>
      </c>
      <c r="M266" s="52"/>
      <c r="O266" s="106"/>
      <c r="R266" s="25"/>
      <c r="S266" s="25"/>
      <c r="XEH266" s="25" t="s">
        <v>27</v>
      </c>
    </row>
    <row r="267" spans="2:19 16362:16362" ht="16" x14ac:dyDescent="0.4">
      <c r="B267" s="124" t="s">
        <v>264</v>
      </c>
      <c r="C267" s="53">
        <v>-44.593174124919898</v>
      </c>
      <c r="D267" s="53">
        <v>410.50353196179594</v>
      </c>
      <c r="E267" s="53">
        <v>441.35309138446985</v>
      </c>
      <c r="F267" s="53">
        <v>-442.15397668372589</v>
      </c>
      <c r="G267" s="53">
        <v>-63.423528571585507</v>
      </c>
      <c r="H267" s="53">
        <v>1355.294762963621</v>
      </c>
      <c r="I267" s="53">
        <v>135.13954016714075</v>
      </c>
      <c r="J267" s="158">
        <v>1792.1202470967962</v>
      </c>
      <c r="M267" s="52"/>
      <c r="O267" s="106"/>
      <c r="R267" s="25"/>
      <c r="S267" s="25"/>
      <c r="XEH267" s="25" t="s">
        <v>71</v>
      </c>
    </row>
    <row r="268" spans="2:19 16362:16362" ht="16" x14ac:dyDescent="0.4">
      <c r="B268" s="124" t="s">
        <v>265</v>
      </c>
      <c r="C268" s="53">
        <v>89.716437877183139</v>
      </c>
      <c r="D268" s="53">
        <v>962.28008088866875</v>
      </c>
      <c r="E268" s="53">
        <v>763.86634228517187</v>
      </c>
      <c r="F268" s="53">
        <v>-351.63649224356027</v>
      </c>
      <c r="G268" s="53">
        <v>8.5764714284144929</v>
      </c>
      <c r="H268" s="53">
        <v>1516.3028139948574</v>
      </c>
      <c r="I268" s="53">
        <v>-46.029907836448615</v>
      </c>
      <c r="J268" s="158">
        <v>2943.0757463942869</v>
      </c>
      <c r="M268" s="52"/>
      <c r="O268" s="106"/>
      <c r="R268" s="25"/>
      <c r="S268" s="25"/>
      <c r="XEH268" s="25" t="s">
        <v>91</v>
      </c>
    </row>
    <row r="269" spans="2:19 16362:16362" ht="16" x14ac:dyDescent="0.4">
      <c r="B269" s="124" t="s">
        <v>266</v>
      </c>
      <c r="C269" s="53">
        <v>-39.705529784643453</v>
      </c>
      <c r="D269" s="53">
        <v>433.01526076604068</v>
      </c>
      <c r="E269" s="53">
        <v>647.04890202879312</v>
      </c>
      <c r="F269" s="53">
        <v>-14.559648309886649</v>
      </c>
      <c r="G269" s="53">
        <v>-185.94262356934223</v>
      </c>
      <c r="H269" s="53">
        <v>-793.57715583653373</v>
      </c>
      <c r="I269" s="53">
        <v>112.13954016714075</v>
      </c>
      <c r="J269" s="158">
        <v>158.41874546156845</v>
      </c>
      <c r="M269" s="52"/>
      <c r="O269" s="106"/>
      <c r="R269" s="25"/>
      <c r="S269" s="25"/>
      <c r="XEH269" s="25" t="s">
        <v>223</v>
      </c>
    </row>
    <row r="270" spans="2:19 16362:16362" ht="16" x14ac:dyDescent="0.4">
      <c r="B270" s="124" t="s">
        <v>267</v>
      </c>
      <c r="C270" s="53">
        <v>93.23270244377845</v>
      </c>
      <c r="D270" s="53">
        <v>961.3419622284614</v>
      </c>
      <c r="E270" s="53">
        <v>805.79948697300927</v>
      </c>
      <c r="F270" s="53">
        <v>242.38501868284339</v>
      </c>
      <c r="G270" s="53">
        <v>-134.42352857158551</v>
      </c>
      <c r="H270" s="53">
        <v>539.2069945010071</v>
      </c>
      <c r="I270" s="53">
        <v>-234.02990783644861</v>
      </c>
      <c r="J270" s="158">
        <v>2273.5127284210657</v>
      </c>
      <c r="M270" s="52"/>
      <c r="O270" s="106"/>
      <c r="R270" s="25"/>
      <c r="S270" s="25"/>
      <c r="XEH270" s="25" t="s">
        <v>78</v>
      </c>
    </row>
    <row r="271" spans="2:19 16362:16362" ht="16" x14ac:dyDescent="0.4">
      <c r="B271" s="124" t="s">
        <v>268</v>
      </c>
      <c r="C271" s="53">
        <v>68.387748993360063</v>
      </c>
      <c r="D271" s="53">
        <v>600.48297228927061</v>
      </c>
      <c r="E271" s="53">
        <v>549.70016480146683</v>
      </c>
      <c r="F271" s="53">
        <v>-87.509638954016111</v>
      </c>
      <c r="G271" s="53">
        <v>-345.42352857158551</v>
      </c>
      <c r="H271" s="53">
        <v>-1202.6785304238629</v>
      </c>
      <c r="I271" s="53">
        <v>-78.860459832859249</v>
      </c>
      <c r="J271" s="158">
        <v>-495.90127169822614</v>
      </c>
      <c r="M271" s="52"/>
      <c r="O271" s="106"/>
      <c r="R271" s="25"/>
      <c r="S271" s="25"/>
      <c r="XEH271" s="25" t="s">
        <v>56</v>
      </c>
    </row>
    <row r="272" spans="2:19 16362:16362" ht="16" x14ac:dyDescent="0.4">
      <c r="B272" s="124" t="s">
        <v>269</v>
      </c>
      <c r="C272" s="53">
        <v>69.549384091305527</v>
      </c>
      <c r="D272" s="53">
        <v>519.49912223264118</v>
      </c>
      <c r="E272" s="53">
        <v>672.84696777280442</v>
      </c>
      <c r="F272" s="53">
        <v>-113.50315212594177</v>
      </c>
      <c r="G272" s="53">
        <v>-168.42352857158551</v>
      </c>
      <c r="H272" s="53">
        <v>-194.14671827332222</v>
      </c>
      <c r="I272" s="53">
        <v>-300.02990783644861</v>
      </c>
      <c r="J272" s="158">
        <v>485.79216728945289</v>
      </c>
      <c r="M272" s="52"/>
      <c r="O272" s="106"/>
      <c r="R272" s="25"/>
      <c r="S272" s="25"/>
      <c r="XEH272" s="25" t="s">
        <v>126</v>
      </c>
    </row>
    <row r="273" spans="2:19 16362:16362" ht="16" x14ac:dyDescent="0.4">
      <c r="B273" s="124" t="s">
        <v>270</v>
      </c>
      <c r="C273" s="53">
        <v>79.746908991817492</v>
      </c>
      <c r="D273" s="53">
        <v>992.8093359272882</v>
      </c>
      <c r="E273" s="53">
        <v>533.11188426991282</v>
      </c>
      <c r="F273" s="53">
        <v>-522.15801111600706</v>
      </c>
      <c r="G273" s="53">
        <v>-291.42352857158551</v>
      </c>
      <c r="H273" s="53">
        <v>-1144.1059413736739</v>
      </c>
      <c r="I273" s="53">
        <v>-16.860459832859249</v>
      </c>
      <c r="J273" s="158">
        <v>-368.87981170510699</v>
      </c>
      <c r="M273" s="52"/>
      <c r="O273" s="106"/>
      <c r="R273" s="25"/>
      <c r="S273" s="25"/>
      <c r="XEH273" s="25" t="s">
        <v>184</v>
      </c>
    </row>
    <row r="274" spans="2:19 16362:16362" ht="16" x14ac:dyDescent="0.4">
      <c r="B274" s="124" t="s">
        <v>271</v>
      </c>
      <c r="C274" s="53">
        <v>39.547890991429902</v>
      </c>
      <c r="D274" s="53">
        <v>570.60039907363171</v>
      </c>
      <c r="E274" s="53">
        <v>295.68575311120168</v>
      </c>
      <c r="F274" s="53">
        <v>328.10656968498995</v>
      </c>
      <c r="G274" s="53">
        <v>5.7459194320037348</v>
      </c>
      <c r="H274" s="53">
        <v>-41.128000893997523</v>
      </c>
      <c r="I274" s="53">
        <v>-128.17191683151327</v>
      </c>
      <c r="J274" s="158">
        <v>1070.3866145677462</v>
      </c>
      <c r="M274" s="52"/>
      <c r="O274" s="106"/>
      <c r="R274" s="25"/>
      <c r="S274" s="25"/>
      <c r="XEH274" s="25" t="s">
        <v>254</v>
      </c>
    </row>
    <row r="275" spans="2:19 16362:16362" ht="16" x14ac:dyDescent="0.4">
      <c r="B275" s="124" t="s">
        <v>272</v>
      </c>
      <c r="C275" s="53">
        <v>115.54214455018284</v>
      </c>
      <c r="D275" s="53">
        <v>2.9984656277444297</v>
      </c>
      <c r="E275" s="53">
        <v>603.70287068855987</v>
      </c>
      <c r="F275" s="53">
        <v>-767.0035547467038</v>
      </c>
      <c r="G275" s="53">
        <v>215.57647142841449</v>
      </c>
      <c r="H275" s="53">
        <v>1235.0619360034825</v>
      </c>
      <c r="I275" s="53">
        <v>434.97009216355139</v>
      </c>
      <c r="J275" s="158">
        <v>1840.8484257152318</v>
      </c>
      <c r="M275" s="52"/>
      <c r="O275" s="106"/>
      <c r="R275" s="25"/>
      <c r="S275" s="25"/>
      <c r="XEH275" s="25" t="s">
        <v>262</v>
      </c>
    </row>
    <row r="276" spans="2:19 16362:16362" ht="16" x14ac:dyDescent="0.4">
      <c r="B276" s="124" t="s">
        <v>273</v>
      </c>
      <c r="C276" s="53">
        <v>19.064743300693813</v>
      </c>
      <c r="D276" s="53">
        <v>905.08175513787921</v>
      </c>
      <c r="E276" s="53">
        <v>635.37763118541943</v>
      </c>
      <c r="F276" s="53">
        <v>-521.85120262163173</v>
      </c>
      <c r="G276" s="53">
        <v>0.57647142841449295</v>
      </c>
      <c r="H276" s="53">
        <v>-897.81049815557071</v>
      </c>
      <c r="I276" s="53">
        <v>-3.0299078364486149</v>
      </c>
      <c r="J276" s="158">
        <v>137.40899243875594</v>
      </c>
      <c r="M276" s="52"/>
      <c r="O276" s="106"/>
      <c r="R276" s="25"/>
      <c r="S276" s="25"/>
      <c r="XEH276" s="25" t="s">
        <v>201</v>
      </c>
    </row>
    <row r="277" spans="2:19 16362:16362" ht="16" x14ac:dyDescent="0.4">
      <c r="B277" s="124" t="s">
        <v>274</v>
      </c>
      <c r="C277" s="53">
        <v>11.98809277209148</v>
      </c>
      <c r="D277" s="53">
        <v>-127.76886060396154</v>
      </c>
      <c r="E277" s="53">
        <v>45.880327763051632</v>
      </c>
      <c r="F277" s="53">
        <v>54.021044959394708</v>
      </c>
      <c r="G277" s="53">
        <v>5.7459194320037348</v>
      </c>
      <c r="H277" s="53">
        <v>-41.128000893997523</v>
      </c>
      <c r="I277" s="53">
        <v>-1.4833738301672987</v>
      </c>
      <c r="J277" s="158">
        <v>-52.744850401584799</v>
      </c>
      <c r="M277" s="52"/>
      <c r="O277" s="106"/>
      <c r="R277" s="25"/>
      <c r="S277" s="25"/>
      <c r="XEH277" s="25" t="s">
        <v>278</v>
      </c>
    </row>
    <row r="278" spans="2:19 16362:16362" ht="16" x14ac:dyDescent="0.4">
      <c r="B278" s="124" t="s">
        <v>275</v>
      </c>
      <c r="C278" s="53">
        <v>31.129164505683281</v>
      </c>
      <c r="D278" s="53">
        <v>317.98768286507214</v>
      </c>
      <c r="E278" s="53">
        <v>840.10893435398054</v>
      </c>
      <c r="F278" s="53">
        <v>-694.15271827070683</v>
      </c>
      <c r="G278" s="53">
        <v>-259.42352857158551</v>
      </c>
      <c r="H278" s="53">
        <v>-1042.362715878874</v>
      </c>
      <c r="I278" s="53">
        <v>-59.029907836448615</v>
      </c>
      <c r="J278" s="158">
        <v>-865.74308883287904</v>
      </c>
      <c r="M278" s="52"/>
      <c r="O278" s="106"/>
      <c r="R278" s="25"/>
      <c r="S278" s="25"/>
      <c r="XEH278" s="25" t="s">
        <v>127</v>
      </c>
    </row>
    <row r="279" spans="2:19 16362:16362" ht="16" x14ac:dyDescent="0.4">
      <c r="B279" s="124" t="s">
        <v>276</v>
      </c>
      <c r="C279" s="53">
        <v>-17.560770971213341</v>
      </c>
      <c r="D279" s="53">
        <v>621.80386123873188</v>
      </c>
      <c r="E279" s="53">
        <v>490.77155379427165</v>
      </c>
      <c r="F279" s="53">
        <v>-593.78837173733575</v>
      </c>
      <c r="G279" s="53">
        <v>-212.42352857158551</v>
      </c>
      <c r="H279" s="53">
        <v>-792.81784154762227</v>
      </c>
      <c r="I279" s="53">
        <v>150.13954016714075</v>
      </c>
      <c r="J279" s="158">
        <v>-353.87555762761252</v>
      </c>
      <c r="M279" s="52"/>
      <c r="O279" s="106"/>
      <c r="R279" s="25"/>
      <c r="S279" s="25"/>
      <c r="XEH279" s="25" t="s">
        <v>57</v>
      </c>
    </row>
    <row r="280" spans="2:19 16362:16362" ht="16" x14ac:dyDescent="0.4">
      <c r="B280" s="124" t="s">
        <v>277</v>
      </c>
      <c r="C280" s="53">
        <v>30.718179123567314</v>
      </c>
      <c r="D280" s="53">
        <v>99.804793065669116</v>
      </c>
      <c r="E280" s="53">
        <v>502.53801856250203</v>
      </c>
      <c r="F280" s="53">
        <v>113.26088538604796</v>
      </c>
      <c r="G280" s="53">
        <v>5.7459194320037348</v>
      </c>
      <c r="H280" s="53">
        <v>150.66818840183805</v>
      </c>
      <c r="I280" s="53">
        <v>-1.4833738301672987</v>
      </c>
      <c r="J280" s="158">
        <v>901.25261014146076</v>
      </c>
      <c r="M280" s="52"/>
      <c r="O280" s="106"/>
      <c r="R280" s="25"/>
      <c r="S280" s="25"/>
      <c r="XEH280" s="25" t="s">
        <v>79</v>
      </c>
    </row>
    <row r="281" spans="2:19 16362:16362" ht="16" x14ac:dyDescent="0.4">
      <c r="B281" s="124" t="s">
        <v>278</v>
      </c>
      <c r="C281" s="53">
        <v>-44.96511561774544</v>
      </c>
      <c r="D281" s="53">
        <v>1595.5212196594102</v>
      </c>
      <c r="E281" s="53">
        <v>709.35342369876992</v>
      </c>
      <c r="F281" s="53">
        <v>11.057080115759504</v>
      </c>
      <c r="G281" s="53">
        <v>129.57647142841449</v>
      </c>
      <c r="H281" s="53">
        <v>723.90721705618034</v>
      </c>
      <c r="I281" s="53">
        <v>104.97009216355139</v>
      </c>
      <c r="J281" s="158">
        <v>3229.4203885043407</v>
      </c>
      <c r="M281" s="52"/>
      <c r="O281" s="106"/>
      <c r="R281" s="25"/>
      <c r="S281" s="25"/>
      <c r="XEH281" s="25" t="s">
        <v>238</v>
      </c>
    </row>
    <row r="282" spans="2:19 16362:16362" ht="16" x14ac:dyDescent="0.4">
      <c r="B282" s="124" t="s">
        <v>279</v>
      </c>
      <c r="C282" s="53">
        <v>112.25078140561732</v>
      </c>
      <c r="D282" s="53">
        <v>973.97099662316987</v>
      </c>
      <c r="E282" s="53">
        <v>747.87989587512391</v>
      </c>
      <c r="F282" s="53">
        <v>-696.21213917227476</v>
      </c>
      <c r="G282" s="53">
        <v>262.57647142841449</v>
      </c>
      <c r="H282" s="53">
        <v>870.55308167561361</v>
      </c>
      <c r="I282" s="53">
        <v>661.97009216355139</v>
      </c>
      <c r="J282" s="158">
        <v>2932.9891799992156</v>
      </c>
      <c r="M282" s="52"/>
      <c r="O282" s="106"/>
      <c r="R282" s="25"/>
      <c r="S282" s="25"/>
      <c r="XEH282" s="25" t="s">
        <v>35</v>
      </c>
    </row>
    <row r="283" spans="2:19 16362:16362" ht="16" x14ac:dyDescent="0.4">
      <c r="B283" s="124" t="s">
        <v>280</v>
      </c>
      <c r="C283" s="53">
        <v>-17.429048089932447</v>
      </c>
      <c r="D283" s="53">
        <v>486.20422284880146</v>
      </c>
      <c r="E283" s="53">
        <v>700.47400218026746</v>
      </c>
      <c r="F283" s="53">
        <v>-410.575309441326</v>
      </c>
      <c r="G283" s="53">
        <v>-339.42352857158551</v>
      </c>
      <c r="H283" s="53">
        <v>-983.06707663595535</v>
      </c>
      <c r="I283" s="53">
        <v>-153.02990783644861</v>
      </c>
      <c r="J283" s="158">
        <v>-716.84664554617893</v>
      </c>
      <c r="M283" s="52"/>
      <c r="O283" s="106"/>
      <c r="R283" s="25"/>
      <c r="S283" s="25"/>
      <c r="XEH283" s="25" t="s">
        <v>290</v>
      </c>
    </row>
    <row r="284" spans="2:19 16362:16362" ht="16" x14ac:dyDescent="0.4">
      <c r="B284" s="124" t="s">
        <v>281</v>
      </c>
      <c r="C284" s="53">
        <v>33.786372776318807</v>
      </c>
      <c r="D284" s="53">
        <v>295.93578891374011</v>
      </c>
      <c r="E284" s="53">
        <v>238.83955082918121</v>
      </c>
      <c r="F284" s="53">
        <v>210.62996573798858</v>
      </c>
      <c r="G284" s="53">
        <v>5.7459194320037348</v>
      </c>
      <c r="H284" s="53">
        <v>-41.128000893997523</v>
      </c>
      <c r="I284" s="53">
        <v>-96.171916831513272</v>
      </c>
      <c r="J284" s="158">
        <v>647.63767996372155</v>
      </c>
      <c r="M284" s="52"/>
      <c r="O284" s="106"/>
      <c r="R284" s="25"/>
      <c r="S284" s="25"/>
      <c r="XEH284" s="25" t="s">
        <v>128</v>
      </c>
    </row>
    <row r="285" spans="2:19 16362:16362" ht="16" x14ac:dyDescent="0.4">
      <c r="B285" s="124" t="s">
        <v>282</v>
      </c>
      <c r="C285" s="53">
        <v>44.727528184778102</v>
      </c>
      <c r="D285" s="53">
        <v>771.54986207170805</v>
      </c>
      <c r="E285" s="53">
        <v>683.79046358402377</v>
      </c>
      <c r="F285" s="53">
        <v>150.06561375147646</v>
      </c>
      <c r="G285" s="53">
        <v>-185.94262356934223</v>
      </c>
      <c r="H285" s="53">
        <v>-1007.7022306997275</v>
      </c>
      <c r="I285" s="53">
        <v>236.13954016714075</v>
      </c>
      <c r="J285" s="158">
        <v>692.62815349005768</v>
      </c>
      <c r="M285" s="52"/>
      <c r="O285" s="106"/>
      <c r="R285" s="25"/>
      <c r="S285" s="25"/>
      <c r="XEH285" s="25" t="s">
        <v>185</v>
      </c>
    </row>
    <row r="286" spans="2:19 16362:16362" ht="16" x14ac:dyDescent="0.4">
      <c r="B286" s="124" t="s">
        <v>283</v>
      </c>
      <c r="C286" s="53">
        <v>42.072364273650109</v>
      </c>
      <c r="D286" s="53">
        <v>717.11277080598768</v>
      </c>
      <c r="E286" s="53">
        <v>624.35109708896039</v>
      </c>
      <c r="F286" s="53">
        <v>41.009610312818921</v>
      </c>
      <c r="G286" s="53">
        <v>99.745919432003731</v>
      </c>
      <c r="H286" s="53">
        <v>453.23719230268762</v>
      </c>
      <c r="I286" s="53">
        <v>-95.860459832859249</v>
      </c>
      <c r="J286" s="158">
        <v>1881.6684943832493</v>
      </c>
      <c r="M286" s="52"/>
      <c r="O286" s="106"/>
      <c r="R286" s="25"/>
      <c r="S286" s="25"/>
      <c r="XEH286" s="25" t="s">
        <v>58</v>
      </c>
    </row>
    <row r="287" spans="2:19 16362:16362" ht="16" x14ac:dyDescent="0.4">
      <c r="B287" s="124" t="s">
        <v>284</v>
      </c>
      <c r="C287" s="53">
        <v>55.76518946979337</v>
      </c>
      <c r="D287" s="53">
        <v>722.83497682679706</v>
      </c>
      <c r="E287" s="53">
        <v>605.75032240307098</v>
      </c>
      <c r="F287" s="53">
        <v>-299.37516795147485</v>
      </c>
      <c r="G287" s="53">
        <v>-168.42352857158551</v>
      </c>
      <c r="H287" s="53">
        <v>-649.05679525400865</v>
      </c>
      <c r="I287" s="53">
        <v>466.97009216355139</v>
      </c>
      <c r="J287" s="158">
        <v>734.46508908614396</v>
      </c>
      <c r="M287" s="52"/>
      <c r="O287" s="106"/>
      <c r="R287" s="25"/>
      <c r="S287" s="25"/>
      <c r="XEH287" s="25" t="s">
        <v>213</v>
      </c>
    </row>
    <row r="288" spans="2:19 16362:16362" ht="16" x14ac:dyDescent="0.4">
      <c r="B288" s="124" t="s">
        <v>285</v>
      </c>
      <c r="C288" s="53">
        <v>50.734351033807748</v>
      </c>
      <c r="D288" s="53">
        <v>504.17390724863026</v>
      </c>
      <c r="E288" s="53">
        <v>338.95542935259544</v>
      </c>
      <c r="F288" s="53">
        <v>310.36348802248591</v>
      </c>
      <c r="G288" s="53">
        <v>-185.94262356934223</v>
      </c>
      <c r="H288" s="53">
        <v>-958.64173118855217</v>
      </c>
      <c r="I288" s="53">
        <v>-138.86045983285925</v>
      </c>
      <c r="J288" s="158">
        <v>-79.217638933234241</v>
      </c>
      <c r="M288" s="52"/>
      <c r="O288" s="106"/>
      <c r="R288" s="25"/>
      <c r="S288" s="25"/>
      <c r="XEH288" s="25" t="s">
        <v>129</v>
      </c>
    </row>
    <row r="289" spans="2:19 16362:16362" ht="16" x14ac:dyDescent="0.4">
      <c r="B289" s="124" t="s">
        <v>286</v>
      </c>
      <c r="C289" s="53">
        <v>45.832097158976289</v>
      </c>
      <c r="D289" s="53">
        <v>1136.9988839165278</v>
      </c>
      <c r="E289" s="53">
        <v>519.24678189684255</v>
      </c>
      <c r="F289" s="53">
        <v>342.38798358037099</v>
      </c>
      <c r="G289" s="53">
        <v>-185.94262356934223</v>
      </c>
      <c r="H289" s="53">
        <v>-1063.4668969011759</v>
      </c>
      <c r="I289" s="53">
        <v>383.82808316848673</v>
      </c>
      <c r="J289" s="158">
        <v>1178.8843092506861</v>
      </c>
      <c r="M289" s="52"/>
      <c r="O289" s="106"/>
      <c r="R289" s="25"/>
      <c r="S289" s="25"/>
      <c r="XEH289" s="25" t="s">
        <v>255</v>
      </c>
    </row>
    <row r="290" spans="2:19 16362:16362" ht="16" x14ac:dyDescent="0.4">
      <c r="B290" s="124" t="s">
        <v>287</v>
      </c>
      <c r="C290" s="53">
        <v>9.6734958240210105</v>
      </c>
      <c r="D290" s="53">
        <v>-123.42451975426162</v>
      </c>
      <c r="E290" s="53">
        <v>58.252670989461485</v>
      </c>
      <c r="F290" s="53">
        <v>58.738891659363802</v>
      </c>
      <c r="G290" s="53">
        <v>5.7459194320037348</v>
      </c>
      <c r="H290" s="53">
        <v>-41.128000893997523</v>
      </c>
      <c r="I290" s="53">
        <v>-1.4833738301672987</v>
      </c>
      <c r="J290" s="158">
        <v>-33.624916573576414</v>
      </c>
      <c r="M290" s="52"/>
      <c r="O290" s="106"/>
      <c r="R290" s="25"/>
      <c r="S290" s="25"/>
      <c r="XEH290" s="25" t="s">
        <v>263</v>
      </c>
    </row>
    <row r="291" spans="2:19 16362:16362" ht="16" x14ac:dyDescent="0.4">
      <c r="B291" s="124" t="s">
        <v>288</v>
      </c>
      <c r="C291" s="53">
        <v>77.265780253625181</v>
      </c>
      <c r="D291" s="53">
        <v>682.39108738984294</v>
      </c>
      <c r="E291" s="53">
        <v>851.35577816907414</v>
      </c>
      <c r="F291" s="53">
        <v>-1359.1900374678812</v>
      </c>
      <c r="G291" s="53">
        <v>-79.423528571585507</v>
      </c>
      <c r="H291" s="53">
        <v>-875.75423038425743</v>
      </c>
      <c r="I291" s="53">
        <v>20.970092163551385</v>
      </c>
      <c r="J291" s="158">
        <v>-682.3850584476304</v>
      </c>
      <c r="M291" s="52"/>
      <c r="O291" s="106"/>
      <c r="R291" s="25"/>
      <c r="S291" s="25"/>
      <c r="XEH291" s="25" t="s">
        <v>28</v>
      </c>
    </row>
    <row r="292" spans="2:19 16362:16362" ht="16" x14ac:dyDescent="0.4">
      <c r="B292" s="124" t="s">
        <v>289</v>
      </c>
      <c r="C292" s="53">
        <v>16.533905603915773</v>
      </c>
      <c r="D292" s="53">
        <v>366.95686720817827</v>
      </c>
      <c r="E292" s="53">
        <v>183.54549852819116</v>
      </c>
      <c r="F292" s="53">
        <v>219.04301500741218</v>
      </c>
      <c r="G292" s="53">
        <v>5.7459194320037348</v>
      </c>
      <c r="H292" s="53">
        <v>-41.128000893997523</v>
      </c>
      <c r="I292" s="53">
        <v>91.516626169832705</v>
      </c>
      <c r="J292" s="158">
        <v>842.21383105553628</v>
      </c>
      <c r="M292" s="52"/>
      <c r="O292" s="106"/>
      <c r="R292" s="25"/>
      <c r="S292" s="25"/>
      <c r="XEH292" s="25" t="s">
        <v>36</v>
      </c>
    </row>
    <row r="293" spans="2:19 16362:16362" ht="16" x14ac:dyDescent="0.4">
      <c r="B293" s="124" t="s">
        <v>290</v>
      </c>
      <c r="C293" s="53">
        <v>11.357310052580916</v>
      </c>
      <c r="D293" s="53">
        <v>500.93245028561711</v>
      </c>
      <c r="E293" s="53">
        <v>676.87118922537661</v>
      </c>
      <c r="F293" s="53">
        <v>334.00740276885477</v>
      </c>
      <c r="G293" s="53">
        <v>-65.942623569342231</v>
      </c>
      <c r="H293" s="53">
        <v>-429.67135604782345</v>
      </c>
      <c r="I293" s="53">
        <v>-16.860459832859249</v>
      </c>
      <c r="J293" s="158">
        <v>1010.6939128824042</v>
      </c>
      <c r="M293" s="52"/>
      <c r="O293" s="106"/>
      <c r="R293" s="25"/>
      <c r="S293" s="25"/>
      <c r="XEH293" s="25" t="s">
        <v>130</v>
      </c>
    </row>
    <row r="294" spans="2:19 16362:16362" ht="16" x14ac:dyDescent="0.4">
      <c r="B294" s="124" t="s">
        <v>291</v>
      </c>
      <c r="C294" s="53">
        <v>42.135124816819349</v>
      </c>
      <c r="D294" s="53">
        <v>894.0411602218677</v>
      </c>
      <c r="E294" s="53">
        <v>516.81890188626437</v>
      </c>
      <c r="F294" s="53">
        <v>-555.69862661328762</v>
      </c>
      <c r="G294" s="53">
        <v>-52.423528571585507</v>
      </c>
      <c r="H294" s="53">
        <v>345.34971943302207</v>
      </c>
      <c r="I294" s="53">
        <v>-122.02990783644861</v>
      </c>
      <c r="J294" s="158">
        <v>1068.1928433366515</v>
      </c>
      <c r="M294" s="52"/>
      <c r="O294" s="106"/>
      <c r="R294" s="25"/>
      <c r="S294" s="25"/>
      <c r="XEH294" s="25" t="s">
        <v>291</v>
      </c>
    </row>
    <row r="295" spans="2:19 16362:16362" ht="16" x14ac:dyDescent="0.4">
      <c r="B295" s="124" t="s">
        <v>292</v>
      </c>
      <c r="C295" s="53">
        <v>-9.6521251794873848</v>
      </c>
      <c r="D295" s="53">
        <v>928.22099427899275</v>
      </c>
      <c r="E295" s="53">
        <v>637.85567691677534</v>
      </c>
      <c r="F295" s="53">
        <v>-505.6031148942742</v>
      </c>
      <c r="G295" s="53">
        <v>-64.423528571585507</v>
      </c>
      <c r="H295" s="53">
        <v>-340.34616487373296</v>
      </c>
      <c r="I295" s="53">
        <v>-238.02990783644861</v>
      </c>
      <c r="J295" s="158">
        <v>408.02182984023921</v>
      </c>
      <c r="M295" s="52"/>
      <c r="O295" s="106"/>
      <c r="R295" s="25"/>
      <c r="S295" s="25"/>
      <c r="XEH295" s="25" t="s">
        <v>292</v>
      </c>
    </row>
  </sheetData>
  <dataValidations count="1">
    <dataValidation type="list" allowBlank="1" showInputMessage="1" showErrorMessage="1" sqref="B5" xr:uid="{FBD123EA-ABF9-4D92-8859-CD63822E8994}">
      <formula1>$XEH$6:$XEH$295</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299"/>
  <sheetViews>
    <sheetView showGridLines="0" zoomScaleNormal="100" workbookViewId="0">
      <pane xSplit="1" ySplit="5" topLeftCell="B6" activePane="bottomRight" state="frozen"/>
      <selection pane="topRight" activeCell="B1" sqref="B1"/>
      <selection pane="bottomLeft" activeCell="A6" sqref="A6"/>
      <selection pane="bottomRight" activeCell="B6" sqref="B6"/>
    </sheetView>
  </sheetViews>
  <sheetFormatPr defaultColWidth="8.7265625" defaultRowHeight="14" x14ac:dyDescent="0.3"/>
  <cols>
    <col min="1" max="1" width="18.1796875" style="24" customWidth="1"/>
    <col min="2" max="2" width="12.7265625" style="24" customWidth="1"/>
    <col min="3" max="3" width="18.1796875" style="24" customWidth="1"/>
    <col min="4" max="4" width="10" style="24" customWidth="1"/>
    <col min="5" max="5" width="19.7265625" style="24" customWidth="1"/>
    <col min="6" max="6" width="16" style="24" customWidth="1"/>
    <col min="7" max="7" width="14.81640625" style="24" customWidth="1"/>
    <col min="8" max="8" width="18.81640625" style="24" customWidth="1"/>
    <col min="9" max="9" width="8.54296875" style="24" customWidth="1"/>
    <col min="10" max="10" width="16" style="24" customWidth="1"/>
    <col min="11" max="11" width="13.7265625" style="24" bestFit="1" customWidth="1"/>
    <col min="12" max="12" width="13.26953125" style="24" customWidth="1"/>
    <col min="13" max="13" width="18" style="24" customWidth="1"/>
    <col min="14" max="14" width="13.54296875" style="24" customWidth="1"/>
    <col min="15" max="15" width="15.1796875" style="24" customWidth="1"/>
    <col min="16" max="16" width="12.26953125" style="24" customWidth="1"/>
    <col min="17" max="16384" width="8.7265625" style="24"/>
  </cols>
  <sheetData>
    <row r="1" spans="1:19" x14ac:dyDescent="0.3">
      <c r="A1" s="118" t="s">
        <v>503</v>
      </c>
      <c r="B1" s="118"/>
      <c r="C1" s="118"/>
      <c r="D1" s="118"/>
      <c r="E1" s="118"/>
      <c r="F1" s="118"/>
      <c r="G1" s="118"/>
      <c r="H1" s="118"/>
      <c r="I1" s="118"/>
      <c r="J1" s="118"/>
      <c r="K1" s="118"/>
    </row>
    <row r="3" spans="1:19" x14ac:dyDescent="0.3">
      <c r="A3" s="160"/>
      <c r="B3" s="161" t="s">
        <v>342</v>
      </c>
      <c r="C3" s="162" t="s">
        <v>304</v>
      </c>
      <c r="D3" s="162" t="s">
        <v>343</v>
      </c>
      <c r="E3" s="164" t="s">
        <v>305</v>
      </c>
      <c r="F3" s="164"/>
      <c r="G3" s="164"/>
      <c r="H3" s="164"/>
      <c r="I3" s="164"/>
      <c r="J3" s="164"/>
      <c r="K3" s="164"/>
      <c r="L3" s="164"/>
      <c r="M3" s="164"/>
      <c r="N3" s="119"/>
      <c r="O3" s="119"/>
      <c r="P3" s="119"/>
    </row>
    <row r="4" spans="1:19" ht="51" customHeight="1" x14ac:dyDescent="0.3">
      <c r="A4" s="160"/>
      <c r="B4" s="161"/>
      <c r="C4" s="163"/>
      <c r="D4" s="162"/>
      <c r="E4" s="114" t="s">
        <v>344</v>
      </c>
      <c r="F4" s="114" t="s">
        <v>345</v>
      </c>
      <c r="G4" s="120" t="s">
        <v>306</v>
      </c>
      <c r="H4" s="114" t="s">
        <v>310</v>
      </c>
      <c r="I4" s="120" t="s">
        <v>307</v>
      </c>
      <c r="J4" s="120" t="s">
        <v>308</v>
      </c>
      <c r="K4" s="114" t="s">
        <v>346</v>
      </c>
      <c r="L4" s="114" t="s">
        <v>347</v>
      </c>
      <c r="M4" s="114" t="s">
        <v>359</v>
      </c>
      <c r="N4" s="114" t="s">
        <v>348</v>
      </c>
      <c r="O4" s="114" t="s">
        <v>502</v>
      </c>
      <c r="P4" s="114" t="s">
        <v>349</v>
      </c>
    </row>
    <row r="5" spans="1:19" ht="16" x14ac:dyDescent="0.4">
      <c r="A5" s="123" t="s">
        <v>309</v>
      </c>
      <c r="B5" s="121"/>
      <c r="C5" s="121"/>
      <c r="D5" s="121">
        <v>51460</v>
      </c>
      <c r="E5" s="121">
        <v>9640.9793897404525</v>
      </c>
      <c r="F5" s="121">
        <v>14169.482313452498</v>
      </c>
      <c r="G5" s="121">
        <v>4764.9740485152579</v>
      </c>
      <c r="H5" s="121">
        <v>726.36657743398405</v>
      </c>
      <c r="I5" s="121">
        <v>5323.4902855623259</v>
      </c>
      <c r="J5" s="121">
        <v>12728.119999076182</v>
      </c>
      <c r="K5" s="121">
        <v>747.99871311809773</v>
      </c>
      <c r="L5" s="121">
        <v>955.41148752142749</v>
      </c>
      <c r="M5" s="121">
        <v>904.87182304594489</v>
      </c>
      <c r="N5" s="121">
        <v>12.337157355813151</v>
      </c>
      <c r="O5" s="121">
        <v>-0.25635153203575595</v>
      </c>
      <c r="P5" s="122">
        <v>1486.2488516907574</v>
      </c>
      <c r="R5" s="25"/>
    </row>
    <row r="6" spans="1:19" ht="16" x14ac:dyDescent="0.4">
      <c r="A6" s="124" t="s">
        <v>3</v>
      </c>
      <c r="B6" s="25">
        <v>95383</v>
      </c>
      <c r="C6" s="25">
        <v>2951</v>
      </c>
      <c r="D6" s="26">
        <v>54411</v>
      </c>
      <c r="E6" s="25">
        <v>10851</v>
      </c>
      <c r="F6" s="25">
        <v>17178</v>
      </c>
      <c r="G6" s="25">
        <v>5212</v>
      </c>
      <c r="H6" s="25">
        <v>1454</v>
      </c>
      <c r="I6" s="25">
        <v>6939</v>
      </c>
      <c r="J6" s="25">
        <v>8068</v>
      </c>
      <c r="K6" s="25">
        <v>739</v>
      </c>
      <c r="L6" s="25">
        <v>962</v>
      </c>
      <c r="M6" s="25">
        <v>881</v>
      </c>
      <c r="N6" s="25">
        <v>0</v>
      </c>
      <c r="O6" s="25">
        <v>85</v>
      </c>
      <c r="P6" s="25">
        <v>2042</v>
      </c>
      <c r="R6" s="25"/>
      <c r="S6" s="25"/>
    </row>
    <row r="7" spans="1:19" ht="16" x14ac:dyDescent="0.4">
      <c r="A7" s="124" t="s">
        <v>4</v>
      </c>
      <c r="B7" s="25">
        <v>32653</v>
      </c>
      <c r="C7" s="25">
        <v>5158</v>
      </c>
      <c r="D7" s="26">
        <v>56618</v>
      </c>
      <c r="E7" s="25">
        <v>10081</v>
      </c>
      <c r="F7" s="25">
        <v>17710</v>
      </c>
      <c r="G7" s="25">
        <v>6416</v>
      </c>
      <c r="H7" s="25">
        <v>435</v>
      </c>
      <c r="I7" s="25">
        <v>2293</v>
      </c>
      <c r="J7" s="25">
        <v>14802</v>
      </c>
      <c r="K7" s="25">
        <v>739</v>
      </c>
      <c r="L7" s="25">
        <v>1134</v>
      </c>
      <c r="M7" s="25">
        <v>881</v>
      </c>
      <c r="N7" s="25">
        <v>0</v>
      </c>
      <c r="O7" s="25">
        <v>85</v>
      </c>
      <c r="P7" s="25">
        <v>2042</v>
      </c>
      <c r="R7" s="25"/>
      <c r="S7" s="25"/>
    </row>
    <row r="8" spans="1:19" ht="16" x14ac:dyDescent="0.4">
      <c r="A8" s="124" t="s">
        <v>5</v>
      </c>
      <c r="B8" s="25">
        <v>27406</v>
      </c>
      <c r="C8" s="25">
        <v>3738</v>
      </c>
      <c r="D8" s="26">
        <v>55198</v>
      </c>
      <c r="E8" s="25">
        <v>11659</v>
      </c>
      <c r="F8" s="25">
        <v>19507</v>
      </c>
      <c r="G8" s="25">
        <v>5889</v>
      </c>
      <c r="H8" s="25">
        <v>541</v>
      </c>
      <c r="I8" s="25">
        <v>3052</v>
      </c>
      <c r="J8" s="25">
        <v>9951</v>
      </c>
      <c r="K8" s="25">
        <v>739</v>
      </c>
      <c r="L8" s="25">
        <v>852</v>
      </c>
      <c r="M8" s="25">
        <v>881</v>
      </c>
      <c r="N8" s="25">
        <v>0</v>
      </c>
      <c r="O8" s="25">
        <v>85</v>
      </c>
      <c r="P8" s="25">
        <v>2042</v>
      </c>
      <c r="R8" s="25"/>
      <c r="S8" s="25"/>
    </row>
    <row r="9" spans="1:19" ht="16" x14ac:dyDescent="0.4">
      <c r="A9" s="124" t="s">
        <v>6</v>
      </c>
      <c r="B9" s="25">
        <v>85693</v>
      </c>
      <c r="C9" s="25">
        <v>621</v>
      </c>
      <c r="D9" s="26">
        <v>52081</v>
      </c>
      <c r="E9" s="25">
        <v>11623</v>
      </c>
      <c r="F9" s="25">
        <v>15755</v>
      </c>
      <c r="G9" s="25">
        <v>4986</v>
      </c>
      <c r="H9" s="25">
        <v>1041</v>
      </c>
      <c r="I9" s="25">
        <v>5432</v>
      </c>
      <c r="J9" s="25">
        <v>8615</v>
      </c>
      <c r="K9" s="25">
        <v>739</v>
      </c>
      <c r="L9" s="25">
        <v>882</v>
      </c>
      <c r="M9" s="25">
        <v>881</v>
      </c>
      <c r="N9" s="25">
        <v>0</v>
      </c>
      <c r="O9" s="25">
        <v>85</v>
      </c>
      <c r="P9" s="25">
        <v>2042</v>
      </c>
      <c r="R9" s="25"/>
      <c r="S9" s="25"/>
    </row>
    <row r="10" spans="1:19" ht="16" x14ac:dyDescent="0.4">
      <c r="A10" s="124" t="s">
        <v>7</v>
      </c>
      <c r="B10" s="25">
        <v>107538</v>
      </c>
      <c r="C10" s="25">
        <v>1364</v>
      </c>
      <c r="D10" s="26">
        <v>52824</v>
      </c>
      <c r="E10" s="25">
        <v>11274</v>
      </c>
      <c r="F10" s="25">
        <v>17131</v>
      </c>
      <c r="G10" s="25">
        <v>5320</v>
      </c>
      <c r="H10" s="25">
        <v>947</v>
      </c>
      <c r="I10" s="25">
        <v>5078</v>
      </c>
      <c r="J10" s="25">
        <v>8226</v>
      </c>
      <c r="K10" s="25">
        <v>739</v>
      </c>
      <c r="L10" s="25">
        <v>1101</v>
      </c>
      <c r="M10" s="25">
        <v>881</v>
      </c>
      <c r="N10" s="25">
        <v>0</v>
      </c>
      <c r="O10" s="25">
        <v>85</v>
      </c>
      <c r="P10" s="25">
        <v>2042</v>
      </c>
      <c r="R10" s="25"/>
      <c r="S10" s="25"/>
    </row>
    <row r="11" spans="1:19" ht="16" x14ac:dyDescent="0.4">
      <c r="A11" s="124" t="s">
        <v>8</v>
      </c>
      <c r="B11" s="25">
        <v>74412</v>
      </c>
      <c r="C11" s="25">
        <v>479</v>
      </c>
      <c r="D11" s="26">
        <v>51939</v>
      </c>
      <c r="E11" s="25">
        <v>11043</v>
      </c>
      <c r="F11" s="25">
        <v>15384</v>
      </c>
      <c r="G11" s="25">
        <v>4821</v>
      </c>
      <c r="H11" s="25">
        <v>990</v>
      </c>
      <c r="I11" s="25">
        <v>4859</v>
      </c>
      <c r="J11" s="25">
        <v>9967</v>
      </c>
      <c r="K11" s="25">
        <v>739</v>
      </c>
      <c r="L11" s="25">
        <v>1128</v>
      </c>
      <c r="M11" s="25">
        <v>881</v>
      </c>
      <c r="N11" s="25">
        <v>0</v>
      </c>
      <c r="O11" s="25">
        <v>85</v>
      </c>
      <c r="P11" s="25">
        <v>2042</v>
      </c>
      <c r="R11" s="25"/>
      <c r="S11" s="25"/>
    </row>
    <row r="12" spans="1:19" ht="16" x14ac:dyDescent="0.4">
      <c r="A12" s="124" t="s">
        <v>9</v>
      </c>
      <c r="B12" s="25">
        <v>46853</v>
      </c>
      <c r="C12" s="25">
        <v>3205</v>
      </c>
      <c r="D12" s="26">
        <v>54665</v>
      </c>
      <c r="E12" s="25">
        <v>10554</v>
      </c>
      <c r="F12" s="25">
        <v>16151</v>
      </c>
      <c r="G12" s="25">
        <v>5135</v>
      </c>
      <c r="H12" s="25">
        <v>457</v>
      </c>
      <c r="I12" s="25">
        <v>3232</v>
      </c>
      <c r="J12" s="25">
        <v>14451</v>
      </c>
      <c r="K12" s="25">
        <v>739</v>
      </c>
      <c r="L12" s="25">
        <v>938</v>
      </c>
      <c r="M12" s="25">
        <v>881</v>
      </c>
      <c r="N12" s="25">
        <v>0</v>
      </c>
      <c r="O12" s="25">
        <v>85</v>
      </c>
      <c r="P12" s="25">
        <v>2042</v>
      </c>
      <c r="R12" s="25"/>
      <c r="S12" s="25"/>
    </row>
    <row r="13" spans="1:19" ht="16" x14ac:dyDescent="0.4">
      <c r="A13" s="124" t="s">
        <v>10</v>
      </c>
      <c r="B13" s="25">
        <v>99359</v>
      </c>
      <c r="C13" s="25">
        <v>1453</v>
      </c>
      <c r="D13" s="26">
        <v>52913</v>
      </c>
      <c r="E13" s="25">
        <v>12037</v>
      </c>
      <c r="F13" s="25">
        <v>16531</v>
      </c>
      <c r="G13" s="25">
        <v>4979</v>
      </c>
      <c r="H13" s="25">
        <v>488</v>
      </c>
      <c r="I13" s="25">
        <v>3830</v>
      </c>
      <c r="J13" s="25">
        <v>10278</v>
      </c>
      <c r="K13" s="25">
        <v>739</v>
      </c>
      <c r="L13" s="25">
        <v>1023</v>
      </c>
      <c r="M13" s="25">
        <v>881</v>
      </c>
      <c r="N13" s="25">
        <v>0</v>
      </c>
      <c r="O13" s="25">
        <v>85</v>
      </c>
      <c r="P13" s="25">
        <v>2042</v>
      </c>
      <c r="R13" s="25"/>
      <c r="S13" s="25"/>
    </row>
    <row r="14" spans="1:19" ht="16" x14ac:dyDescent="0.4">
      <c r="A14" s="124" t="s">
        <v>11</v>
      </c>
      <c r="B14" s="25">
        <v>59420</v>
      </c>
      <c r="C14" s="25">
        <v>2250</v>
      </c>
      <c r="D14" s="26">
        <v>53710</v>
      </c>
      <c r="E14" s="25">
        <v>8361</v>
      </c>
      <c r="F14" s="25">
        <v>13233</v>
      </c>
      <c r="G14" s="25">
        <v>4446</v>
      </c>
      <c r="H14" s="25">
        <v>597</v>
      </c>
      <c r="I14" s="25">
        <v>5056</v>
      </c>
      <c r="J14" s="25">
        <v>17422</v>
      </c>
      <c r="K14" s="25">
        <v>739</v>
      </c>
      <c r="L14" s="25">
        <v>848</v>
      </c>
      <c r="M14" s="25">
        <v>881</v>
      </c>
      <c r="N14" s="25">
        <v>0</v>
      </c>
      <c r="O14" s="25">
        <v>85</v>
      </c>
      <c r="P14" s="25">
        <v>2042</v>
      </c>
      <c r="R14" s="25"/>
      <c r="S14" s="25"/>
    </row>
    <row r="15" spans="1:19" ht="16" x14ac:dyDescent="0.4">
      <c r="A15" s="124" t="s">
        <v>12</v>
      </c>
      <c r="B15" s="25">
        <v>10424</v>
      </c>
      <c r="C15" s="25">
        <v>-511</v>
      </c>
      <c r="D15" s="26">
        <v>50949</v>
      </c>
      <c r="E15" s="25">
        <v>11213</v>
      </c>
      <c r="F15" s="25">
        <v>17056</v>
      </c>
      <c r="G15" s="25">
        <v>6386</v>
      </c>
      <c r="H15" s="25">
        <v>569</v>
      </c>
      <c r="I15" s="25">
        <v>2916</v>
      </c>
      <c r="J15" s="25">
        <v>8165</v>
      </c>
      <c r="K15" s="25">
        <v>739</v>
      </c>
      <c r="L15" s="25">
        <v>897</v>
      </c>
      <c r="M15" s="25">
        <v>881</v>
      </c>
      <c r="N15" s="25">
        <v>0</v>
      </c>
      <c r="O15" s="25">
        <v>85</v>
      </c>
      <c r="P15" s="25">
        <v>2042</v>
      </c>
      <c r="R15" s="25"/>
      <c r="S15" s="25"/>
    </row>
    <row r="16" spans="1:19" ht="16" x14ac:dyDescent="0.4">
      <c r="A16" s="124" t="s">
        <v>13</v>
      </c>
      <c r="B16" s="25">
        <v>27752</v>
      </c>
      <c r="C16" s="25">
        <v>334</v>
      </c>
      <c r="D16" s="26">
        <v>51794</v>
      </c>
      <c r="E16" s="25">
        <v>9668</v>
      </c>
      <c r="F16" s="25">
        <v>14118</v>
      </c>
      <c r="G16" s="25">
        <v>4578</v>
      </c>
      <c r="H16" s="25">
        <v>827</v>
      </c>
      <c r="I16" s="25">
        <v>5020</v>
      </c>
      <c r="J16" s="25">
        <v>12988</v>
      </c>
      <c r="K16" s="25">
        <v>739</v>
      </c>
      <c r="L16" s="25">
        <v>848</v>
      </c>
      <c r="M16" s="25">
        <v>881</v>
      </c>
      <c r="N16" s="25">
        <v>0</v>
      </c>
      <c r="O16" s="25">
        <v>85</v>
      </c>
      <c r="P16" s="25">
        <v>2042</v>
      </c>
      <c r="R16" s="25"/>
      <c r="S16" s="25"/>
    </row>
    <row r="17" spans="1:19" ht="16" x14ac:dyDescent="0.4">
      <c r="A17" s="124" t="s">
        <v>14</v>
      </c>
      <c r="B17" s="25">
        <v>16615</v>
      </c>
      <c r="C17" s="25">
        <v>3875</v>
      </c>
      <c r="D17" s="26">
        <v>55335</v>
      </c>
      <c r="E17" s="25">
        <v>11335</v>
      </c>
      <c r="F17" s="25">
        <v>17939</v>
      </c>
      <c r="G17" s="25">
        <v>6430</v>
      </c>
      <c r="H17" s="25">
        <v>617</v>
      </c>
      <c r="I17" s="25">
        <v>3715</v>
      </c>
      <c r="J17" s="25">
        <v>10545</v>
      </c>
      <c r="K17" s="25">
        <v>739</v>
      </c>
      <c r="L17" s="25">
        <v>1007</v>
      </c>
      <c r="M17" s="25">
        <v>881</v>
      </c>
      <c r="N17" s="25">
        <v>0</v>
      </c>
      <c r="O17" s="25">
        <v>85</v>
      </c>
      <c r="P17" s="25">
        <v>2042</v>
      </c>
      <c r="R17" s="25"/>
      <c r="S17" s="25"/>
    </row>
    <row r="18" spans="1:19" ht="16" x14ac:dyDescent="0.4">
      <c r="A18" s="124" t="s">
        <v>15</v>
      </c>
      <c r="B18" s="25">
        <v>46274</v>
      </c>
      <c r="C18" s="25">
        <v>3239</v>
      </c>
      <c r="D18" s="26">
        <v>54699</v>
      </c>
      <c r="E18" s="25">
        <v>11956</v>
      </c>
      <c r="F18" s="25">
        <v>17427</v>
      </c>
      <c r="G18" s="25">
        <v>4936</v>
      </c>
      <c r="H18" s="25">
        <v>1301</v>
      </c>
      <c r="I18" s="25">
        <v>5622</v>
      </c>
      <c r="J18" s="25">
        <v>8813</v>
      </c>
      <c r="K18" s="25">
        <v>739</v>
      </c>
      <c r="L18" s="25">
        <v>897</v>
      </c>
      <c r="M18" s="25">
        <v>881</v>
      </c>
      <c r="N18" s="25">
        <v>0</v>
      </c>
      <c r="O18" s="25">
        <v>85</v>
      </c>
      <c r="P18" s="25">
        <v>2042</v>
      </c>
      <c r="R18" s="25"/>
      <c r="S18" s="25"/>
    </row>
    <row r="19" spans="1:19" ht="16" x14ac:dyDescent="0.4">
      <c r="A19" s="124" t="s">
        <v>16</v>
      </c>
      <c r="B19" s="25">
        <v>71023</v>
      </c>
      <c r="C19" s="25">
        <v>2136</v>
      </c>
      <c r="D19" s="26">
        <v>53596</v>
      </c>
      <c r="E19" s="25">
        <v>11149</v>
      </c>
      <c r="F19" s="25">
        <v>17034</v>
      </c>
      <c r="G19" s="25">
        <v>5650</v>
      </c>
      <c r="H19" s="25">
        <v>759</v>
      </c>
      <c r="I19" s="25">
        <v>4279</v>
      </c>
      <c r="J19" s="25">
        <v>9764</v>
      </c>
      <c r="K19" s="25">
        <v>739</v>
      </c>
      <c r="L19" s="25">
        <v>1214</v>
      </c>
      <c r="M19" s="25">
        <v>881</v>
      </c>
      <c r="N19" s="25">
        <v>0</v>
      </c>
      <c r="O19" s="25">
        <v>85</v>
      </c>
      <c r="P19" s="25">
        <v>2042</v>
      </c>
      <c r="R19" s="25"/>
      <c r="S19" s="25"/>
    </row>
    <row r="20" spans="1:19" ht="16" x14ac:dyDescent="0.4">
      <c r="A20" s="124" t="s">
        <v>17</v>
      </c>
      <c r="B20" s="25">
        <v>78129</v>
      </c>
      <c r="C20" s="25">
        <v>-7755</v>
      </c>
      <c r="D20" s="26">
        <v>43705</v>
      </c>
      <c r="E20" s="25">
        <v>10122</v>
      </c>
      <c r="F20" s="25">
        <v>10363</v>
      </c>
      <c r="G20" s="25">
        <v>2494</v>
      </c>
      <c r="H20" s="25">
        <v>1096</v>
      </c>
      <c r="I20" s="25">
        <v>4275</v>
      </c>
      <c r="J20" s="25">
        <v>10372</v>
      </c>
      <c r="K20" s="25">
        <v>739</v>
      </c>
      <c r="L20" s="25">
        <v>1236</v>
      </c>
      <c r="M20" s="25">
        <v>881</v>
      </c>
      <c r="N20" s="25">
        <v>0</v>
      </c>
      <c r="O20" s="25">
        <v>85</v>
      </c>
      <c r="P20" s="25">
        <v>2042</v>
      </c>
      <c r="R20" s="25"/>
      <c r="S20" s="25"/>
    </row>
    <row r="21" spans="1:19" ht="16" x14ac:dyDescent="0.4">
      <c r="A21" s="124" t="s">
        <v>18</v>
      </c>
      <c r="B21" s="25">
        <v>935619</v>
      </c>
      <c r="C21" s="25">
        <v>-2565</v>
      </c>
      <c r="D21" s="26">
        <v>48895</v>
      </c>
      <c r="E21" s="25">
        <v>10012</v>
      </c>
      <c r="F21" s="25">
        <v>12836</v>
      </c>
      <c r="G21" s="25">
        <v>3632</v>
      </c>
      <c r="H21" s="25">
        <v>818</v>
      </c>
      <c r="I21" s="25">
        <v>6556</v>
      </c>
      <c r="J21" s="25">
        <v>10051</v>
      </c>
      <c r="K21" s="25">
        <v>739</v>
      </c>
      <c r="L21" s="25">
        <v>1243</v>
      </c>
      <c r="M21" s="25">
        <v>881</v>
      </c>
      <c r="N21" s="25">
        <v>0</v>
      </c>
      <c r="O21" s="25">
        <v>85</v>
      </c>
      <c r="P21" s="25">
        <v>2042</v>
      </c>
      <c r="R21" s="25"/>
      <c r="S21" s="25"/>
    </row>
    <row r="22" spans="1:19" ht="16" x14ac:dyDescent="0.4">
      <c r="A22" s="124" t="s">
        <v>19</v>
      </c>
      <c r="B22" s="25">
        <v>47750</v>
      </c>
      <c r="C22" s="25">
        <v>-5864</v>
      </c>
      <c r="D22" s="26">
        <v>45596</v>
      </c>
      <c r="E22" s="25">
        <v>11101</v>
      </c>
      <c r="F22" s="25">
        <v>12766</v>
      </c>
      <c r="G22" s="25">
        <v>3070</v>
      </c>
      <c r="H22" s="25">
        <v>972</v>
      </c>
      <c r="I22" s="25">
        <v>4972</v>
      </c>
      <c r="J22" s="25">
        <v>8030</v>
      </c>
      <c r="K22" s="25">
        <v>739</v>
      </c>
      <c r="L22" s="25">
        <v>938</v>
      </c>
      <c r="M22" s="25">
        <v>881</v>
      </c>
      <c r="N22" s="25">
        <v>0</v>
      </c>
      <c r="O22" s="25">
        <v>85</v>
      </c>
      <c r="P22" s="25">
        <v>2042</v>
      </c>
      <c r="R22" s="25"/>
      <c r="S22" s="25"/>
    </row>
    <row r="23" spans="1:19" ht="16" x14ac:dyDescent="0.4">
      <c r="A23" s="124" t="s">
        <v>20</v>
      </c>
      <c r="B23" s="25">
        <v>94631</v>
      </c>
      <c r="C23" s="25">
        <v>2496</v>
      </c>
      <c r="D23" s="26">
        <v>53956</v>
      </c>
      <c r="E23" s="25">
        <v>10491</v>
      </c>
      <c r="F23" s="25">
        <v>15561</v>
      </c>
      <c r="G23" s="25">
        <v>5297</v>
      </c>
      <c r="H23" s="25">
        <v>1385</v>
      </c>
      <c r="I23" s="25">
        <v>6377</v>
      </c>
      <c r="J23" s="25">
        <v>10161</v>
      </c>
      <c r="K23" s="25">
        <v>739</v>
      </c>
      <c r="L23" s="25">
        <v>937</v>
      </c>
      <c r="M23" s="25">
        <v>881</v>
      </c>
      <c r="N23" s="25">
        <v>0</v>
      </c>
      <c r="O23" s="25">
        <v>85</v>
      </c>
      <c r="P23" s="25">
        <v>2042</v>
      </c>
      <c r="R23" s="25"/>
      <c r="S23" s="25"/>
    </row>
    <row r="24" spans="1:19" ht="16" x14ac:dyDescent="0.4">
      <c r="A24" s="124" t="s">
        <v>21</v>
      </c>
      <c r="B24" s="25">
        <v>47103</v>
      </c>
      <c r="C24" s="25">
        <v>1816</v>
      </c>
      <c r="D24" s="26">
        <v>53276</v>
      </c>
      <c r="E24" s="25">
        <v>10469</v>
      </c>
      <c r="F24" s="25">
        <v>16691</v>
      </c>
      <c r="G24" s="25">
        <v>5906</v>
      </c>
      <c r="H24" s="25">
        <v>567</v>
      </c>
      <c r="I24" s="25">
        <v>4233</v>
      </c>
      <c r="J24" s="25">
        <v>10709</v>
      </c>
      <c r="K24" s="25">
        <v>739</v>
      </c>
      <c r="L24" s="25">
        <v>954</v>
      </c>
      <c r="M24" s="25">
        <v>881</v>
      </c>
      <c r="N24" s="25">
        <v>0</v>
      </c>
      <c r="O24" s="25">
        <v>85</v>
      </c>
      <c r="P24" s="25">
        <v>2042</v>
      </c>
      <c r="R24" s="25"/>
      <c r="S24" s="25"/>
    </row>
    <row r="25" spans="1:19" ht="16" x14ac:dyDescent="0.4">
      <c r="A25" s="124" t="s">
        <v>22</v>
      </c>
      <c r="B25" s="25">
        <v>69386</v>
      </c>
      <c r="C25" s="25">
        <v>1022</v>
      </c>
      <c r="D25" s="26">
        <v>52482</v>
      </c>
      <c r="E25" s="25">
        <v>10781</v>
      </c>
      <c r="F25" s="25">
        <v>16586</v>
      </c>
      <c r="G25" s="25">
        <v>5216</v>
      </c>
      <c r="H25" s="25">
        <v>429</v>
      </c>
      <c r="I25" s="25">
        <v>2843</v>
      </c>
      <c r="J25" s="25">
        <v>11882</v>
      </c>
      <c r="K25" s="25">
        <v>739</v>
      </c>
      <c r="L25" s="25">
        <v>998</v>
      </c>
      <c r="M25" s="25">
        <v>881</v>
      </c>
      <c r="N25" s="25">
        <v>0</v>
      </c>
      <c r="O25" s="25">
        <v>85</v>
      </c>
      <c r="P25" s="25">
        <v>2042</v>
      </c>
      <c r="R25" s="25"/>
      <c r="S25" s="25"/>
    </row>
    <row r="26" spans="1:19" ht="16" x14ac:dyDescent="0.4">
      <c r="A26" s="124" t="s">
        <v>23</v>
      </c>
      <c r="B26" s="25">
        <v>43891</v>
      </c>
      <c r="C26" s="25">
        <v>1035</v>
      </c>
      <c r="D26" s="26">
        <v>52495</v>
      </c>
      <c r="E26" s="25">
        <v>11484</v>
      </c>
      <c r="F26" s="25">
        <v>15732</v>
      </c>
      <c r="G26" s="25">
        <v>4602</v>
      </c>
      <c r="H26" s="25">
        <v>985</v>
      </c>
      <c r="I26" s="25">
        <v>5140</v>
      </c>
      <c r="J26" s="25">
        <v>9771</v>
      </c>
      <c r="K26" s="25">
        <v>739</v>
      </c>
      <c r="L26" s="25">
        <v>1034</v>
      </c>
      <c r="M26" s="25">
        <v>881</v>
      </c>
      <c r="N26" s="25">
        <v>0</v>
      </c>
      <c r="O26" s="25">
        <v>85</v>
      </c>
      <c r="P26" s="25">
        <v>2042</v>
      </c>
      <c r="R26" s="25"/>
      <c r="S26" s="25"/>
    </row>
    <row r="27" spans="1:19" ht="16" x14ac:dyDescent="0.4">
      <c r="A27" s="124" t="s">
        <v>24</v>
      </c>
      <c r="B27" s="25">
        <v>26755</v>
      </c>
      <c r="C27" s="25">
        <v>1891</v>
      </c>
      <c r="D27" s="26">
        <v>53351</v>
      </c>
      <c r="E27" s="25">
        <v>12188</v>
      </c>
      <c r="F27" s="25">
        <v>17194</v>
      </c>
      <c r="G27" s="25">
        <v>4815</v>
      </c>
      <c r="H27" s="25">
        <v>1069</v>
      </c>
      <c r="I27" s="25">
        <v>5236</v>
      </c>
      <c r="J27" s="25">
        <v>8166</v>
      </c>
      <c r="K27" s="25">
        <v>739</v>
      </c>
      <c r="L27" s="25">
        <v>936</v>
      </c>
      <c r="M27" s="25">
        <v>881</v>
      </c>
      <c r="N27" s="25">
        <v>0</v>
      </c>
      <c r="O27" s="25">
        <v>85</v>
      </c>
      <c r="P27" s="25">
        <v>2042</v>
      </c>
      <c r="R27" s="25"/>
      <c r="S27" s="25"/>
    </row>
    <row r="28" spans="1:19" ht="16" x14ac:dyDescent="0.4">
      <c r="A28" s="124" t="s">
        <v>25</v>
      </c>
      <c r="B28" s="25">
        <v>32785</v>
      </c>
      <c r="C28" s="25">
        <v>677</v>
      </c>
      <c r="D28" s="26">
        <v>52137</v>
      </c>
      <c r="E28" s="25">
        <v>10901</v>
      </c>
      <c r="F28" s="25">
        <v>17520</v>
      </c>
      <c r="G28" s="25">
        <v>5776</v>
      </c>
      <c r="H28" s="25">
        <v>505</v>
      </c>
      <c r="I28" s="25">
        <v>3223</v>
      </c>
      <c r="J28" s="25">
        <v>9613</v>
      </c>
      <c r="K28" s="25">
        <v>739</v>
      </c>
      <c r="L28" s="25">
        <v>852</v>
      </c>
      <c r="M28" s="25">
        <v>881</v>
      </c>
      <c r="N28" s="25">
        <v>0</v>
      </c>
      <c r="O28" s="25">
        <v>85</v>
      </c>
      <c r="P28" s="25">
        <v>2042</v>
      </c>
      <c r="R28" s="25"/>
      <c r="S28" s="25"/>
    </row>
    <row r="29" spans="1:19" ht="16" x14ac:dyDescent="0.4">
      <c r="A29" s="124" t="s">
        <v>26</v>
      </c>
      <c r="B29" s="25">
        <v>11621</v>
      </c>
      <c r="C29" s="25">
        <v>-332</v>
      </c>
      <c r="D29" s="26">
        <v>51128</v>
      </c>
      <c r="E29" s="25">
        <v>9065</v>
      </c>
      <c r="F29" s="25">
        <v>17104</v>
      </c>
      <c r="G29" s="25">
        <v>6154</v>
      </c>
      <c r="H29" s="25">
        <v>328</v>
      </c>
      <c r="I29" s="25">
        <v>2212</v>
      </c>
      <c r="J29" s="25">
        <v>11666</v>
      </c>
      <c r="K29" s="25">
        <v>739</v>
      </c>
      <c r="L29" s="25">
        <v>852</v>
      </c>
      <c r="M29" s="25">
        <v>881</v>
      </c>
      <c r="N29" s="25">
        <v>0</v>
      </c>
      <c r="O29" s="25">
        <v>85</v>
      </c>
      <c r="P29" s="25">
        <v>2042</v>
      </c>
      <c r="R29" s="25"/>
      <c r="S29" s="25"/>
    </row>
    <row r="30" spans="1:19" ht="16" x14ac:dyDescent="0.4">
      <c r="A30" s="124" t="s">
        <v>27</v>
      </c>
      <c r="B30" s="25">
        <v>42000</v>
      </c>
      <c r="C30" s="25">
        <v>-1330</v>
      </c>
      <c r="D30" s="26">
        <v>50130</v>
      </c>
      <c r="E30" s="25">
        <v>10695</v>
      </c>
      <c r="F30" s="25">
        <v>16191</v>
      </c>
      <c r="G30" s="25">
        <v>5529</v>
      </c>
      <c r="H30" s="25">
        <v>464</v>
      </c>
      <c r="I30" s="25">
        <v>3146</v>
      </c>
      <c r="J30" s="25">
        <v>9498</v>
      </c>
      <c r="K30" s="25">
        <v>739</v>
      </c>
      <c r="L30" s="25">
        <v>860</v>
      </c>
      <c r="M30" s="25">
        <v>881</v>
      </c>
      <c r="N30" s="25">
        <v>0</v>
      </c>
      <c r="O30" s="25">
        <v>85</v>
      </c>
      <c r="P30" s="25">
        <v>2042</v>
      </c>
      <c r="R30" s="25"/>
      <c r="S30" s="25"/>
    </row>
    <row r="31" spans="1:19" ht="16" x14ac:dyDescent="0.4">
      <c r="A31" s="124" t="s">
        <v>28</v>
      </c>
      <c r="B31" s="25">
        <v>43293</v>
      </c>
      <c r="C31" s="25">
        <v>-498</v>
      </c>
      <c r="D31" s="26">
        <v>50962</v>
      </c>
      <c r="E31" s="25">
        <v>11272</v>
      </c>
      <c r="F31" s="25">
        <v>15542</v>
      </c>
      <c r="G31" s="25">
        <v>5628</v>
      </c>
      <c r="H31" s="25">
        <v>538</v>
      </c>
      <c r="I31" s="25">
        <v>3183</v>
      </c>
      <c r="J31" s="25">
        <v>10173</v>
      </c>
      <c r="K31" s="25">
        <v>739</v>
      </c>
      <c r="L31" s="25">
        <v>879</v>
      </c>
      <c r="M31" s="25">
        <v>881</v>
      </c>
      <c r="N31" s="25">
        <v>0</v>
      </c>
      <c r="O31" s="25">
        <v>85</v>
      </c>
      <c r="P31" s="25">
        <v>2042</v>
      </c>
      <c r="R31" s="25"/>
      <c r="S31" s="25"/>
    </row>
    <row r="32" spans="1:19" ht="16" x14ac:dyDescent="0.4">
      <c r="A32" s="124" t="s">
        <v>29</v>
      </c>
      <c r="B32" s="25">
        <v>42988</v>
      </c>
      <c r="C32" s="25">
        <v>475</v>
      </c>
      <c r="D32" s="26">
        <v>51935</v>
      </c>
      <c r="E32" s="25">
        <v>10378</v>
      </c>
      <c r="F32" s="25">
        <v>15236</v>
      </c>
      <c r="G32" s="25">
        <v>4704</v>
      </c>
      <c r="H32" s="25">
        <v>687</v>
      </c>
      <c r="I32" s="25">
        <v>4784</v>
      </c>
      <c r="J32" s="25">
        <v>12523</v>
      </c>
      <c r="K32" s="25">
        <v>739</v>
      </c>
      <c r="L32" s="25">
        <v>848</v>
      </c>
      <c r="M32" s="25">
        <v>881</v>
      </c>
      <c r="N32" s="25">
        <v>0</v>
      </c>
      <c r="O32" s="25">
        <v>-32</v>
      </c>
      <c r="P32" s="25">
        <v>1187</v>
      </c>
      <c r="R32" s="25"/>
      <c r="S32" s="25"/>
    </row>
    <row r="33" spans="1:19" ht="16" x14ac:dyDescent="0.4">
      <c r="A33" s="124" t="s">
        <v>30</v>
      </c>
      <c r="B33" s="25">
        <v>13755</v>
      </c>
      <c r="C33" s="25">
        <v>2932</v>
      </c>
      <c r="D33" s="26">
        <v>54392</v>
      </c>
      <c r="E33" s="25">
        <v>8840</v>
      </c>
      <c r="F33" s="25">
        <v>15282</v>
      </c>
      <c r="G33" s="25">
        <v>4938</v>
      </c>
      <c r="H33" s="25">
        <v>680</v>
      </c>
      <c r="I33" s="25">
        <v>5046</v>
      </c>
      <c r="J33" s="25">
        <v>15859</v>
      </c>
      <c r="K33" s="25">
        <v>739</v>
      </c>
      <c r="L33" s="25">
        <v>848</v>
      </c>
      <c r="M33" s="25">
        <v>972</v>
      </c>
      <c r="N33" s="25">
        <v>0</v>
      </c>
      <c r="O33" s="25">
        <v>1</v>
      </c>
      <c r="P33" s="25">
        <v>1187</v>
      </c>
      <c r="R33" s="25"/>
      <c r="S33" s="25"/>
    </row>
    <row r="34" spans="1:19" ht="16" x14ac:dyDescent="0.4">
      <c r="A34" s="124" t="s">
        <v>31</v>
      </c>
      <c r="B34" s="25">
        <v>20737</v>
      </c>
      <c r="C34" s="25">
        <v>-3806</v>
      </c>
      <c r="D34" s="26">
        <v>47654</v>
      </c>
      <c r="E34" s="25">
        <v>10029</v>
      </c>
      <c r="F34" s="25">
        <v>15454</v>
      </c>
      <c r="G34" s="25">
        <v>5766</v>
      </c>
      <c r="H34" s="25">
        <v>595</v>
      </c>
      <c r="I34" s="25">
        <v>3070</v>
      </c>
      <c r="J34" s="25">
        <v>9066</v>
      </c>
      <c r="K34" s="25">
        <v>739</v>
      </c>
      <c r="L34" s="25">
        <v>899</v>
      </c>
      <c r="M34" s="25">
        <v>881</v>
      </c>
      <c r="N34" s="25">
        <v>0</v>
      </c>
      <c r="O34" s="25">
        <v>-32</v>
      </c>
      <c r="P34" s="25">
        <v>1187</v>
      </c>
      <c r="R34" s="25"/>
      <c r="S34" s="25"/>
    </row>
    <row r="35" spans="1:19" ht="16" x14ac:dyDescent="0.4">
      <c r="A35" s="124" t="s">
        <v>32</v>
      </c>
      <c r="B35" s="25">
        <v>17323</v>
      </c>
      <c r="C35" s="25">
        <v>-911</v>
      </c>
      <c r="D35" s="26">
        <v>50549</v>
      </c>
      <c r="E35" s="25">
        <v>12891</v>
      </c>
      <c r="F35" s="25">
        <v>18062</v>
      </c>
      <c r="G35" s="25">
        <v>5975</v>
      </c>
      <c r="H35" s="25">
        <v>509</v>
      </c>
      <c r="I35" s="25">
        <v>2801</v>
      </c>
      <c r="J35" s="25">
        <v>6672</v>
      </c>
      <c r="K35" s="25">
        <v>739</v>
      </c>
      <c r="L35" s="25">
        <v>864</v>
      </c>
      <c r="M35" s="25">
        <v>881</v>
      </c>
      <c r="N35" s="25">
        <v>0</v>
      </c>
      <c r="O35" s="25">
        <v>-32</v>
      </c>
      <c r="P35" s="25">
        <v>1187</v>
      </c>
      <c r="R35" s="25"/>
      <c r="S35" s="25"/>
    </row>
    <row r="36" spans="1:19" ht="16" x14ac:dyDescent="0.4">
      <c r="A36" s="124" t="s">
        <v>33</v>
      </c>
      <c r="B36" s="25">
        <v>20744</v>
      </c>
      <c r="C36" s="25">
        <v>4593</v>
      </c>
      <c r="D36" s="26">
        <v>56053</v>
      </c>
      <c r="E36" s="25">
        <v>9015</v>
      </c>
      <c r="F36" s="25">
        <v>15356</v>
      </c>
      <c r="G36" s="25">
        <v>5736</v>
      </c>
      <c r="H36" s="25">
        <v>668</v>
      </c>
      <c r="I36" s="25">
        <v>5596</v>
      </c>
      <c r="J36" s="25">
        <v>15917</v>
      </c>
      <c r="K36" s="25">
        <v>739</v>
      </c>
      <c r="L36" s="25">
        <v>848</v>
      </c>
      <c r="M36" s="25">
        <v>990</v>
      </c>
      <c r="N36" s="25">
        <v>0</v>
      </c>
      <c r="O36" s="25">
        <v>1</v>
      </c>
      <c r="P36" s="25">
        <v>1187</v>
      </c>
      <c r="R36" s="25"/>
      <c r="S36" s="25"/>
    </row>
    <row r="37" spans="1:19" ht="16" x14ac:dyDescent="0.4">
      <c r="A37" s="124" t="s">
        <v>34</v>
      </c>
      <c r="B37" s="25">
        <v>214559</v>
      </c>
      <c r="C37" s="25">
        <v>-5494</v>
      </c>
      <c r="D37" s="26">
        <v>45966</v>
      </c>
      <c r="E37" s="25">
        <v>9462</v>
      </c>
      <c r="F37" s="25">
        <v>13018</v>
      </c>
      <c r="G37" s="25">
        <v>3999</v>
      </c>
      <c r="H37" s="25">
        <v>765</v>
      </c>
      <c r="I37" s="25">
        <v>5256</v>
      </c>
      <c r="J37" s="25">
        <v>9836</v>
      </c>
      <c r="K37" s="25">
        <v>739</v>
      </c>
      <c r="L37" s="25">
        <v>855</v>
      </c>
      <c r="M37" s="25">
        <v>881</v>
      </c>
      <c r="N37" s="25">
        <v>0</v>
      </c>
      <c r="O37" s="25">
        <v>-32</v>
      </c>
      <c r="P37" s="25">
        <v>1187</v>
      </c>
      <c r="R37" s="25"/>
      <c r="S37" s="25"/>
    </row>
    <row r="38" spans="1:19" ht="16" x14ac:dyDescent="0.4">
      <c r="A38" s="124" t="s">
        <v>35</v>
      </c>
      <c r="B38" s="25">
        <v>9445</v>
      </c>
      <c r="C38" s="25">
        <v>1976</v>
      </c>
      <c r="D38" s="26">
        <v>53436</v>
      </c>
      <c r="E38" s="25">
        <v>8907</v>
      </c>
      <c r="F38" s="25">
        <v>14568</v>
      </c>
      <c r="G38" s="25">
        <v>5774</v>
      </c>
      <c r="H38" s="25">
        <v>660</v>
      </c>
      <c r="I38" s="25">
        <v>5385</v>
      </c>
      <c r="J38" s="25">
        <v>14486</v>
      </c>
      <c r="K38" s="25">
        <v>739</v>
      </c>
      <c r="L38" s="25">
        <v>848</v>
      </c>
      <c r="M38" s="25">
        <v>881</v>
      </c>
      <c r="N38" s="25">
        <v>0</v>
      </c>
      <c r="O38" s="25">
        <v>1</v>
      </c>
      <c r="P38" s="25">
        <v>1187</v>
      </c>
      <c r="R38" s="25"/>
      <c r="S38" s="25"/>
    </row>
    <row r="39" spans="1:19" ht="16" x14ac:dyDescent="0.4">
      <c r="A39" s="124" t="s">
        <v>36</v>
      </c>
      <c r="B39" s="25">
        <v>21822</v>
      </c>
      <c r="C39" s="25">
        <v>253</v>
      </c>
      <c r="D39" s="26">
        <v>51713</v>
      </c>
      <c r="E39" s="25">
        <v>8078</v>
      </c>
      <c r="F39" s="25">
        <v>13827</v>
      </c>
      <c r="G39" s="25">
        <v>5319</v>
      </c>
      <c r="H39" s="25">
        <v>505</v>
      </c>
      <c r="I39" s="25">
        <v>3657</v>
      </c>
      <c r="J39" s="25">
        <v>16671</v>
      </c>
      <c r="K39" s="25">
        <v>739</v>
      </c>
      <c r="L39" s="25">
        <v>848</v>
      </c>
      <c r="M39" s="25">
        <v>881</v>
      </c>
      <c r="N39" s="25">
        <v>0</v>
      </c>
      <c r="O39" s="25">
        <v>1</v>
      </c>
      <c r="P39" s="25">
        <v>1187</v>
      </c>
      <c r="R39" s="25"/>
      <c r="S39" s="25"/>
    </row>
    <row r="40" spans="1:19" ht="16" x14ac:dyDescent="0.4">
      <c r="A40" s="124" t="s">
        <v>37</v>
      </c>
      <c r="B40" s="25">
        <v>103684</v>
      </c>
      <c r="C40" s="25">
        <v>2537</v>
      </c>
      <c r="D40" s="26">
        <v>53997</v>
      </c>
      <c r="E40" s="25">
        <v>9630</v>
      </c>
      <c r="F40" s="25">
        <v>14939</v>
      </c>
      <c r="G40" s="25">
        <v>5171</v>
      </c>
      <c r="H40" s="25">
        <v>879</v>
      </c>
      <c r="I40" s="25">
        <v>7144</v>
      </c>
      <c r="J40" s="25">
        <v>12638</v>
      </c>
      <c r="K40" s="25">
        <v>739</v>
      </c>
      <c r="L40" s="25">
        <v>856</v>
      </c>
      <c r="M40" s="25">
        <v>881</v>
      </c>
      <c r="N40" s="25">
        <v>0</v>
      </c>
      <c r="O40" s="25">
        <v>-32</v>
      </c>
      <c r="P40" s="25">
        <v>1152</v>
      </c>
      <c r="R40" s="25"/>
      <c r="S40" s="25"/>
    </row>
    <row r="41" spans="1:19" ht="16" x14ac:dyDescent="0.4">
      <c r="A41" s="124" t="s">
        <v>38</v>
      </c>
      <c r="B41" s="25">
        <v>16830</v>
      </c>
      <c r="C41" s="25">
        <v>7551</v>
      </c>
      <c r="D41" s="26">
        <v>59011</v>
      </c>
      <c r="E41" s="25">
        <v>8427</v>
      </c>
      <c r="F41" s="25">
        <v>15151</v>
      </c>
      <c r="G41" s="25">
        <v>5691</v>
      </c>
      <c r="H41" s="25">
        <v>980</v>
      </c>
      <c r="I41" s="25">
        <v>7004</v>
      </c>
      <c r="J41" s="25">
        <v>17999</v>
      </c>
      <c r="K41" s="25">
        <v>739</v>
      </c>
      <c r="L41" s="25">
        <v>848</v>
      </c>
      <c r="M41" s="25">
        <v>881</v>
      </c>
      <c r="N41" s="25">
        <v>425</v>
      </c>
      <c r="O41" s="25">
        <v>-32</v>
      </c>
      <c r="P41" s="25">
        <v>898</v>
      </c>
      <c r="R41" s="25"/>
      <c r="S41" s="25"/>
    </row>
    <row r="42" spans="1:19" ht="16" x14ac:dyDescent="0.4">
      <c r="A42" s="124" t="s">
        <v>39</v>
      </c>
      <c r="B42" s="25">
        <v>10861</v>
      </c>
      <c r="C42" s="25">
        <v>1127</v>
      </c>
      <c r="D42" s="26">
        <v>52587</v>
      </c>
      <c r="E42" s="25">
        <v>9459</v>
      </c>
      <c r="F42" s="25">
        <v>15441</v>
      </c>
      <c r="G42" s="25">
        <v>5319</v>
      </c>
      <c r="H42" s="25">
        <v>629</v>
      </c>
      <c r="I42" s="25">
        <v>4496</v>
      </c>
      <c r="J42" s="25">
        <v>13336</v>
      </c>
      <c r="K42" s="25">
        <v>739</v>
      </c>
      <c r="L42" s="25">
        <v>848</v>
      </c>
      <c r="M42" s="25">
        <v>881</v>
      </c>
      <c r="N42" s="25">
        <v>0</v>
      </c>
      <c r="O42" s="25">
        <v>-32</v>
      </c>
      <c r="P42" s="25">
        <v>1471</v>
      </c>
      <c r="R42" s="25"/>
      <c r="S42" s="25"/>
    </row>
    <row r="43" spans="1:19" ht="16" x14ac:dyDescent="0.4">
      <c r="A43" s="124" t="s">
        <v>40</v>
      </c>
      <c r="B43" s="25">
        <v>33722</v>
      </c>
      <c r="C43" s="25">
        <v>4063</v>
      </c>
      <c r="D43" s="26">
        <v>55523</v>
      </c>
      <c r="E43" s="25">
        <v>9548</v>
      </c>
      <c r="F43" s="25">
        <v>14862</v>
      </c>
      <c r="G43" s="25">
        <v>4987</v>
      </c>
      <c r="H43" s="25">
        <v>874</v>
      </c>
      <c r="I43" s="25">
        <v>6610</v>
      </c>
      <c r="J43" s="25">
        <v>15384</v>
      </c>
      <c r="K43" s="25">
        <v>739</v>
      </c>
      <c r="L43" s="25">
        <v>848</v>
      </c>
      <c r="M43" s="25">
        <v>881</v>
      </c>
      <c r="N43" s="25">
        <v>0</v>
      </c>
      <c r="O43" s="25">
        <v>-32</v>
      </c>
      <c r="P43" s="25">
        <v>822</v>
      </c>
      <c r="R43" s="25"/>
      <c r="S43" s="25"/>
    </row>
    <row r="44" spans="1:19" ht="16" x14ac:dyDescent="0.4">
      <c r="A44" s="124" t="s">
        <v>41</v>
      </c>
      <c r="B44" s="25">
        <v>54924</v>
      </c>
      <c r="C44" s="25">
        <v>2945</v>
      </c>
      <c r="D44" s="26">
        <v>54405</v>
      </c>
      <c r="E44" s="25">
        <v>9300</v>
      </c>
      <c r="F44" s="25">
        <v>14660</v>
      </c>
      <c r="G44" s="25">
        <v>5091</v>
      </c>
      <c r="H44" s="25">
        <v>638</v>
      </c>
      <c r="I44" s="25">
        <v>5814</v>
      </c>
      <c r="J44" s="25">
        <v>14988</v>
      </c>
      <c r="K44" s="25">
        <v>739</v>
      </c>
      <c r="L44" s="25">
        <v>863</v>
      </c>
      <c r="M44" s="25">
        <v>881</v>
      </c>
      <c r="N44" s="25">
        <v>0</v>
      </c>
      <c r="O44" s="25">
        <v>-32</v>
      </c>
      <c r="P44" s="25">
        <v>1463</v>
      </c>
      <c r="R44" s="25"/>
      <c r="S44" s="25"/>
    </row>
    <row r="45" spans="1:19" ht="16" x14ac:dyDescent="0.4">
      <c r="A45" s="124" t="s">
        <v>42</v>
      </c>
      <c r="B45" s="25">
        <v>11921</v>
      </c>
      <c r="C45" s="25">
        <v>2898</v>
      </c>
      <c r="D45" s="26">
        <v>54358</v>
      </c>
      <c r="E45" s="25">
        <v>9340</v>
      </c>
      <c r="F45" s="25">
        <v>12898</v>
      </c>
      <c r="G45" s="25">
        <v>5086</v>
      </c>
      <c r="H45" s="25">
        <v>680</v>
      </c>
      <c r="I45" s="25">
        <v>5617</v>
      </c>
      <c r="J45" s="25">
        <v>17997</v>
      </c>
      <c r="K45" s="25">
        <v>739</v>
      </c>
      <c r="L45" s="25">
        <v>869</v>
      </c>
      <c r="M45" s="25">
        <v>881</v>
      </c>
      <c r="N45" s="25">
        <v>0</v>
      </c>
      <c r="O45" s="25">
        <v>-32</v>
      </c>
      <c r="P45" s="25">
        <v>283</v>
      </c>
      <c r="R45" s="25"/>
      <c r="S45" s="25"/>
    </row>
    <row r="46" spans="1:19" ht="16" x14ac:dyDescent="0.4">
      <c r="A46" s="124" t="s">
        <v>43</v>
      </c>
      <c r="B46" s="25">
        <v>34609</v>
      </c>
      <c r="C46" s="25">
        <v>-183</v>
      </c>
      <c r="D46" s="26">
        <v>51277</v>
      </c>
      <c r="E46" s="25">
        <v>9731</v>
      </c>
      <c r="F46" s="25">
        <v>14826</v>
      </c>
      <c r="G46" s="25">
        <v>5542</v>
      </c>
      <c r="H46" s="25">
        <v>651</v>
      </c>
      <c r="I46" s="25">
        <v>4496</v>
      </c>
      <c r="J46" s="25">
        <v>12560</v>
      </c>
      <c r="K46" s="25">
        <v>739</v>
      </c>
      <c r="L46" s="25">
        <v>848</v>
      </c>
      <c r="M46" s="25">
        <v>881</v>
      </c>
      <c r="N46" s="25">
        <v>0</v>
      </c>
      <c r="O46" s="25">
        <v>-32</v>
      </c>
      <c r="P46" s="25">
        <v>1035</v>
      </c>
      <c r="R46" s="25"/>
      <c r="S46" s="25"/>
    </row>
    <row r="47" spans="1:19" ht="16" x14ac:dyDescent="0.4">
      <c r="A47" s="124" t="s">
        <v>44</v>
      </c>
      <c r="B47" s="25">
        <v>12447</v>
      </c>
      <c r="C47" s="25">
        <v>-2940</v>
      </c>
      <c r="D47" s="26">
        <v>48520</v>
      </c>
      <c r="E47" s="25">
        <v>9960</v>
      </c>
      <c r="F47" s="25">
        <v>14362</v>
      </c>
      <c r="G47" s="25">
        <v>5012</v>
      </c>
      <c r="H47" s="25">
        <v>572</v>
      </c>
      <c r="I47" s="25">
        <v>3417</v>
      </c>
      <c r="J47" s="25">
        <v>11925</v>
      </c>
      <c r="K47" s="25">
        <v>739</v>
      </c>
      <c r="L47" s="25">
        <v>861</v>
      </c>
      <c r="M47" s="25">
        <v>881</v>
      </c>
      <c r="N47" s="25">
        <v>0</v>
      </c>
      <c r="O47" s="25">
        <v>-32</v>
      </c>
      <c r="P47" s="25">
        <v>823</v>
      </c>
      <c r="R47" s="25"/>
      <c r="S47" s="25"/>
    </row>
    <row r="48" spans="1:19" ht="16" x14ac:dyDescent="0.4">
      <c r="A48" s="124" t="s">
        <v>45</v>
      </c>
      <c r="B48" s="25">
        <v>9099</v>
      </c>
      <c r="C48" s="25">
        <v>5058</v>
      </c>
      <c r="D48" s="26">
        <v>56518</v>
      </c>
      <c r="E48" s="25">
        <v>8586</v>
      </c>
      <c r="F48" s="25">
        <v>14190</v>
      </c>
      <c r="G48" s="25">
        <v>6484</v>
      </c>
      <c r="H48" s="25">
        <v>765</v>
      </c>
      <c r="I48" s="25">
        <v>6551</v>
      </c>
      <c r="J48" s="25">
        <v>15962</v>
      </c>
      <c r="K48" s="25">
        <v>828</v>
      </c>
      <c r="L48" s="25">
        <v>848</v>
      </c>
      <c r="M48" s="25">
        <v>881</v>
      </c>
      <c r="N48" s="25">
        <v>25</v>
      </c>
      <c r="O48" s="25">
        <v>-32</v>
      </c>
      <c r="P48" s="25">
        <v>1430</v>
      </c>
      <c r="R48" s="25"/>
      <c r="S48" s="25"/>
    </row>
    <row r="49" spans="1:19" ht="16" x14ac:dyDescent="0.4">
      <c r="A49" s="124" t="s">
        <v>46</v>
      </c>
      <c r="B49" s="25">
        <v>5373</v>
      </c>
      <c r="C49" s="25">
        <v>904</v>
      </c>
      <c r="D49" s="26">
        <v>52364</v>
      </c>
      <c r="E49" s="25">
        <v>8416</v>
      </c>
      <c r="F49" s="25">
        <v>13398</v>
      </c>
      <c r="G49" s="25">
        <v>5099</v>
      </c>
      <c r="H49" s="25">
        <v>525</v>
      </c>
      <c r="I49" s="25">
        <v>4547</v>
      </c>
      <c r="J49" s="25">
        <v>16652</v>
      </c>
      <c r="K49" s="25">
        <v>879</v>
      </c>
      <c r="L49" s="25">
        <v>848</v>
      </c>
      <c r="M49" s="25">
        <v>938</v>
      </c>
      <c r="N49" s="25">
        <v>0</v>
      </c>
      <c r="O49" s="25">
        <v>-32</v>
      </c>
      <c r="P49" s="25">
        <v>1094</v>
      </c>
      <c r="R49" s="25"/>
      <c r="S49" s="25"/>
    </row>
    <row r="50" spans="1:19" ht="16" x14ac:dyDescent="0.4">
      <c r="A50" s="124" t="s">
        <v>47</v>
      </c>
      <c r="B50" s="25">
        <v>21526</v>
      </c>
      <c r="C50" s="25">
        <v>2000</v>
      </c>
      <c r="D50" s="26">
        <v>53460</v>
      </c>
      <c r="E50" s="25">
        <v>8636</v>
      </c>
      <c r="F50" s="25">
        <v>14675</v>
      </c>
      <c r="G50" s="25">
        <v>4928</v>
      </c>
      <c r="H50" s="25">
        <v>697</v>
      </c>
      <c r="I50" s="25">
        <v>5136</v>
      </c>
      <c r="J50" s="25">
        <v>15858</v>
      </c>
      <c r="K50" s="25">
        <v>739</v>
      </c>
      <c r="L50" s="25">
        <v>848</v>
      </c>
      <c r="M50" s="25">
        <v>881</v>
      </c>
      <c r="N50" s="25">
        <v>0</v>
      </c>
      <c r="O50" s="25">
        <v>-32</v>
      </c>
      <c r="P50" s="25">
        <v>1094</v>
      </c>
      <c r="R50" s="25"/>
      <c r="S50" s="25"/>
    </row>
    <row r="51" spans="1:19" ht="16" x14ac:dyDescent="0.4">
      <c r="A51" s="124" t="s">
        <v>48</v>
      </c>
      <c r="B51" s="25">
        <v>9874</v>
      </c>
      <c r="C51" s="25">
        <v>4695</v>
      </c>
      <c r="D51" s="26">
        <v>56155</v>
      </c>
      <c r="E51" s="25">
        <v>9068</v>
      </c>
      <c r="F51" s="25">
        <v>13871</v>
      </c>
      <c r="G51" s="25">
        <v>6290</v>
      </c>
      <c r="H51" s="25">
        <v>518</v>
      </c>
      <c r="I51" s="25">
        <v>4583</v>
      </c>
      <c r="J51" s="25">
        <v>17980</v>
      </c>
      <c r="K51" s="25">
        <v>820</v>
      </c>
      <c r="L51" s="25">
        <v>848</v>
      </c>
      <c r="M51" s="25">
        <v>1115</v>
      </c>
      <c r="N51" s="25">
        <v>0</v>
      </c>
      <c r="O51" s="25">
        <v>-32</v>
      </c>
      <c r="P51" s="25">
        <v>1094</v>
      </c>
      <c r="R51" s="25"/>
      <c r="S51" s="25"/>
    </row>
    <row r="52" spans="1:19" ht="16" x14ac:dyDescent="0.4">
      <c r="A52" s="124" t="s">
        <v>49</v>
      </c>
      <c r="B52" s="25">
        <v>155817</v>
      </c>
      <c r="C52" s="25">
        <v>-3956</v>
      </c>
      <c r="D52" s="26">
        <v>47504</v>
      </c>
      <c r="E52" s="25">
        <v>9273</v>
      </c>
      <c r="F52" s="25">
        <v>13365</v>
      </c>
      <c r="G52" s="25">
        <v>4308</v>
      </c>
      <c r="H52" s="25">
        <v>644</v>
      </c>
      <c r="I52" s="25">
        <v>5461</v>
      </c>
      <c r="J52" s="25">
        <v>10915</v>
      </c>
      <c r="K52" s="25">
        <v>739</v>
      </c>
      <c r="L52" s="25">
        <v>856</v>
      </c>
      <c r="M52" s="25">
        <v>881</v>
      </c>
      <c r="N52" s="25">
        <v>0</v>
      </c>
      <c r="O52" s="25">
        <v>-32</v>
      </c>
      <c r="P52" s="25">
        <v>1094</v>
      </c>
      <c r="R52" s="25"/>
      <c r="S52" s="25"/>
    </row>
    <row r="53" spans="1:19" ht="16" x14ac:dyDescent="0.4">
      <c r="A53" s="124" t="s">
        <v>50</v>
      </c>
      <c r="B53" s="25">
        <v>26708</v>
      </c>
      <c r="C53" s="25">
        <v>-49</v>
      </c>
      <c r="D53" s="26">
        <v>51411</v>
      </c>
      <c r="E53" s="25">
        <v>9631</v>
      </c>
      <c r="F53" s="25">
        <v>13765</v>
      </c>
      <c r="G53" s="25">
        <v>5454</v>
      </c>
      <c r="H53" s="25">
        <v>575</v>
      </c>
      <c r="I53" s="25">
        <v>4866</v>
      </c>
      <c r="J53" s="25">
        <v>13590</v>
      </c>
      <c r="K53" s="25">
        <v>739</v>
      </c>
      <c r="L53" s="25">
        <v>848</v>
      </c>
      <c r="M53" s="25">
        <v>881</v>
      </c>
      <c r="N53" s="25">
        <v>0</v>
      </c>
      <c r="O53" s="25">
        <v>-32</v>
      </c>
      <c r="P53" s="25">
        <v>1094</v>
      </c>
      <c r="R53" s="25"/>
      <c r="S53" s="25"/>
    </row>
    <row r="54" spans="1:19" ht="16" x14ac:dyDescent="0.4">
      <c r="A54" s="124" t="s">
        <v>51</v>
      </c>
      <c r="B54" s="25">
        <v>43258</v>
      </c>
      <c r="C54" s="25">
        <v>1366</v>
      </c>
      <c r="D54" s="26">
        <v>52826</v>
      </c>
      <c r="E54" s="25">
        <v>8915</v>
      </c>
      <c r="F54" s="25">
        <v>13872</v>
      </c>
      <c r="G54" s="25">
        <v>4878</v>
      </c>
      <c r="H54" s="25">
        <v>675</v>
      </c>
      <c r="I54" s="25">
        <v>6095</v>
      </c>
      <c r="J54" s="25">
        <v>14861</v>
      </c>
      <c r="K54" s="25">
        <v>739</v>
      </c>
      <c r="L54" s="25">
        <v>848</v>
      </c>
      <c r="M54" s="25">
        <v>881</v>
      </c>
      <c r="N54" s="25">
        <v>0</v>
      </c>
      <c r="O54" s="25">
        <v>-32</v>
      </c>
      <c r="P54" s="25">
        <v>1094</v>
      </c>
      <c r="R54" s="25"/>
      <c r="S54" s="25"/>
    </row>
    <row r="55" spans="1:19" ht="16" x14ac:dyDescent="0.4">
      <c r="A55" s="124" t="s">
        <v>52</v>
      </c>
      <c r="B55" s="25">
        <v>139363</v>
      </c>
      <c r="C55" s="25">
        <v>-424</v>
      </c>
      <c r="D55" s="26">
        <v>51036</v>
      </c>
      <c r="E55" s="25">
        <v>9490</v>
      </c>
      <c r="F55" s="25">
        <v>14106</v>
      </c>
      <c r="G55" s="25">
        <v>4929</v>
      </c>
      <c r="H55" s="25">
        <v>746</v>
      </c>
      <c r="I55" s="25">
        <v>6163</v>
      </c>
      <c r="J55" s="25">
        <v>12048</v>
      </c>
      <c r="K55" s="25">
        <v>739</v>
      </c>
      <c r="L55" s="25">
        <v>872</v>
      </c>
      <c r="M55" s="25">
        <v>881</v>
      </c>
      <c r="N55" s="25">
        <v>0</v>
      </c>
      <c r="O55" s="25">
        <v>-32</v>
      </c>
      <c r="P55" s="25">
        <v>1094</v>
      </c>
      <c r="R55" s="25"/>
      <c r="S55" s="25"/>
    </row>
    <row r="56" spans="1:19" ht="16" x14ac:dyDescent="0.4">
      <c r="A56" s="124" t="s">
        <v>53</v>
      </c>
      <c r="B56" s="25">
        <v>14402</v>
      </c>
      <c r="C56" s="25">
        <v>768</v>
      </c>
      <c r="D56" s="26">
        <v>52228</v>
      </c>
      <c r="E56" s="25">
        <v>9544</v>
      </c>
      <c r="F56" s="25">
        <v>15489</v>
      </c>
      <c r="G56" s="25">
        <v>5421</v>
      </c>
      <c r="H56" s="25">
        <v>421</v>
      </c>
      <c r="I56" s="25">
        <v>3869</v>
      </c>
      <c r="J56" s="25">
        <v>13954</v>
      </c>
      <c r="K56" s="25">
        <v>739</v>
      </c>
      <c r="L56" s="25">
        <v>848</v>
      </c>
      <c r="M56" s="25">
        <v>881</v>
      </c>
      <c r="N56" s="25">
        <v>0</v>
      </c>
      <c r="O56" s="25">
        <v>-32</v>
      </c>
      <c r="P56" s="25">
        <v>1094</v>
      </c>
      <c r="R56" s="25"/>
      <c r="S56" s="25"/>
    </row>
    <row r="57" spans="1:19" ht="16" x14ac:dyDescent="0.4">
      <c r="A57" s="124" t="s">
        <v>54</v>
      </c>
      <c r="B57" s="25">
        <v>7348</v>
      </c>
      <c r="C57" s="25">
        <v>661</v>
      </c>
      <c r="D57" s="26">
        <v>52121</v>
      </c>
      <c r="E57" s="25">
        <v>7218</v>
      </c>
      <c r="F57" s="25">
        <v>10677</v>
      </c>
      <c r="G57" s="25">
        <v>4131</v>
      </c>
      <c r="H57" s="25">
        <v>454</v>
      </c>
      <c r="I57" s="25">
        <v>4696</v>
      </c>
      <c r="J57" s="25">
        <v>21332</v>
      </c>
      <c r="K57" s="25">
        <v>822</v>
      </c>
      <c r="L57" s="25">
        <v>848</v>
      </c>
      <c r="M57" s="25">
        <v>881</v>
      </c>
      <c r="N57" s="25">
        <v>0</v>
      </c>
      <c r="O57" s="25">
        <v>-32</v>
      </c>
      <c r="P57" s="25">
        <v>1094</v>
      </c>
      <c r="R57" s="25"/>
      <c r="S57" s="25"/>
    </row>
    <row r="58" spans="1:19" ht="16" x14ac:dyDescent="0.4">
      <c r="A58" s="124" t="s">
        <v>55</v>
      </c>
      <c r="B58" s="25">
        <v>7809</v>
      </c>
      <c r="C58" s="25">
        <v>2216</v>
      </c>
      <c r="D58" s="26">
        <v>53676</v>
      </c>
      <c r="E58" s="25">
        <v>7410</v>
      </c>
      <c r="F58" s="25">
        <v>11952</v>
      </c>
      <c r="G58" s="25">
        <v>5702</v>
      </c>
      <c r="H58" s="25">
        <v>568</v>
      </c>
      <c r="I58" s="25">
        <v>4469</v>
      </c>
      <c r="J58" s="25">
        <v>19479</v>
      </c>
      <c r="K58" s="25">
        <v>867</v>
      </c>
      <c r="L58" s="25">
        <v>848</v>
      </c>
      <c r="M58" s="25">
        <v>1083</v>
      </c>
      <c r="N58" s="25">
        <v>236</v>
      </c>
      <c r="O58" s="25">
        <v>-32</v>
      </c>
      <c r="P58" s="25">
        <v>1094</v>
      </c>
      <c r="R58" s="25"/>
      <c r="S58" s="25"/>
    </row>
    <row r="59" spans="1:19" ht="16" x14ac:dyDescent="0.4">
      <c r="A59" s="124" t="s">
        <v>56</v>
      </c>
      <c r="B59" s="25">
        <v>3675</v>
      </c>
      <c r="C59" s="25">
        <v>5917</v>
      </c>
      <c r="D59" s="26">
        <v>57377</v>
      </c>
      <c r="E59" s="25">
        <v>8855</v>
      </c>
      <c r="F59" s="25">
        <v>14638</v>
      </c>
      <c r="G59" s="25">
        <v>5904</v>
      </c>
      <c r="H59" s="25">
        <v>400</v>
      </c>
      <c r="I59" s="25">
        <v>4571</v>
      </c>
      <c r="J59" s="25">
        <v>18982</v>
      </c>
      <c r="K59" s="25">
        <v>1047</v>
      </c>
      <c r="L59" s="25">
        <v>848</v>
      </c>
      <c r="M59" s="25">
        <v>1070</v>
      </c>
      <c r="N59" s="25">
        <v>0</v>
      </c>
      <c r="O59" s="25">
        <v>-32</v>
      </c>
      <c r="P59" s="25">
        <v>1094</v>
      </c>
      <c r="R59" s="25"/>
      <c r="S59" s="25"/>
    </row>
    <row r="60" spans="1:19" ht="16" x14ac:dyDescent="0.4">
      <c r="A60" s="124" t="s">
        <v>57</v>
      </c>
      <c r="B60" s="25">
        <v>11617</v>
      </c>
      <c r="C60" s="25">
        <v>400</v>
      </c>
      <c r="D60" s="26">
        <v>51860</v>
      </c>
      <c r="E60" s="25">
        <v>8677</v>
      </c>
      <c r="F60" s="25">
        <v>13161</v>
      </c>
      <c r="G60" s="25">
        <v>5561</v>
      </c>
      <c r="H60" s="25">
        <v>440</v>
      </c>
      <c r="I60" s="25">
        <v>3798</v>
      </c>
      <c r="J60" s="25">
        <v>16693</v>
      </c>
      <c r="K60" s="25">
        <v>739</v>
      </c>
      <c r="L60" s="25">
        <v>848</v>
      </c>
      <c r="M60" s="25">
        <v>881</v>
      </c>
      <c r="N60" s="25">
        <v>0</v>
      </c>
      <c r="O60" s="25">
        <v>-32</v>
      </c>
      <c r="P60" s="25">
        <v>1094</v>
      </c>
      <c r="R60" s="25"/>
      <c r="S60" s="25"/>
    </row>
    <row r="61" spans="1:19" ht="16" x14ac:dyDescent="0.4">
      <c r="A61" s="124" t="s">
        <v>58</v>
      </c>
      <c r="B61" s="25">
        <v>5335</v>
      </c>
      <c r="C61" s="25">
        <v>3992</v>
      </c>
      <c r="D61" s="26">
        <v>55452</v>
      </c>
      <c r="E61" s="25">
        <v>8340</v>
      </c>
      <c r="F61" s="25">
        <v>13698</v>
      </c>
      <c r="G61" s="25">
        <v>6266</v>
      </c>
      <c r="H61" s="25">
        <v>605</v>
      </c>
      <c r="I61" s="25">
        <v>4270</v>
      </c>
      <c r="J61" s="25">
        <v>18505</v>
      </c>
      <c r="K61" s="25">
        <v>912</v>
      </c>
      <c r="L61" s="25">
        <v>852</v>
      </c>
      <c r="M61" s="25">
        <v>942</v>
      </c>
      <c r="N61" s="25">
        <v>0</v>
      </c>
      <c r="O61" s="25">
        <v>-32</v>
      </c>
      <c r="P61" s="25">
        <v>1094</v>
      </c>
      <c r="R61" s="25"/>
      <c r="S61" s="25"/>
    </row>
    <row r="62" spans="1:19" ht="16" x14ac:dyDescent="0.4">
      <c r="A62" s="124" t="s">
        <v>59</v>
      </c>
      <c r="B62" s="25">
        <v>6603</v>
      </c>
      <c r="C62" s="25">
        <v>1568</v>
      </c>
      <c r="D62" s="26">
        <v>53028</v>
      </c>
      <c r="E62" s="25">
        <v>10658</v>
      </c>
      <c r="F62" s="25">
        <v>15139</v>
      </c>
      <c r="G62" s="25">
        <v>5044</v>
      </c>
      <c r="H62" s="25">
        <v>520</v>
      </c>
      <c r="I62" s="25">
        <v>4246</v>
      </c>
      <c r="J62" s="25">
        <v>13892</v>
      </c>
      <c r="K62" s="25">
        <v>859</v>
      </c>
      <c r="L62" s="25">
        <v>848</v>
      </c>
      <c r="M62" s="25">
        <v>894</v>
      </c>
      <c r="N62" s="25">
        <v>0</v>
      </c>
      <c r="O62" s="25">
        <v>-109</v>
      </c>
      <c r="P62" s="25">
        <v>1037</v>
      </c>
      <c r="R62" s="25"/>
      <c r="S62" s="25"/>
    </row>
    <row r="63" spans="1:19" ht="16" x14ac:dyDescent="0.4">
      <c r="A63" s="124" t="s">
        <v>60</v>
      </c>
      <c r="B63" s="25">
        <v>17129</v>
      </c>
      <c r="C63" s="25">
        <v>3354</v>
      </c>
      <c r="D63" s="26">
        <v>54814</v>
      </c>
      <c r="E63" s="25">
        <v>9375</v>
      </c>
      <c r="F63" s="25">
        <v>14423</v>
      </c>
      <c r="G63" s="25">
        <v>5408</v>
      </c>
      <c r="H63" s="25">
        <v>650</v>
      </c>
      <c r="I63" s="25">
        <v>5372</v>
      </c>
      <c r="J63" s="25">
        <v>16157</v>
      </c>
      <c r="K63" s="25">
        <v>739</v>
      </c>
      <c r="L63" s="25">
        <v>848</v>
      </c>
      <c r="M63" s="25">
        <v>881</v>
      </c>
      <c r="N63" s="25">
        <v>0</v>
      </c>
      <c r="O63" s="25">
        <v>-76</v>
      </c>
      <c r="P63" s="25">
        <v>1037</v>
      </c>
      <c r="R63" s="25"/>
      <c r="S63" s="25"/>
    </row>
    <row r="64" spans="1:19" ht="16" x14ac:dyDescent="0.4">
      <c r="A64" s="124" t="s">
        <v>61</v>
      </c>
      <c r="B64" s="25">
        <v>29478</v>
      </c>
      <c r="C64" s="25">
        <v>2545</v>
      </c>
      <c r="D64" s="26">
        <v>54005</v>
      </c>
      <c r="E64" s="25">
        <v>9111</v>
      </c>
      <c r="F64" s="25">
        <v>15972</v>
      </c>
      <c r="G64" s="25">
        <v>5921</v>
      </c>
      <c r="H64" s="25">
        <v>970</v>
      </c>
      <c r="I64" s="25">
        <v>4854</v>
      </c>
      <c r="J64" s="25">
        <v>13781</v>
      </c>
      <c r="K64" s="25">
        <v>739</v>
      </c>
      <c r="L64" s="25">
        <v>848</v>
      </c>
      <c r="M64" s="25">
        <v>881</v>
      </c>
      <c r="N64" s="25">
        <v>0</v>
      </c>
      <c r="O64" s="25">
        <v>-109</v>
      </c>
      <c r="P64" s="25">
        <v>1037</v>
      </c>
      <c r="R64" s="25"/>
      <c r="S64" s="25"/>
    </row>
    <row r="65" spans="1:19" ht="16" x14ac:dyDescent="0.4">
      <c r="A65" s="124" t="s">
        <v>62</v>
      </c>
      <c r="B65" s="25">
        <v>9615</v>
      </c>
      <c r="C65" s="25">
        <v>1245</v>
      </c>
      <c r="D65" s="26">
        <v>52705</v>
      </c>
      <c r="E65" s="25">
        <v>9166</v>
      </c>
      <c r="F65" s="25">
        <v>15222</v>
      </c>
      <c r="G65" s="25">
        <v>6723</v>
      </c>
      <c r="H65" s="25">
        <v>1021</v>
      </c>
      <c r="I65" s="25">
        <v>4057</v>
      </c>
      <c r="J65" s="25">
        <v>12896</v>
      </c>
      <c r="K65" s="25">
        <v>819</v>
      </c>
      <c r="L65" s="25">
        <v>848</v>
      </c>
      <c r="M65" s="25">
        <v>881</v>
      </c>
      <c r="N65" s="25">
        <v>144</v>
      </c>
      <c r="O65" s="25">
        <v>-109</v>
      </c>
      <c r="P65" s="25">
        <v>1037</v>
      </c>
      <c r="R65" s="25"/>
      <c r="S65" s="25"/>
    </row>
    <row r="66" spans="1:19" ht="16" x14ac:dyDescent="0.4">
      <c r="A66" s="124" t="s">
        <v>63</v>
      </c>
      <c r="B66" s="25">
        <v>11586</v>
      </c>
      <c r="C66" s="25">
        <v>2004</v>
      </c>
      <c r="D66" s="26">
        <v>53464</v>
      </c>
      <c r="E66" s="25">
        <v>13144</v>
      </c>
      <c r="F66" s="25">
        <v>18661</v>
      </c>
      <c r="G66" s="25">
        <v>6597</v>
      </c>
      <c r="H66" s="25">
        <v>369</v>
      </c>
      <c r="I66" s="25">
        <v>2687</v>
      </c>
      <c r="J66" s="25">
        <v>8610</v>
      </c>
      <c r="K66" s="25">
        <v>739</v>
      </c>
      <c r="L66" s="25">
        <v>848</v>
      </c>
      <c r="M66" s="25">
        <v>881</v>
      </c>
      <c r="N66" s="25">
        <v>0</v>
      </c>
      <c r="O66" s="25">
        <v>-109</v>
      </c>
      <c r="P66" s="25">
        <v>1037</v>
      </c>
      <c r="R66" s="25"/>
      <c r="S66" s="25"/>
    </row>
    <row r="67" spans="1:19" ht="16" x14ac:dyDescent="0.4">
      <c r="A67" s="124" t="s">
        <v>64</v>
      </c>
      <c r="B67" s="25">
        <v>135297</v>
      </c>
      <c r="C67" s="25">
        <v>-2904</v>
      </c>
      <c r="D67" s="26">
        <v>48556</v>
      </c>
      <c r="E67" s="25">
        <v>9555</v>
      </c>
      <c r="F67" s="25">
        <v>13648</v>
      </c>
      <c r="G67" s="25">
        <v>4506</v>
      </c>
      <c r="H67" s="25">
        <v>680</v>
      </c>
      <c r="I67" s="25">
        <v>4768</v>
      </c>
      <c r="J67" s="25">
        <v>11965</v>
      </c>
      <c r="K67" s="25">
        <v>739</v>
      </c>
      <c r="L67" s="25">
        <v>886</v>
      </c>
      <c r="M67" s="25">
        <v>881</v>
      </c>
      <c r="N67" s="25">
        <v>0</v>
      </c>
      <c r="O67" s="25">
        <v>-109</v>
      </c>
      <c r="P67" s="25">
        <v>1037</v>
      </c>
      <c r="R67" s="25"/>
      <c r="S67" s="25"/>
    </row>
    <row r="68" spans="1:19" ht="16" x14ac:dyDescent="0.4">
      <c r="A68" s="124" t="s">
        <v>65</v>
      </c>
      <c r="B68" s="25">
        <v>7226</v>
      </c>
      <c r="C68" s="25">
        <v>-401</v>
      </c>
      <c r="D68" s="26">
        <v>51059</v>
      </c>
      <c r="E68" s="25">
        <v>9446</v>
      </c>
      <c r="F68" s="25">
        <v>14696</v>
      </c>
      <c r="G68" s="25">
        <v>6109</v>
      </c>
      <c r="H68" s="25">
        <v>552</v>
      </c>
      <c r="I68" s="25">
        <v>3697</v>
      </c>
      <c r="J68" s="25">
        <v>13079</v>
      </c>
      <c r="K68" s="25">
        <v>823</v>
      </c>
      <c r="L68" s="25">
        <v>848</v>
      </c>
      <c r="M68" s="25">
        <v>881</v>
      </c>
      <c r="N68" s="25">
        <v>0</v>
      </c>
      <c r="O68" s="25">
        <v>-109</v>
      </c>
      <c r="P68" s="25">
        <v>1037</v>
      </c>
      <c r="R68" s="25"/>
      <c r="S68" s="25"/>
    </row>
    <row r="69" spans="1:19" ht="16" x14ac:dyDescent="0.4">
      <c r="A69" s="124" t="s">
        <v>66</v>
      </c>
      <c r="B69" s="25">
        <v>30820</v>
      </c>
      <c r="C69" s="25">
        <v>4071</v>
      </c>
      <c r="D69" s="26">
        <v>55531</v>
      </c>
      <c r="E69" s="25">
        <v>10492</v>
      </c>
      <c r="F69" s="25">
        <v>15743</v>
      </c>
      <c r="G69" s="25">
        <v>5537</v>
      </c>
      <c r="H69" s="25">
        <v>807</v>
      </c>
      <c r="I69" s="25">
        <v>5873</v>
      </c>
      <c r="J69" s="25">
        <v>13650</v>
      </c>
      <c r="K69" s="25">
        <v>739</v>
      </c>
      <c r="L69" s="25">
        <v>848</v>
      </c>
      <c r="M69" s="25">
        <v>881</v>
      </c>
      <c r="N69" s="25">
        <v>0</v>
      </c>
      <c r="O69" s="25">
        <v>-76</v>
      </c>
      <c r="P69" s="25">
        <v>1037</v>
      </c>
      <c r="R69" s="25"/>
      <c r="S69" s="25"/>
    </row>
    <row r="70" spans="1:19" ht="16" x14ac:dyDescent="0.4">
      <c r="A70" s="124" t="s">
        <v>67</v>
      </c>
      <c r="B70" s="25">
        <v>11396</v>
      </c>
      <c r="C70" s="25">
        <v>6749</v>
      </c>
      <c r="D70" s="26">
        <v>58209</v>
      </c>
      <c r="E70" s="25">
        <v>10480</v>
      </c>
      <c r="F70" s="25">
        <v>16343</v>
      </c>
      <c r="G70" s="25">
        <v>6156</v>
      </c>
      <c r="H70" s="25">
        <v>793</v>
      </c>
      <c r="I70" s="25">
        <v>5101</v>
      </c>
      <c r="J70" s="25">
        <v>15907</v>
      </c>
      <c r="K70" s="25">
        <v>739</v>
      </c>
      <c r="L70" s="25">
        <v>848</v>
      </c>
      <c r="M70" s="25">
        <v>881</v>
      </c>
      <c r="N70" s="25">
        <v>0</v>
      </c>
      <c r="O70" s="25">
        <v>-76</v>
      </c>
      <c r="P70" s="25">
        <v>1037</v>
      </c>
      <c r="R70" s="25"/>
      <c r="S70" s="25"/>
    </row>
    <row r="71" spans="1:19" ht="16" x14ac:dyDescent="0.4">
      <c r="A71" s="124" t="s">
        <v>68</v>
      </c>
      <c r="B71" s="25">
        <v>18794</v>
      </c>
      <c r="C71" s="25">
        <v>2421</v>
      </c>
      <c r="D71" s="26">
        <v>53881</v>
      </c>
      <c r="E71" s="25">
        <v>9020</v>
      </c>
      <c r="F71" s="25">
        <v>13287</v>
      </c>
      <c r="G71" s="25">
        <v>5380</v>
      </c>
      <c r="H71" s="25">
        <v>653</v>
      </c>
      <c r="I71" s="25">
        <v>5412</v>
      </c>
      <c r="J71" s="25">
        <v>16733</v>
      </c>
      <c r="K71" s="25">
        <v>739</v>
      </c>
      <c r="L71" s="25">
        <v>848</v>
      </c>
      <c r="M71" s="25">
        <v>881</v>
      </c>
      <c r="N71" s="25">
        <v>0</v>
      </c>
      <c r="O71" s="25">
        <v>-109</v>
      </c>
      <c r="P71" s="25">
        <v>1037</v>
      </c>
      <c r="R71" s="25"/>
      <c r="S71" s="25"/>
    </row>
    <row r="72" spans="1:19" ht="16" x14ac:dyDescent="0.4">
      <c r="A72" s="124" t="s">
        <v>69</v>
      </c>
      <c r="B72" s="25">
        <v>13644</v>
      </c>
      <c r="C72" s="25">
        <v>733</v>
      </c>
      <c r="D72" s="26">
        <v>52193</v>
      </c>
      <c r="E72" s="25">
        <v>11051</v>
      </c>
      <c r="F72" s="25">
        <v>15906</v>
      </c>
      <c r="G72" s="25">
        <v>5949</v>
      </c>
      <c r="H72" s="25">
        <v>718</v>
      </c>
      <c r="I72" s="25">
        <v>3602</v>
      </c>
      <c r="J72" s="25">
        <v>11571</v>
      </c>
      <c r="K72" s="25">
        <v>739</v>
      </c>
      <c r="L72" s="25">
        <v>848</v>
      </c>
      <c r="M72" s="25">
        <v>881</v>
      </c>
      <c r="N72" s="25">
        <v>0</v>
      </c>
      <c r="O72" s="25">
        <v>-109</v>
      </c>
      <c r="P72" s="25">
        <v>1037</v>
      </c>
      <c r="R72" s="25"/>
      <c r="S72" s="25"/>
    </row>
    <row r="73" spans="1:19" ht="16" x14ac:dyDescent="0.4">
      <c r="A73" s="124" t="s">
        <v>70</v>
      </c>
      <c r="B73" s="25">
        <v>27241</v>
      </c>
      <c r="C73" s="25">
        <v>4067</v>
      </c>
      <c r="D73" s="26">
        <v>55527</v>
      </c>
      <c r="E73" s="25">
        <v>9294</v>
      </c>
      <c r="F73" s="25">
        <v>15924</v>
      </c>
      <c r="G73" s="25">
        <v>5406</v>
      </c>
      <c r="H73" s="25">
        <v>641</v>
      </c>
      <c r="I73" s="25">
        <v>4921</v>
      </c>
      <c r="J73" s="25">
        <v>15945</v>
      </c>
      <c r="K73" s="25">
        <v>739</v>
      </c>
      <c r="L73" s="25">
        <v>848</v>
      </c>
      <c r="M73" s="25">
        <v>881</v>
      </c>
      <c r="N73" s="25">
        <v>0</v>
      </c>
      <c r="O73" s="25">
        <v>-109</v>
      </c>
      <c r="P73" s="25">
        <v>1037</v>
      </c>
      <c r="R73" s="25"/>
      <c r="S73" s="25"/>
    </row>
    <row r="74" spans="1:19" ht="16" x14ac:dyDescent="0.4">
      <c r="A74" s="124" t="s">
        <v>71</v>
      </c>
      <c r="B74" s="25">
        <v>33906</v>
      </c>
      <c r="C74" s="25">
        <v>-136</v>
      </c>
      <c r="D74" s="26">
        <v>51324</v>
      </c>
      <c r="E74" s="25">
        <v>9135</v>
      </c>
      <c r="F74" s="25">
        <v>14802</v>
      </c>
      <c r="G74" s="25">
        <v>5182</v>
      </c>
      <c r="H74" s="25">
        <v>678</v>
      </c>
      <c r="I74" s="25">
        <v>4192</v>
      </c>
      <c r="J74" s="25">
        <v>13939</v>
      </c>
      <c r="K74" s="25">
        <v>739</v>
      </c>
      <c r="L74" s="25">
        <v>848</v>
      </c>
      <c r="M74" s="25">
        <v>881</v>
      </c>
      <c r="N74" s="25">
        <v>0</v>
      </c>
      <c r="O74" s="25">
        <v>-109</v>
      </c>
      <c r="P74" s="25">
        <v>1037</v>
      </c>
      <c r="R74" s="25"/>
      <c r="S74" s="25"/>
    </row>
    <row r="75" spans="1:19" ht="16" x14ac:dyDescent="0.4">
      <c r="A75" s="124" t="s">
        <v>72</v>
      </c>
      <c r="B75" s="25">
        <v>19850</v>
      </c>
      <c r="C75" s="25">
        <v>6114</v>
      </c>
      <c r="D75" s="26">
        <v>57574</v>
      </c>
      <c r="E75" s="25">
        <v>10316</v>
      </c>
      <c r="F75" s="25">
        <v>16735</v>
      </c>
      <c r="G75" s="25">
        <v>6508</v>
      </c>
      <c r="H75" s="25">
        <v>753</v>
      </c>
      <c r="I75" s="25">
        <v>5247</v>
      </c>
      <c r="J75" s="25">
        <v>14662</v>
      </c>
      <c r="K75" s="25">
        <v>739</v>
      </c>
      <c r="L75" s="25">
        <v>848</v>
      </c>
      <c r="M75" s="25">
        <v>881</v>
      </c>
      <c r="N75" s="25">
        <v>0</v>
      </c>
      <c r="O75" s="25">
        <v>-109</v>
      </c>
      <c r="P75" s="25">
        <v>994</v>
      </c>
      <c r="R75" s="25"/>
      <c r="S75" s="25"/>
    </row>
    <row r="76" spans="1:19" ht="16" x14ac:dyDescent="0.4">
      <c r="A76" s="124" t="s">
        <v>73</v>
      </c>
      <c r="B76" s="25">
        <v>8760</v>
      </c>
      <c r="C76" s="25">
        <v>8872</v>
      </c>
      <c r="D76" s="26">
        <v>60332</v>
      </c>
      <c r="E76" s="25">
        <v>10107</v>
      </c>
      <c r="F76" s="25">
        <v>17225</v>
      </c>
      <c r="G76" s="25">
        <v>6745</v>
      </c>
      <c r="H76" s="25">
        <v>969</v>
      </c>
      <c r="I76" s="25">
        <v>6589</v>
      </c>
      <c r="J76" s="25">
        <v>14999</v>
      </c>
      <c r="K76" s="25">
        <v>835</v>
      </c>
      <c r="L76" s="25">
        <v>848</v>
      </c>
      <c r="M76" s="25">
        <v>881</v>
      </c>
      <c r="N76" s="25">
        <v>249</v>
      </c>
      <c r="O76" s="25">
        <v>-109</v>
      </c>
      <c r="P76" s="25">
        <v>994</v>
      </c>
      <c r="R76" s="25"/>
      <c r="S76" s="25"/>
    </row>
    <row r="77" spans="1:19" ht="16" x14ac:dyDescent="0.4">
      <c r="A77" s="124" t="s">
        <v>74</v>
      </c>
      <c r="B77" s="25">
        <v>28008</v>
      </c>
      <c r="C77" s="25">
        <v>1602</v>
      </c>
      <c r="D77" s="26">
        <v>53062</v>
      </c>
      <c r="E77" s="25">
        <v>8807</v>
      </c>
      <c r="F77" s="25">
        <v>14140</v>
      </c>
      <c r="G77" s="25">
        <v>5360</v>
      </c>
      <c r="H77" s="25">
        <v>659</v>
      </c>
      <c r="I77" s="25">
        <v>4737</v>
      </c>
      <c r="J77" s="25">
        <v>16006</v>
      </c>
      <c r="K77" s="25">
        <v>739</v>
      </c>
      <c r="L77" s="25">
        <v>848</v>
      </c>
      <c r="M77" s="25">
        <v>881</v>
      </c>
      <c r="N77" s="25">
        <v>0</v>
      </c>
      <c r="O77" s="25">
        <v>-109</v>
      </c>
      <c r="P77" s="25">
        <v>994</v>
      </c>
      <c r="R77" s="25"/>
      <c r="S77" s="25"/>
    </row>
    <row r="78" spans="1:19" ht="16" x14ac:dyDescent="0.4">
      <c r="A78" s="124" t="s">
        <v>75</v>
      </c>
      <c r="B78" s="25">
        <v>9991</v>
      </c>
      <c r="C78" s="25">
        <v>3952</v>
      </c>
      <c r="D78" s="26">
        <v>55412</v>
      </c>
      <c r="E78" s="25">
        <v>8685</v>
      </c>
      <c r="F78" s="25">
        <v>14616</v>
      </c>
      <c r="G78" s="25">
        <v>5419</v>
      </c>
      <c r="H78" s="25">
        <v>899</v>
      </c>
      <c r="I78" s="25">
        <v>5687</v>
      </c>
      <c r="J78" s="25">
        <v>16753</v>
      </c>
      <c r="K78" s="25">
        <v>739</v>
      </c>
      <c r="L78" s="25">
        <v>848</v>
      </c>
      <c r="M78" s="25">
        <v>881</v>
      </c>
      <c r="N78" s="25">
        <v>0</v>
      </c>
      <c r="O78" s="25">
        <v>-109</v>
      </c>
      <c r="P78" s="25">
        <v>994</v>
      </c>
      <c r="R78" s="25"/>
      <c r="S78" s="25"/>
    </row>
    <row r="79" spans="1:19" ht="16" x14ac:dyDescent="0.4">
      <c r="A79" s="124" t="s">
        <v>76</v>
      </c>
      <c r="B79" s="25">
        <v>12393</v>
      </c>
      <c r="C79" s="25">
        <v>6690</v>
      </c>
      <c r="D79" s="26">
        <v>58150</v>
      </c>
      <c r="E79" s="25">
        <v>8367</v>
      </c>
      <c r="F79" s="25">
        <v>14138</v>
      </c>
      <c r="G79" s="25">
        <v>5523</v>
      </c>
      <c r="H79" s="25">
        <v>726</v>
      </c>
      <c r="I79" s="25">
        <v>5663</v>
      </c>
      <c r="J79" s="25">
        <v>20151</v>
      </c>
      <c r="K79" s="25">
        <v>833</v>
      </c>
      <c r="L79" s="25">
        <v>848</v>
      </c>
      <c r="M79" s="25">
        <v>1016</v>
      </c>
      <c r="N79" s="25">
        <v>0</v>
      </c>
      <c r="O79" s="25">
        <v>-109</v>
      </c>
      <c r="P79" s="25">
        <v>994</v>
      </c>
      <c r="R79" s="25"/>
      <c r="S79" s="25"/>
    </row>
    <row r="80" spans="1:19" ht="16" x14ac:dyDescent="0.4">
      <c r="A80" s="124" t="s">
        <v>77</v>
      </c>
      <c r="B80" s="25">
        <v>9508</v>
      </c>
      <c r="C80" s="25">
        <v>7741</v>
      </c>
      <c r="D80" s="26">
        <v>59201</v>
      </c>
      <c r="E80" s="25">
        <v>9205</v>
      </c>
      <c r="F80" s="25">
        <v>16747</v>
      </c>
      <c r="G80" s="25">
        <v>5862</v>
      </c>
      <c r="H80" s="25">
        <v>999</v>
      </c>
      <c r="I80" s="25">
        <v>5516</v>
      </c>
      <c r="J80" s="25">
        <v>17150</v>
      </c>
      <c r="K80" s="25">
        <v>900</v>
      </c>
      <c r="L80" s="25">
        <v>848</v>
      </c>
      <c r="M80" s="25">
        <v>1089</v>
      </c>
      <c r="N80" s="25">
        <v>0</v>
      </c>
      <c r="O80" s="25">
        <v>-109</v>
      </c>
      <c r="P80" s="25">
        <v>994</v>
      </c>
      <c r="R80" s="25"/>
      <c r="S80" s="25"/>
    </row>
    <row r="81" spans="1:19" ht="16" x14ac:dyDescent="0.4">
      <c r="A81" s="124" t="s">
        <v>78</v>
      </c>
      <c r="B81" s="25">
        <v>89500</v>
      </c>
      <c r="C81" s="25">
        <v>-1838</v>
      </c>
      <c r="D81" s="26">
        <v>49622</v>
      </c>
      <c r="E81" s="25">
        <v>10120</v>
      </c>
      <c r="F81" s="25">
        <v>14198</v>
      </c>
      <c r="G81" s="25">
        <v>4955</v>
      </c>
      <c r="H81" s="25">
        <v>651</v>
      </c>
      <c r="I81" s="25">
        <v>4985</v>
      </c>
      <c r="J81" s="25">
        <v>11360</v>
      </c>
      <c r="K81" s="25">
        <v>739</v>
      </c>
      <c r="L81" s="25">
        <v>848</v>
      </c>
      <c r="M81" s="25">
        <v>881</v>
      </c>
      <c r="N81" s="25">
        <v>0</v>
      </c>
      <c r="O81" s="25">
        <v>-109</v>
      </c>
      <c r="P81" s="25">
        <v>994</v>
      </c>
      <c r="R81" s="25"/>
      <c r="S81" s="25"/>
    </row>
    <row r="82" spans="1:19" ht="16" x14ac:dyDescent="0.4">
      <c r="A82" s="124" t="s">
        <v>79</v>
      </c>
      <c r="B82" s="25">
        <v>16618</v>
      </c>
      <c r="C82" s="25">
        <v>5457</v>
      </c>
      <c r="D82" s="26">
        <v>56917</v>
      </c>
      <c r="E82" s="25">
        <v>11217</v>
      </c>
      <c r="F82" s="25">
        <v>18276</v>
      </c>
      <c r="G82" s="25">
        <v>5432</v>
      </c>
      <c r="H82" s="25">
        <v>997</v>
      </c>
      <c r="I82" s="25">
        <v>4677</v>
      </c>
      <c r="J82" s="25">
        <v>12965</v>
      </c>
      <c r="K82" s="25">
        <v>739</v>
      </c>
      <c r="L82" s="25">
        <v>848</v>
      </c>
      <c r="M82" s="25">
        <v>881</v>
      </c>
      <c r="N82" s="25">
        <v>0</v>
      </c>
      <c r="O82" s="25">
        <v>-109</v>
      </c>
      <c r="P82" s="25">
        <v>994</v>
      </c>
      <c r="R82" s="25"/>
      <c r="S82" s="25"/>
    </row>
    <row r="83" spans="1:19" ht="16" x14ac:dyDescent="0.4">
      <c r="A83" s="124" t="s">
        <v>80</v>
      </c>
      <c r="B83" s="25">
        <v>10930</v>
      </c>
      <c r="C83" s="25">
        <v>1481</v>
      </c>
      <c r="D83" s="26">
        <v>52941</v>
      </c>
      <c r="E83" s="25">
        <v>6211</v>
      </c>
      <c r="F83" s="25">
        <v>10826</v>
      </c>
      <c r="G83" s="25">
        <v>4620</v>
      </c>
      <c r="H83" s="25">
        <v>459</v>
      </c>
      <c r="I83" s="25">
        <v>4018</v>
      </c>
      <c r="J83" s="25">
        <v>23308</v>
      </c>
      <c r="K83" s="25">
        <v>863</v>
      </c>
      <c r="L83" s="25">
        <v>848</v>
      </c>
      <c r="M83" s="25">
        <v>881</v>
      </c>
      <c r="N83" s="25">
        <v>0</v>
      </c>
      <c r="O83" s="25">
        <v>-142</v>
      </c>
      <c r="P83" s="25">
        <v>1049</v>
      </c>
      <c r="R83" s="25"/>
      <c r="S83" s="25"/>
    </row>
    <row r="84" spans="1:19" ht="16" x14ac:dyDescent="0.4">
      <c r="A84" s="124" t="s">
        <v>81</v>
      </c>
      <c r="B84" s="25">
        <v>9348</v>
      </c>
      <c r="C84" s="25">
        <v>6126</v>
      </c>
      <c r="D84" s="26">
        <v>57586</v>
      </c>
      <c r="E84" s="25">
        <v>7176</v>
      </c>
      <c r="F84" s="25">
        <v>14859</v>
      </c>
      <c r="G84" s="25">
        <v>6030</v>
      </c>
      <c r="H84" s="25">
        <v>860</v>
      </c>
      <c r="I84" s="25">
        <v>6428</v>
      </c>
      <c r="J84" s="25">
        <v>18667</v>
      </c>
      <c r="K84" s="25">
        <v>826</v>
      </c>
      <c r="L84" s="25">
        <v>848</v>
      </c>
      <c r="M84" s="25">
        <v>985</v>
      </c>
      <c r="N84" s="25">
        <v>0</v>
      </c>
      <c r="O84" s="25">
        <v>-142</v>
      </c>
      <c r="P84" s="25">
        <v>1049</v>
      </c>
      <c r="R84" s="25"/>
      <c r="S84" s="25"/>
    </row>
    <row r="85" spans="1:19" ht="16" x14ac:dyDescent="0.4">
      <c r="A85" s="124" t="s">
        <v>82</v>
      </c>
      <c r="B85" s="25">
        <v>14607</v>
      </c>
      <c r="C85" s="25">
        <v>8810</v>
      </c>
      <c r="D85" s="26">
        <v>60270</v>
      </c>
      <c r="E85" s="25">
        <v>8842</v>
      </c>
      <c r="F85" s="25">
        <v>16015</v>
      </c>
      <c r="G85" s="25">
        <v>5359</v>
      </c>
      <c r="H85" s="25">
        <v>914</v>
      </c>
      <c r="I85" s="25">
        <v>6716</v>
      </c>
      <c r="J85" s="25">
        <v>18662</v>
      </c>
      <c r="K85" s="25">
        <v>739</v>
      </c>
      <c r="L85" s="25">
        <v>848</v>
      </c>
      <c r="M85" s="25">
        <v>1004</v>
      </c>
      <c r="N85" s="25">
        <v>231</v>
      </c>
      <c r="O85" s="25">
        <v>-109</v>
      </c>
      <c r="P85" s="25">
        <v>1049</v>
      </c>
      <c r="R85" s="25"/>
      <c r="S85" s="25"/>
    </row>
    <row r="86" spans="1:19" ht="16" x14ac:dyDescent="0.4">
      <c r="A86" s="124" t="s">
        <v>83</v>
      </c>
      <c r="B86" s="25">
        <v>6080</v>
      </c>
      <c r="C86" s="25">
        <v>10739</v>
      </c>
      <c r="D86" s="26">
        <v>62199</v>
      </c>
      <c r="E86" s="25">
        <v>8000</v>
      </c>
      <c r="F86" s="25">
        <v>16876</v>
      </c>
      <c r="G86" s="25">
        <v>6182</v>
      </c>
      <c r="H86" s="25">
        <v>1007</v>
      </c>
      <c r="I86" s="25">
        <v>6851</v>
      </c>
      <c r="J86" s="25">
        <v>18485</v>
      </c>
      <c r="K86" s="25">
        <v>948</v>
      </c>
      <c r="L86" s="25">
        <v>848</v>
      </c>
      <c r="M86" s="25">
        <v>1023</v>
      </c>
      <c r="N86" s="25">
        <v>1039</v>
      </c>
      <c r="O86" s="25">
        <v>-109</v>
      </c>
      <c r="P86" s="25">
        <v>1049</v>
      </c>
      <c r="R86" s="25"/>
      <c r="S86" s="25"/>
    </row>
    <row r="87" spans="1:19" ht="16" x14ac:dyDescent="0.4">
      <c r="A87" s="124" t="s">
        <v>84</v>
      </c>
      <c r="B87" s="25">
        <v>66571</v>
      </c>
      <c r="C87" s="25">
        <v>-2916</v>
      </c>
      <c r="D87" s="26">
        <v>48544</v>
      </c>
      <c r="E87" s="25">
        <v>9495</v>
      </c>
      <c r="F87" s="25">
        <v>13413</v>
      </c>
      <c r="G87" s="25">
        <v>4332</v>
      </c>
      <c r="H87" s="25">
        <v>591</v>
      </c>
      <c r="I87" s="25">
        <v>4586</v>
      </c>
      <c r="J87" s="25">
        <v>12748</v>
      </c>
      <c r="K87" s="25">
        <v>739</v>
      </c>
      <c r="L87" s="25">
        <v>852</v>
      </c>
      <c r="M87" s="25">
        <v>881</v>
      </c>
      <c r="N87" s="25">
        <v>0</v>
      </c>
      <c r="O87" s="25">
        <v>-142</v>
      </c>
      <c r="P87" s="25">
        <v>1049</v>
      </c>
      <c r="R87" s="25"/>
      <c r="S87" s="25"/>
    </row>
    <row r="88" spans="1:19" ht="16" x14ac:dyDescent="0.4">
      <c r="A88" s="124" t="s">
        <v>85</v>
      </c>
      <c r="B88" s="25">
        <v>13395</v>
      </c>
      <c r="C88" s="25">
        <v>3262</v>
      </c>
      <c r="D88" s="26">
        <v>54722</v>
      </c>
      <c r="E88" s="25">
        <v>8773</v>
      </c>
      <c r="F88" s="25">
        <v>14000</v>
      </c>
      <c r="G88" s="25">
        <v>5359</v>
      </c>
      <c r="H88" s="25">
        <v>638</v>
      </c>
      <c r="I88" s="25">
        <v>4974</v>
      </c>
      <c r="J88" s="25">
        <v>17603</v>
      </c>
      <c r="K88" s="25">
        <v>739</v>
      </c>
      <c r="L88" s="25">
        <v>848</v>
      </c>
      <c r="M88" s="25">
        <v>881</v>
      </c>
      <c r="N88" s="25">
        <v>0</v>
      </c>
      <c r="O88" s="25">
        <v>-142</v>
      </c>
      <c r="P88" s="25">
        <v>1049</v>
      </c>
      <c r="R88" s="25"/>
      <c r="S88" s="25"/>
    </row>
    <row r="89" spans="1:19" ht="16" x14ac:dyDescent="0.4">
      <c r="A89" s="124" t="s">
        <v>86</v>
      </c>
      <c r="B89" s="25">
        <v>14916</v>
      </c>
      <c r="C89" s="25">
        <v>122</v>
      </c>
      <c r="D89" s="26">
        <v>51582</v>
      </c>
      <c r="E89" s="25">
        <v>9978</v>
      </c>
      <c r="F89" s="25">
        <v>14892</v>
      </c>
      <c r="G89" s="25">
        <v>5232</v>
      </c>
      <c r="H89" s="25">
        <v>339</v>
      </c>
      <c r="I89" s="25">
        <v>2874</v>
      </c>
      <c r="J89" s="25">
        <v>14892</v>
      </c>
      <c r="K89" s="25">
        <v>739</v>
      </c>
      <c r="L89" s="25">
        <v>848</v>
      </c>
      <c r="M89" s="25">
        <v>881</v>
      </c>
      <c r="N89" s="25">
        <v>0</v>
      </c>
      <c r="O89" s="25">
        <v>-142</v>
      </c>
      <c r="P89" s="25">
        <v>1049</v>
      </c>
      <c r="R89" s="25"/>
      <c r="S89" s="25"/>
    </row>
    <row r="90" spans="1:19" ht="16" x14ac:dyDescent="0.4">
      <c r="A90" s="124" t="s">
        <v>87</v>
      </c>
      <c r="B90" s="25">
        <v>20311</v>
      </c>
      <c r="C90" s="25">
        <v>5005</v>
      </c>
      <c r="D90" s="26">
        <v>56465</v>
      </c>
      <c r="E90" s="25">
        <v>9320</v>
      </c>
      <c r="F90" s="25">
        <v>14369</v>
      </c>
      <c r="G90" s="25">
        <v>4959</v>
      </c>
      <c r="H90" s="25">
        <v>747</v>
      </c>
      <c r="I90" s="25">
        <v>6018</v>
      </c>
      <c r="J90" s="25">
        <v>17677</v>
      </c>
      <c r="K90" s="25">
        <v>739</v>
      </c>
      <c r="L90" s="25">
        <v>848</v>
      </c>
      <c r="M90" s="25">
        <v>881</v>
      </c>
      <c r="N90" s="25">
        <v>0</v>
      </c>
      <c r="O90" s="25">
        <v>-142</v>
      </c>
      <c r="P90" s="25">
        <v>1049</v>
      </c>
      <c r="R90" s="25"/>
      <c r="S90" s="25"/>
    </row>
    <row r="91" spans="1:19" ht="16" x14ac:dyDescent="0.4">
      <c r="A91" s="124" t="s">
        <v>88</v>
      </c>
      <c r="B91" s="25">
        <v>27006</v>
      </c>
      <c r="C91" s="25">
        <v>1342</v>
      </c>
      <c r="D91" s="26">
        <v>52802</v>
      </c>
      <c r="E91" s="25">
        <v>8729</v>
      </c>
      <c r="F91" s="25">
        <v>14033</v>
      </c>
      <c r="G91" s="25">
        <v>5332</v>
      </c>
      <c r="H91" s="25">
        <v>601</v>
      </c>
      <c r="I91" s="25">
        <v>4787</v>
      </c>
      <c r="J91" s="25">
        <v>15945</v>
      </c>
      <c r="K91" s="25">
        <v>739</v>
      </c>
      <c r="L91" s="25">
        <v>848</v>
      </c>
      <c r="M91" s="25">
        <v>881</v>
      </c>
      <c r="N91" s="25">
        <v>0</v>
      </c>
      <c r="O91" s="25">
        <v>-142</v>
      </c>
      <c r="P91" s="25">
        <v>1049</v>
      </c>
      <c r="R91" s="25"/>
      <c r="S91" s="25"/>
    </row>
    <row r="92" spans="1:19" ht="16" x14ac:dyDescent="0.4">
      <c r="A92" s="124" t="s">
        <v>89</v>
      </c>
      <c r="B92" s="25">
        <v>7063</v>
      </c>
      <c r="C92" s="25">
        <v>3407</v>
      </c>
      <c r="D92" s="26">
        <v>54867</v>
      </c>
      <c r="E92" s="25">
        <v>7921</v>
      </c>
      <c r="F92" s="25">
        <v>13071</v>
      </c>
      <c r="G92" s="25">
        <v>6476</v>
      </c>
      <c r="H92" s="25">
        <v>540</v>
      </c>
      <c r="I92" s="25">
        <v>5017</v>
      </c>
      <c r="J92" s="25">
        <v>18324</v>
      </c>
      <c r="K92" s="25">
        <v>882</v>
      </c>
      <c r="L92" s="25">
        <v>848</v>
      </c>
      <c r="M92" s="25">
        <v>881</v>
      </c>
      <c r="N92" s="25">
        <v>0</v>
      </c>
      <c r="O92" s="25">
        <v>-142</v>
      </c>
      <c r="P92" s="25">
        <v>1049</v>
      </c>
      <c r="R92" s="25"/>
      <c r="S92" s="25"/>
    </row>
    <row r="93" spans="1:19" ht="16" x14ac:dyDescent="0.4">
      <c r="A93" s="124" t="s">
        <v>90</v>
      </c>
      <c r="B93" s="25">
        <v>15636</v>
      </c>
      <c r="C93" s="25">
        <v>1689</v>
      </c>
      <c r="D93" s="26">
        <v>53149</v>
      </c>
      <c r="E93" s="25">
        <v>8501</v>
      </c>
      <c r="F93" s="25">
        <v>14053</v>
      </c>
      <c r="G93" s="25">
        <v>5550</v>
      </c>
      <c r="H93" s="25">
        <v>581</v>
      </c>
      <c r="I93" s="25">
        <v>4075</v>
      </c>
      <c r="J93" s="25">
        <v>16856</v>
      </c>
      <c r="K93" s="25">
        <v>739</v>
      </c>
      <c r="L93" s="25">
        <v>848</v>
      </c>
      <c r="M93" s="25">
        <v>1006</v>
      </c>
      <c r="N93" s="25">
        <v>0</v>
      </c>
      <c r="O93" s="25">
        <v>-109</v>
      </c>
      <c r="P93" s="25">
        <v>1049</v>
      </c>
      <c r="R93" s="25"/>
      <c r="S93" s="25"/>
    </row>
    <row r="94" spans="1:19" ht="16" x14ac:dyDescent="0.4">
      <c r="A94" s="124" t="s">
        <v>91</v>
      </c>
      <c r="B94" s="25">
        <v>36438</v>
      </c>
      <c r="C94" s="25">
        <v>2548</v>
      </c>
      <c r="D94" s="26">
        <v>54008</v>
      </c>
      <c r="E94" s="25">
        <v>8057</v>
      </c>
      <c r="F94" s="25">
        <v>13164</v>
      </c>
      <c r="G94" s="25">
        <v>4667</v>
      </c>
      <c r="H94" s="25">
        <v>513</v>
      </c>
      <c r="I94" s="25">
        <v>5014</v>
      </c>
      <c r="J94" s="25">
        <v>19218</v>
      </c>
      <c r="K94" s="25">
        <v>739</v>
      </c>
      <c r="L94" s="25">
        <v>848</v>
      </c>
      <c r="M94" s="25">
        <v>881</v>
      </c>
      <c r="N94" s="25">
        <v>0</v>
      </c>
      <c r="O94" s="25">
        <v>-142</v>
      </c>
      <c r="P94" s="25">
        <v>1049</v>
      </c>
      <c r="R94" s="25"/>
      <c r="S94" s="25"/>
    </row>
    <row r="95" spans="1:19" ht="16" x14ac:dyDescent="0.4">
      <c r="A95" s="124" t="s">
        <v>92</v>
      </c>
      <c r="B95" s="25">
        <v>58003</v>
      </c>
      <c r="C95" s="25">
        <v>-980</v>
      </c>
      <c r="D95" s="26">
        <v>50480</v>
      </c>
      <c r="E95" s="25">
        <v>7828</v>
      </c>
      <c r="F95" s="25">
        <v>13451</v>
      </c>
      <c r="G95" s="25">
        <v>4774</v>
      </c>
      <c r="H95" s="25">
        <v>526</v>
      </c>
      <c r="I95" s="25">
        <v>4324</v>
      </c>
      <c r="J95" s="25">
        <v>16414</v>
      </c>
      <c r="K95" s="25">
        <v>739</v>
      </c>
      <c r="L95" s="25">
        <v>848</v>
      </c>
      <c r="M95" s="25">
        <v>881</v>
      </c>
      <c r="N95" s="25">
        <v>0</v>
      </c>
      <c r="O95" s="25">
        <v>-64</v>
      </c>
      <c r="P95" s="25">
        <v>759</v>
      </c>
      <c r="R95" s="25"/>
      <c r="S95" s="25"/>
    </row>
    <row r="96" spans="1:19" ht="16" x14ac:dyDescent="0.4">
      <c r="A96" s="124" t="s">
        <v>93</v>
      </c>
      <c r="B96" s="25">
        <v>32130</v>
      </c>
      <c r="C96" s="25">
        <v>-232</v>
      </c>
      <c r="D96" s="26">
        <v>51228</v>
      </c>
      <c r="E96" s="25">
        <v>8304</v>
      </c>
      <c r="F96" s="25">
        <v>12902</v>
      </c>
      <c r="G96" s="25">
        <v>4492</v>
      </c>
      <c r="H96" s="25">
        <v>573</v>
      </c>
      <c r="I96" s="25">
        <v>5177</v>
      </c>
      <c r="J96" s="25">
        <v>16462</v>
      </c>
      <c r="K96" s="25">
        <v>739</v>
      </c>
      <c r="L96" s="25">
        <v>848</v>
      </c>
      <c r="M96" s="25">
        <v>881</v>
      </c>
      <c r="N96" s="25">
        <v>0</v>
      </c>
      <c r="O96" s="25">
        <v>-142</v>
      </c>
      <c r="P96" s="25">
        <v>992</v>
      </c>
      <c r="R96" s="25"/>
      <c r="S96" s="25"/>
    </row>
    <row r="97" spans="1:19" ht="16" x14ac:dyDescent="0.4">
      <c r="A97" s="124" t="s">
        <v>94</v>
      </c>
      <c r="B97" s="25">
        <v>66262</v>
      </c>
      <c r="C97" s="25">
        <v>-1533</v>
      </c>
      <c r="D97" s="26">
        <v>49927</v>
      </c>
      <c r="E97" s="25">
        <v>8737</v>
      </c>
      <c r="F97" s="25">
        <v>13821</v>
      </c>
      <c r="G97" s="25">
        <v>5195</v>
      </c>
      <c r="H97" s="25">
        <v>495</v>
      </c>
      <c r="I97" s="25">
        <v>4382</v>
      </c>
      <c r="J97" s="25">
        <v>13979</v>
      </c>
      <c r="K97" s="25">
        <v>739</v>
      </c>
      <c r="L97" s="25">
        <v>848</v>
      </c>
      <c r="M97" s="25">
        <v>881</v>
      </c>
      <c r="N97" s="25">
        <v>0</v>
      </c>
      <c r="O97" s="25">
        <v>-142</v>
      </c>
      <c r="P97" s="25">
        <v>992</v>
      </c>
      <c r="R97" s="25"/>
      <c r="S97" s="25"/>
    </row>
    <row r="98" spans="1:19" ht="16" x14ac:dyDescent="0.4">
      <c r="A98" s="124" t="s">
        <v>95</v>
      </c>
      <c r="B98" s="25">
        <v>13417</v>
      </c>
      <c r="C98" s="25">
        <v>3242</v>
      </c>
      <c r="D98" s="26">
        <v>54702</v>
      </c>
      <c r="E98" s="25">
        <v>7666</v>
      </c>
      <c r="F98" s="25">
        <v>12882</v>
      </c>
      <c r="G98" s="25">
        <v>5478</v>
      </c>
      <c r="H98" s="25">
        <v>628</v>
      </c>
      <c r="I98" s="25">
        <v>5880</v>
      </c>
      <c r="J98" s="25">
        <v>18795</v>
      </c>
      <c r="K98" s="25">
        <v>739</v>
      </c>
      <c r="L98" s="25">
        <v>848</v>
      </c>
      <c r="M98" s="25">
        <v>881</v>
      </c>
      <c r="N98" s="25">
        <v>55</v>
      </c>
      <c r="O98" s="25">
        <v>-142</v>
      </c>
      <c r="P98" s="25">
        <v>992</v>
      </c>
      <c r="R98" s="25"/>
      <c r="S98" s="25"/>
    </row>
    <row r="99" spans="1:19" ht="16" x14ac:dyDescent="0.4">
      <c r="A99" s="124" t="s">
        <v>96</v>
      </c>
      <c r="B99" s="25">
        <v>29207</v>
      </c>
      <c r="C99" s="25">
        <v>5606</v>
      </c>
      <c r="D99" s="26">
        <v>57066</v>
      </c>
      <c r="E99" s="25">
        <v>9312</v>
      </c>
      <c r="F99" s="25">
        <v>15083</v>
      </c>
      <c r="G99" s="25">
        <v>5654</v>
      </c>
      <c r="H99" s="25">
        <v>709</v>
      </c>
      <c r="I99" s="25">
        <v>6209</v>
      </c>
      <c r="J99" s="25">
        <v>16781</v>
      </c>
      <c r="K99" s="25">
        <v>739</v>
      </c>
      <c r="L99" s="25">
        <v>848</v>
      </c>
      <c r="M99" s="25">
        <v>881</v>
      </c>
      <c r="N99" s="25">
        <v>0</v>
      </c>
      <c r="O99" s="25">
        <v>-142</v>
      </c>
      <c r="P99" s="25">
        <v>992</v>
      </c>
      <c r="R99" s="25"/>
      <c r="S99" s="25"/>
    </row>
    <row r="100" spans="1:19" ht="16" x14ac:dyDescent="0.4">
      <c r="A100" s="124" t="s">
        <v>97</v>
      </c>
      <c r="B100" s="25">
        <v>17437</v>
      </c>
      <c r="C100" s="25">
        <v>-1624</v>
      </c>
      <c r="D100" s="26">
        <v>49836</v>
      </c>
      <c r="E100" s="25">
        <v>7418</v>
      </c>
      <c r="F100" s="25">
        <v>12618</v>
      </c>
      <c r="G100" s="25">
        <v>5170</v>
      </c>
      <c r="H100" s="25">
        <v>509</v>
      </c>
      <c r="I100" s="25">
        <v>4305</v>
      </c>
      <c r="J100" s="25">
        <v>16498</v>
      </c>
      <c r="K100" s="25">
        <v>739</v>
      </c>
      <c r="L100" s="25">
        <v>848</v>
      </c>
      <c r="M100" s="25">
        <v>881</v>
      </c>
      <c r="N100" s="25">
        <v>0</v>
      </c>
      <c r="O100" s="25">
        <v>-142</v>
      </c>
      <c r="P100" s="25">
        <v>992</v>
      </c>
      <c r="R100" s="25"/>
      <c r="S100" s="25"/>
    </row>
    <row r="101" spans="1:19" ht="16" x14ac:dyDescent="0.4">
      <c r="A101" s="124" t="s">
        <v>98</v>
      </c>
      <c r="B101" s="25">
        <v>15202</v>
      </c>
      <c r="C101" s="25">
        <v>1142</v>
      </c>
      <c r="D101" s="26">
        <v>52602</v>
      </c>
      <c r="E101" s="25">
        <v>9770</v>
      </c>
      <c r="F101" s="25">
        <v>16024</v>
      </c>
      <c r="G101" s="25">
        <v>5774</v>
      </c>
      <c r="H101" s="25">
        <v>1084</v>
      </c>
      <c r="I101" s="25">
        <v>5555</v>
      </c>
      <c r="J101" s="25">
        <v>10402</v>
      </c>
      <c r="K101" s="25">
        <v>739</v>
      </c>
      <c r="L101" s="25">
        <v>848</v>
      </c>
      <c r="M101" s="25">
        <v>881</v>
      </c>
      <c r="N101" s="25">
        <v>0</v>
      </c>
      <c r="O101" s="25">
        <v>-142</v>
      </c>
      <c r="P101" s="25">
        <v>1667</v>
      </c>
      <c r="R101" s="25"/>
      <c r="S101" s="25"/>
    </row>
    <row r="102" spans="1:19" ht="16" x14ac:dyDescent="0.4">
      <c r="A102" s="124" t="s">
        <v>99</v>
      </c>
      <c r="B102" s="25">
        <v>12625</v>
      </c>
      <c r="C102" s="25">
        <v>1636</v>
      </c>
      <c r="D102" s="26">
        <v>53096</v>
      </c>
      <c r="E102" s="25">
        <v>8155</v>
      </c>
      <c r="F102" s="25">
        <v>14474</v>
      </c>
      <c r="G102" s="25">
        <v>5958</v>
      </c>
      <c r="H102" s="25">
        <v>652</v>
      </c>
      <c r="I102" s="25">
        <v>5289</v>
      </c>
      <c r="J102" s="25">
        <v>14573</v>
      </c>
      <c r="K102" s="25">
        <v>739</v>
      </c>
      <c r="L102" s="25">
        <v>850</v>
      </c>
      <c r="M102" s="25">
        <v>881</v>
      </c>
      <c r="N102" s="25">
        <v>0</v>
      </c>
      <c r="O102" s="25">
        <v>-142</v>
      </c>
      <c r="P102" s="25">
        <v>1667</v>
      </c>
      <c r="R102" s="25"/>
      <c r="S102" s="25"/>
    </row>
    <row r="103" spans="1:19" ht="16" x14ac:dyDescent="0.4">
      <c r="A103" s="124" t="s">
        <v>100</v>
      </c>
      <c r="B103" s="25">
        <v>17646</v>
      </c>
      <c r="C103" s="25">
        <v>2202</v>
      </c>
      <c r="D103" s="26">
        <v>53662</v>
      </c>
      <c r="E103" s="25">
        <v>11624</v>
      </c>
      <c r="F103" s="25">
        <v>15921</v>
      </c>
      <c r="G103" s="25">
        <v>4431</v>
      </c>
      <c r="H103" s="25">
        <v>1091</v>
      </c>
      <c r="I103" s="25">
        <v>5852</v>
      </c>
      <c r="J103" s="25">
        <v>10635</v>
      </c>
      <c r="K103" s="25">
        <v>739</v>
      </c>
      <c r="L103" s="25">
        <v>958</v>
      </c>
      <c r="M103" s="25">
        <v>881</v>
      </c>
      <c r="N103" s="25">
        <v>0</v>
      </c>
      <c r="O103" s="25">
        <v>-137</v>
      </c>
      <c r="P103" s="25">
        <v>1667</v>
      </c>
      <c r="R103" s="25"/>
      <c r="S103" s="25"/>
    </row>
    <row r="104" spans="1:19" ht="16" x14ac:dyDescent="0.4">
      <c r="A104" s="124" t="s">
        <v>101</v>
      </c>
      <c r="B104" s="25">
        <v>14614</v>
      </c>
      <c r="C104" s="25">
        <v>726</v>
      </c>
      <c r="D104" s="26">
        <v>52186</v>
      </c>
      <c r="E104" s="25">
        <v>8155</v>
      </c>
      <c r="F104" s="25">
        <v>12349</v>
      </c>
      <c r="G104" s="25">
        <v>4516</v>
      </c>
      <c r="H104" s="25">
        <v>500</v>
      </c>
      <c r="I104" s="25">
        <v>3374</v>
      </c>
      <c r="J104" s="25">
        <v>19299</v>
      </c>
      <c r="K104" s="25">
        <v>739</v>
      </c>
      <c r="L104" s="25">
        <v>848</v>
      </c>
      <c r="M104" s="25">
        <v>881</v>
      </c>
      <c r="N104" s="25">
        <v>0</v>
      </c>
      <c r="O104" s="25">
        <v>-142</v>
      </c>
      <c r="P104" s="25">
        <v>1667</v>
      </c>
      <c r="R104" s="25"/>
      <c r="S104" s="25"/>
    </row>
    <row r="105" spans="1:19" ht="16" x14ac:dyDescent="0.4">
      <c r="A105" s="124" t="s">
        <v>102</v>
      </c>
      <c r="B105" s="25">
        <v>32878</v>
      </c>
      <c r="C105" s="25">
        <v>1267</v>
      </c>
      <c r="D105" s="26">
        <v>52727</v>
      </c>
      <c r="E105" s="25">
        <v>10292</v>
      </c>
      <c r="F105" s="25">
        <v>15485</v>
      </c>
      <c r="G105" s="25">
        <v>5348</v>
      </c>
      <c r="H105" s="25">
        <v>767</v>
      </c>
      <c r="I105" s="25">
        <v>5393</v>
      </c>
      <c r="J105" s="25">
        <v>11444</v>
      </c>
      <c r="K105" s="25">
        <v>739</v>
      </c>
      <c r="L105" s="25">
        <v>848</v>
      </c>
      <c r="M105" s="25">
        <v>881</v>
      </c>
      <c r="N105" s="25">
        <v>0</v>
      </c>
      <c r="O105" s="25">
        <v>-137</v>
      </c>
      <c r="P105" s="25">
        <v>1667</v>
      </c>
      <c r="R105" s="25"/>
      <c r="S105" s="25"/>
    </row>
    <row r="106" spans="1:19" ht="16" x14ac:dyDescent="0.4">
      <c r="A106" s="124" t="s">
        <v>103</v>
      </c>
      <c r="B106" s="25">
        <v>140547</v>
      </c>
      <c r="C106" s="25">
        <v>575</v>
      </c>
      <c r="D106" s="26">
        <v>52035</v>
      </c>
      <c r="E106" s="25">
        <v>9845</v>
      </c>
      <c r="F106" s="25">
        <v>14373</v>
      </c>
      <c r="G106" s="25">
        <v>4519</v>
      </c>
      <c r="H106" s="25">
        <v>946</v>
      </c>
      <c r="I106" s="25">
        <v>6209</v>
      </c>
      <c r="J106" s="25">
        <v>12079</v>
      </c>
      <c r="K106" s="25">
        <v>739</v>
      </c>
      <c r="L106" s="25">
        <v>919</v>
      </c>
      <c r="M106" s="25">
        <v>881</v>
      </c>
      <c r="N106" s="25">
        <v>0</v>
      </c>
      <c r="O106" s="25">
        <v>-142</v>
      </c>
      <c r="P106" s="25">
        <v>1667</v>
      </c>
      <c r="R106" s="25"/>
      <c r="S106" s="25"/>
    </row>
    <row r="107" spans="1:19" ht="16" x14ac:dyDescent="0.4">
      <c r="A107" s="124" t="s">
        <v>104</v>
      </c>
      <c r="B107" s="25">
        <v>51667</v>
      </c>
      <c r="C107" s="25">
        <v>2134</v>
      </c>
      <c r="D107" s="26">
        <v>53594</v>
      </c>
      <c r="E107" s="25">
        <v>8991</v>
      </c>
      <c r="F107" s="25">
        <v>13866</v>
      </c>
      <c r="G107" s="25">
        <v>5042</v>
      </c>
      <c r="H107" s="25">
        <v>739</v>
      </c>
      <c r="I107" s="25">
        <v>5418</v>
      </c>
      <c r="J107" s="25">
        <v>15545</v>
      </c>
      <c r="K107" s="25">
        <v>739</v>
      </c>
      <c r="L107" s="25">
        <v>848</v>
      </c>
      <c r="M107" s="25">
        <v>881</v>
      </c>
      <c r="N107" s="25">
        <v>0</v>
      </c>
      <c r="O107" s="25">
        <v>-142</v>
      </c>
      <c r="P107" s="25">
        <v>1667</v>
      </c>
      <c r="R107" s="25"/>
      <c r="S107" s="25"/>
    </row>
    <row r="108" spans="1:19" ht="16" x14ac:dyDescent="0.4">
      <c r="A108" s="124" t="s">
        <v>105</v>
      </c>
      <c r="B108" s="25">
        <v>25847</v>
      </c>
      <c r="C108" s="25">
        <v>-807</v>
      </c>
      <c r="D108" s="26">
        <v>50653</v>
      </c>
      <c r="E108" s="25">
        <v>8850</v>
      </c>
      <c r="F108" s="25">
        <v>13873</v>
      </c>
      <c r="G108" s="25">
        <v>4873</v>
      </c>
      <c r="H108" s="25">
        <v>452</v>
      </c>
      <c r="I108" s="25">
        <v>3304</v>
      </c>
      <c r="J108" s="25">
        <v>15340</v>
      </c>
      <c r="K108" s="25">
        <v>739</v>
      </c>
      <c r="L108" s="25">
        <v>848</v>
      </c>
      <c r="M108" s="25">
        <v>881</v>
      </c>
      <c r="N108" s="25">
        <v>0</v>
      </c>
      <c r="O108" s="25">
        <v>-174</v>
      </c>
      <c r="P108" s="25">
        <v>1667</v>
      </c>
      <c r="R108" s="25"/>
      <c r="S108" s="25"/>
    </row>
    <row r="109" spans="1:19" ht="16" x14ac:dyDescent="0.4">
      <c r="A109" s="124" t="s">
        <v>106</v>
      </c>
      <c r="B109" s="25">
        <v>15283</v>
      </c>
      <c r="C109" s="25">
        <v>213</v>
      </c>
      <c r="D109" s="26">
        <v>51673</v>
      </c>
      <c r="E109" s="25">
        <v>9036</v>
      </c>
      <c r="F109" s="25">
        <v>13800</v>
      </c>
      <c r="G109" s="25">
        <v>5243</v>
      </c>
      <c r="H109" s="25">
        <v>574</v>
      </c>
      <c r="I109" s="25">
        <v>4552</v>
      </c>
      <c r="J109" s="25">
        <v>14475</v>
      </c>
      <c r="K109" s="25">
        <v>739</v>
      </c>
      <c r="L109" s="25">
        <v>848</v>
      </c>
      <c r="M109" s="25">
        <v>881</v>
      </c>
      <c r="N109" s="25">
        <v>0</v>
      </c>
      <c r="O109" s="25">
        <v>-142</v>
      </c>
      <c r="P109" s="25">
        <v>1667</v>
      </c>
      <c r="R109" s="25"/>
      <c r="S109" s="25"/>
    </row>
    <row r="110" spans="1:19" ht="16" x14ac:dyDescent="0.4">
      <c r="A110" s="124" t="s">
        <v>107</v>
      </c>
      <c r="B110" s="25">
        <v>16192</v>
      </c>
      <c r="C110" s="25">
        <v>-378</v>
      </c>
      <c r="D110" s="26">
        <v>51082</v>
      </c>
      <c r="E110" s="25">
        <v>10320</v>
      </c>
      <c r="F110" s="25">
        <v>14744</v>
      </c>
      <c r="G110" s="25">
        <v>5355</v>
      </c>
      <c r="H110" s="25">
        <v>458</v>
      </c>
      <c r="I110" s="25">
        <v>3898</v>
      </c>
      <c r="J110" s="25">
        <v>12309</v>
      </c>
      <c r="K110" s="25">
        <v>739</v>
      </c>
      <c r="L110" s="25">
        <v>848</v>
      </c>
      <c r="M110" s="25">
        <v>881</v>
      </c>
      <c r="N110" s="25">
        <v>0</v>
      </c>
      <c r="O110" s="25">
        <v>-137</v>
      </c>
      <c r="P110" s="25">
        <v>1667</v>
      </c>
      <c r="R110" s="25"/>
      <c r="S110" s="25"/>
    </row>
    <row r="111" spans="1:19" ht="16" x14ac:dyDescent="0.4">
      <c r="A111" s="124" t="s">
        <v>108</v>
      </c>
      <c r="B111" s="25">
        <v>17219</v>
      </c>
      <c r="C111" s="25">
        <v>879</v>
      </c>
      <c r="D111" s="26">
        <v>52339</v>
      </c>
      <c r="E111" s="25">
        <v>9125</v>
      </c>
      <c r="F111" s="25">
        <v>13769</v>
      </c>
      <c r="G111" s="25">
        <v>5356</v>
      </c>
      <c r="H111" s="25">
        <v>794</v>
      </c>
      <c r="I111" s="25">
        <v>5179</v>
      </c>
      <c r="J111" s="25">
        <v>14123</v>
      </c>
      <c r="K111" s="25">
        <v>739</v>
      </c>
      <c r="L111" s="25">
        <v>848</v>
      </c>
      <c r="M111" s="25">
        <v>881</v>
      </c>
      <c r="N111" s="25">
        <v>0</v>
      </c>
      <c r="O111" s="25">
        <v>-142</v>
      </c>
      <c r="P111" s="25">
        <v>1667</v>
      </c>
      <c r="R111" s="25"/>
      <c r="S111" s="25"/>
    </row>
    <row r="112" spans="1:19" ht="16" x14ac:dyDescent="0.4">
      <c r="A112" s="124" t="s">
        <v>109</v>
      </c>
      <c r="B112" s="25">
        <v>83191</v>
      </c>
      <c r="C112" s="25">
        <v>2341</v>
      </c>
      <c r="D112" s="26">
        <v>53801</v>
      </c>
      <c r="E112" s="25">
        <v>9522</v>
      </c>
      <c r="F112" s="25">
        <v>14351</v>
      </c>
      <c r="G112" s="25">
        <v>5115</v>
      </c>
      <c r="H112" s="25">
        <v>693</v>
      </c>
      <c r="I112" s="25">
        <v>6092</v>
      </c>
      <c r="J112" s="25">
        <v>14032</v>
      </c>
      <c r="K112" s="25">
        <v>739</v>
      </c>
      <c r="L112" s="25">
        <v>851</v>
      </c>
      <c r="M112" s="25">
        <v>881</v>
      </c>
      <c r="N112" s="25">
        <v>0</v>
      </c>
      <c r="O112" s="25">
        <v>-142</v>
      </c>
      <c r="P112" s="25">
        <v>1667</v>
      </c>
      <c r="R112" s="25"/>
      <c r="S112" s="25"/>
    </row>
    <row r="113" spans="1:19" ht="16" x14ac:dyDescent="0.4">
      <c r="A113" s="124" t="s">
        <v>110</v>
      </c>
      <c r="B113" s="25">
        <v>30532</v>
      </c>
      <c r="C113" s="25">
        <v>-603</v>
      </c>
      <c r="D113" s="26">
        <v>50857</v>
      </c>
      <c r="E113" s="25">
        <v>10918</v>
      </c>
      <c r="F113" s="25">
        <v>16136</v>
      </c>
      <c r="G113" s="25">
        <v>5724</v>
      </c>
      <c r="H113" s="25">
        <v>404</v>
      </c>
      <c r="I113" s="25">
        <v>3407</v>
      </c>
      <c r="J113" s="25">
        <v>10236</v>
      </c>
      <c r="K113" s="25">
        <v>739</v>
      </c>
      <c r="L113" s="25">
        <v>882</v>
      </c>
      <c r="M113" s="25">
        <v>881</v>
      </c>
      <c r="N113" s="25">
        <v>0</v>
      </c>
      <c r="O113" s="25">
        <v>-137</v>
      </c>
      <c r="P113" s="25">
        <v>1667</v>
      </c>
      <c r="R113" s="25"/>
      <c r="S113" s="25"/>
    </row>
    <row r="114" spans="1:19" ht="16" x14ac:dyDescent="0.4">
      <c r="A114" s="124" t="s">
        <v>111</v>
      </c>
      <c r="B114" s="25">
        <v>44611</v>
      </c>
      <c r="C114" s="25">
        <v>1710</v>
      </c>
      <c r="D114" s="26">
        <v>53170</v>
      </c>
      <c r="E114" s="25">
        <v>10297</v>
      </c>
      <c r="F114" s="25">
        <v>14822</v>
      </c>
      <c r="G114" s="25">
        <v>4448</v>
      </c>
      <c r="H114" s="25">
        <v>939</v>
      </c>
      <c r="I114" s="25">
        <v>6159</v>
      </c>
      <c r="J114" s="25">
        <v>12484</v>
      </c>
      <c r="K114" s="25">
        <v>739</v>
      </c>
      <c r="L114" s="25">
        <v>908</v>
      </c>
      <c r="M114" s="25">
        <v>881</v>
      </c>
      <c r="N114" s="25">
        <v>0</v>
      </c>
      <c r="O114" s="25">
        <v>-174</v>
      </c>
      <c r="P114" s="25">
        <v>1667</v>
      </c>
      <c r="R114" s="25"/>
      <c r="S114" s="25"/>
    </row>
    <row r="115" spans="1:19" ht="16" x14ac:dyDescent="0.4">
      <c r="A115" s="124" t="s">
        <v>112</v>
      </c>
      <c r="B115" s="25">
        <v>23887</v>
      </c>
      <c r="C115" s="25">
        <v>2206</v>
      </c>
      <c r="D115" s="26">
        <v>53666</v>
      </c>
      <c r="E115" s="25">
        <v>10433</v>
      </c>
      <c r="F115" s="25">
        <v>18698</v>
      </c>
      <c r="G115" s="25">
        <v>5700</v>
      </c>
      <c r="H115" s="25">
        <v>269</v>
      </c>
      <c r="I115" s="25">
        <v>2138</v>
      </c>
      <c r="J115" s="25">
        <v>12350</v>
      </c>
      <c r="K115" s="25">
        <v>739</v>
      </c>
      <c r="L115" s="25">
        <v>961</v>
      </c>
      <c r="M115" s="25">
        <v>881</v>
      </c>
      <c r="N115" s="25">
        <v>0</v>
      </c>
      <c r="O115" s="25">
        <v>-170</v>
      </c>
      <c r="P115" s="25">
        <v>1667</v>
      </c>
      <c r="R115" s="25"/>
      <c r="S115" s="25"/>
    </row>
    <row r="116" spans="1:19" ht="16" x14ac:dyDescent="0.4">
      <c r="A116" s="124" t="s">
        <v>113</v>
      </c>
      <c r="B116" s="25">
        <v>118542</v>
      </c>
      <c r="C116" s="25">
        <v>-6017</v>
      </c>
      <c r="D116" s="26">
        <v>45443</v>
      </c>
      <c r="E116" s="25">
        <v>8536</v>
      </c>
      <c r="F116" s="25">
        <v>13205</v>
      </c>
      <c r="G116" s="25">
        <v>4025</v>
      </c>
      <c r="H116" s="25">
        <v>776</v>
      </c>
      <c r="I116" s="25">
        <v>4913</v>
      </c>
      <c r="J116" s="25">
        <v>9961</v>
      </c>
      <c r="K116" s="25">
        <v>739</v>
      </c>
      <c r="L116" s="25">
        <v>877</v>
      </c>
      <c r="M116" s="25">
        <v>881</v>
      </c>
      <c r="N116" s="25">
        <v>0</v>
      </c>
      <c r="O116" s="25">
        <v>-137</v>
      </c>
      <c r="P116" s="25">
        <v>1667</v>
      </c>
      <c r="R116" s="25"/>
      <c r="S116" s="25"/>
    </row>
    <row r="117" spans="1:19" ht="16" x14ac:dyDescent="0.4">
      <c r="A117" s="124" t="s">
        <v>114</v>
      </c>
      <c r="B117" s="25">
        <v>328494</v>
      </c>
      <c r="C117" s="25">
        <v>641</v>
      </c>
      <c r="D117" s="26">
        <v>52101</v>
      </c>
      <c r="E117" s="25">
        <v>10695</v>
      </c>
      <c r="F117" s="25">
        <v>14125</v>
      </c>
      <c r="G117" s="25">
        <v>3810</v>
      </c>
      <c r="H117" s="25">
        <v>1213</v>
      </c>
      <c r="I117" s="25">
        <v>8252</v>
      </c>
      <c r="J117" s="25">
        <v>9939</v>
      </c>
      <c r="K117" s="25">
        <v>739</v>
      </c>
      <c r="L117" s="25">
        <v>950</v>
      </c>
      <c r="M117" s="25">
        <v>881</v>
      </c>
      <c r="N117" s="25">
        <v>0</v>
      </c>
      <c r="O117" s="25">
        <v>-170</v>
      </c>
      <c r="P117" s="25">
        <v>1667</v>
      </c>
      <c r="R117" s="25"/>
      <c r="S117" s="25"/>
    </row>
    <row r="118" spans="1:19" ht="16" x14ac:dyDescent="0.4">
      <c r="A118" s="124" t="s">
        <v>115</v>
      </c>
      <c r="B118" s="25">
        <v>13149</v>
      </c>
      <c r="C118" s="25">
        <v>5310</v>
      </c>
      <c r="D118" s="26">
        <v>56770</v>
      </c>
      <c r="E118" s="25">
        <v>8710</v>
      </c>
      <c r="F118" s="25">
        <v>15462</v>
      </c>
      <c r="G118" s="25">
        <v>5416</v>
      </c>
      <c r="H118" s="25">
        <v>718</v>
      </c>
      <c r="I118" s="25">
        <v>5093</v>
      </c>
      <c r="J118" s="25">
        <v>17345</v>
      </c>
      <c r="K118" s="25">
        <v>739</v>
      </c>
      <c r="L118" s="25">
        <v>848</v>
      </c>
      <c r="M118" s="25">
        <v>881</v>
      </c>
      <c r="N118" s="25">
        <v>0</v>
      </c>
      <c r="O118" s="25">
        <v>-109</v>
      </c>
      <c r="P118" s="25">
        <v>1667</v>
      </c>
      <c r="R118" s="25"/>
      <c r="S118" s="25"/>
    </row>
    <row r="119" spans="1:19" ht="16" x14ac:dyDescent="0.4">
      <c r="A119" s="124" t="s">
        <v>116</v>
      </c>
      <c r="B119" s="25">
        <v>7338</v>
      </c>
      <c r="C119" s="25">
        <v>9261</v>
      </c>
      <c r="D119" s="26">
        <v>60721</v>
      </c>
      <c r="E119" s="25">
        <v>9856</v>
      </c>
      <c r="F119" s="25">
        <v>16537</v>
      </c>
      <c r="G119" s="25">
        <v>6707</v>
      </c>
      <c r="H119" s="25">
        <v>1199</v>
      </c>
      <c r="I119" s="25">
        <v>7883</v>
      </c>
      <c r="J119" s="25">
        <v>14546</v>
      </c>
      <c r="K119" s="25">
        <v>739</v>
      </c>
      <c r="L119" s="25">
        <v>848</v>
      </c>
      <c r="M119" s="25">
        <v>881</v>
      </c>
      <c r="N119" s="25">
        <v>0</v>
      </c>
      <c r="O119" s="25">
        <v>-142</v>
      </c>
      <c r="P119" s="25">
        <v>1667</v>
      </c>
      <c r="R119" s="25"/>
      <c r="S119" s="25"/>
    </row>
    <row r="120" spans="1:19" ht="16" x14ac:dyDescent="0.4">
      <c r="A120" s="124" t="s">
        <v>117</v>
      </c>
      <c r="B120" s="25">
        <v>19485</v>
      </c>
      <c r="C120" s="25">
        <v>1578</v>
      </c>
      <c r="D120" s="26">
        <v>53038</v>
      </c>
      <c r="E120" s="25">
        <v>6536</v>
      </c>
      <c r="F120" s="25">
        <v>11085</v>
      </c>
      <c r="G120" s="25">
        <v>4104</v>
      </c>
      <c r="H120" s="25">
        <v>540</v>
      </c>
      <c r="I120" s="25">
        <v>4850</v>
      </c>
      <c r="J120" s="25">
        <v>21930</v>
      </c>
      <c r="K120" s="25">
        <v>739</v>
      </c>
      <c r="L120" s="25">
        <v>848</v>
      </c>
      <c r="M120" s="25">
        <v>881</v>
      </c>
      <c r="N120" s="25">
        <v>0</v>
      </c>
      <c r="O120" s="25">
        <v>-142</v>
      </c>
      <c r="P120" s="25">
        <v>1667</v>
      </c>
      <c r="R120" s="25"/>
      <c r="S120" s="25"/>
    </row>
    <row r="121" spans="1:19" ht="16" x14ac:dyDescent="0.4">
      <c r="A121" s="124" t="s">
        <v>118</v>
      </c>
      <c r="B121" s="25">
        <v>18742</v>
      </c>
      <c r="C121" s="25">
        <v>-1020</v>
      </c>
      <c r="D121" s="26">
        <v>50440</v>
      </c>
      <c r="E121" s="25">
        <v>8813</v>
      </c>
      <c r="F121" s="25">
        <v>13620</v>
      </c>
      <c r="G121" s="25">
        <v>4808</v>
      </c>
      <c r="H121" s="25">
        <v>544</v>
      </c>
      <c r="I121" s="25">
        <v>4415</v>
      </c>
      <c r="J121" s="25">
        <v>14247</v>
      </c>
      <c r="K121" s="25">
        <v>739</v>
      </c>
      <c r="L121" s="25">
        <v>848</v>
      </c>
      <c r="M121" s="25">
        <v>881</v>
      </c>
      <c r="N121" s="25">
        <v>0</v>
      </c>
      <c r="O121" s="25">
        <v>-142</v>
      </c>
      <c r="P121" s="25">
        <v>1667</v>
      </c>
      <c r="R121" s="25"/>
      <c r="S121" s="25"/>
    </row>
    <row r="122" spans="1:19" ht="16" x14ac:dyDescent="0.4">
      <c r="A122" s="124" t="s">
        <v>119</v>
      </c>
      <c r="B122" s="25">
        <v>15408</v>
      </c>
      <c r="C122" s="25">
        <v>-1730</v>
      </c>
      <c r="D122" s="26">
        <v>49730</v>
      </c>
      <c r="E122" s="25">
        <v>10083</v>
      </c>
      <c r="F122" s="25">
        <v>14093</v>
      </c>
      <c r="G122" s="25">
        <v>5319</v>
      </c>
      <c r="H122" s="25">
        <v>577</v>
      </c>
      <c r="I122" s="25">
        <v>3951</v>
      </c>
      <c r="J122" s="25">
        <v>11709</v>
      </c>
      <c r="K122" s="25">
        <v>739</v>
      </c>
      <c r="L122" s="25">
        <v>848</v>
      </c>
      <c r="M122" s="25">
        <v>881</v>
      </c>
      <c r="N122" s="25">
        <v>0</v>
      </c>
      <c r="O122" s="25">
        <v>-137</v>
      </c>
      <c r="P122" s="25">
        <v>1667</v>
      </c>
      <c r="R122" s="25"/>
      <c r="S122" s="25"/>
    </row>
    <row r="123" spans="1:19" ht="16" x14ac:dyDescent="0.4">
      <c r="A123" s="124" t="s">
        <v>120</v>
      </c>
      <c r="B123" s="25">
        <v>23600</v>
      </c>
      <c r="C123" s="25">
        <v>1501</v>
      </c>
      <c r="D123" s="26">
        <v>52961</v>
      </c>
      <c r="E123" s="25">
        <v>12359</v>
      </c>
      <c r="F123" s="25">
        <v>17624</v>
      </c>
      <c r="G123" s="25">
        <v>5126</v>
      </c>
      <c r="H123" s="25">
        <v>396</v>
      </c>
      <c r="I123" s="25">
        <v>2929</v>
      </c>
      <c r="J123" s="25">
        <v>10506</v>
      </c>
      <c r="K123" s="25">
        <v>739</v>
      </c>
      <c r="L123" s="25">
        <v>871</v>
      </c>
      <c r="M123" s="25">
        <v>881</v>
      </c>
      <c r="N123" s="25">
        <v>0</v>
      </c>
      <c r="O123" s="25">
        <v>-137</v>
      </c>
      <c r="P123" s="25">
        <v>1667</v>
      </c>
      <c r="R123" s="25"/>
      <c r="S123" s="25"/>
    </row>
    <row r="124" spans="1:19" ht="16" x14ac:dyDescent="0.4">
      <c r="A124" s="124" t="s">
        <v>121</v>
      </c>
      <c r="B124" s="25">
        <v>13919</v>
      </c>
      <c r="C124" s="25">
        <v>804</v>
      </c>
      <c r="D124" s="26">
        <v>52264</v>
      </c>
      <c r="E124" s="25">
        <v>10697</v>
      </c>
      <c r="F124" s="25">
        <v>16131</v>
      </c>
      <c r="G124" s="25">
        <v>5572</v>
      </c>
      <c r="H124" s="25">
        <v>702</v>
      </c>
      <c r="I124" s="25">
        <v>3917</v>
      </c>
      <c r="J124" s="25">
        <v>11252</v>
      </c>
      <c r="K124" s="25">
        <v>739</v>
      </c>
      <c r="L124" s="25">
        <v>848</v>
      </c>
      <c r="M124" s="25">
        <v>881</v>
      </c>
      <c r="N124" s="25">
        <v>0</v>
      </c>
      <c r="O124" s="25">
        <v>-142</v>
      </c>
      <c r="P124" s="25">
        <v>1667</v>
      </c>
      <c r="R124" s="25"/>
      <c r="S124" s="25"/>
    </row>
    <row r="125" spans="1:19" ht="16" x14ac:dyDescent="0.4">
      <c r="A125" s="124" t="s">
        <v>122</v>
      </c>
      <c r="B125" s="25">
        <v>20771</v>
      </c>
      <c r="C125" s="25">
        <v>975</v>
      </c>
      <c r="D125" s="26">
        <v>52435</v>
      </c>
      <c r="E125" s="25">
        <v>12371</v>
      </c>
      <c r="F125" s="25">
        <v>17451</v>
      </c>
      <c r="G125" s="25">
        <v>5474</v>
      </c>
      <c r="H125" s="25">
        <v>378</v>
      </c>
      <c r="I125" s="25">
        <v>3207</v>
      </c>
      <c r="J125" s="25">
        <v>9554</v>
      </c>
      <c r="K125" s="25">
        <v>739</v>
      </c>
      <c r="L125" s="25">
        <v>850</v>
      </c>
      <c r="M125" s="25">
        <v>881</v>
      </c>
      <c r="N125" s="25">
        <v>0</v>
      </c>
      <c r="O125" s="25">
        <v>-137</v>
      </c>
      <c r="P125" s="25">
        <v>1667</v>
      </c>
      <c r="R125" s="25"/>
      <c r="S125" s="25"/>
    </row>
    <row r="126" spans="1:19" ht="16" x14ac:dyDescent="0.4">
      <c r="A126" s="124" t="s">
        <v>123</v>
      </c>
      <c r="B126" s="25">
        <v>13330</v>
      </c>
      <c r="C126" s="25">
        <v>2038</v>
      </c>
      <c r="D126" s="26">
        <v>53498</v>
      </c>
      <c r="E126" s="25">
        <v>8824</v>
      </c>
      <c r="F126" s="25">
        <v>13785</v>
      </c>
      <c r="G126" s="25">
        <v>5501</v>
      </c>
      <c r="H126" s="25">
        <v>666</v>
      </c>
      <c r="I126" s="25">
        <v>5142</v>
      </c>
      <c r="J126" s="25">
        <v>15587</v>
      </c>
      <c r="K126" s="25">
        <v>739</v>
      </c>
      <c r="L126" s="25">
        <v>848</v>
      </c>
      <c r="M126" s="25">
        <v>881</v>
      </c>
      <c r="N126" s="25">
        <v>0</v>
      </c>
      <c r="O126" s="25">
        <v>-142</v>
      </c>
      <c r="P126" s="25">
        <v>1667</v>
      </c>
      <c r="R126" s="25"/>
      <c r="S126" s="25"/>
    </row>
    <row r="127" spans="1:19" ht="16" x14ac:dyDescent="0.4">
      <c r="A127" s="124" t="s">
        <v>124</v>
      </c>
      <c r="B127" s="25">
        <v>43913</v>
      </c>
      <c r="C127" s="25">
        <v>-556</v>
      </c>
      <c r="D127" s="26">
        <v>50904</v>
      </c>
      <c r="E127" s="25">
        <v>9596</v>
      </c>
      <c r="F127" s="25">
        <v>13618</v>
      </c>
      <c r="G127" s="25">
        <v>4810</v>
      </c>
      <c r="H127" s="25">
        <v>677</v>
      </c>
      <c r="I127" s="25">
        <v>4909</v>
      </c>
      <c r="J127" s="25">
        <v>13296</v>
      </c>
      <c r="K127" s="25">
        <v>739</v>
      </c>
      <c r="L127" s="25">
        <v>848</v>
      </c>
      <c r="M127" s="25">
        <v>881</v>
      </c>
      <c r="N127" s="25">
        <v>0</v>
      </c>
      <c r="O127" s="25">
        <v>-137</v>
      </c>
      <c r="P127" s="25">
        <v>1667</v>
      </c>
      <c r="R127" s="25"/>
      <c r="S127" s="25"/>
    </row>
    <row r="128" spans="1:19" ht="16" x14ac:dyDescent="0.4">
      <c r="A128" s="124" t="s">
        <v>125</v>
      </c>
      <c r="B128" s="25">
        <v>35257</v>
      </c>
      <c r="C128" s="25">
        <v>-592</v>
      </c>
      <c r="D128" s="26">
        <v>50868</v>
      </c>
      <c r="E128" s="25">
        <v>10679</v>
      </c>
      <c r="F128" s="25">
        <v>15544</v>
      </c>
      <c r="G128" s="25">
        <v>5318</v>
      </c>
      <c r="H128" s="25">
        <v>241</v>
      </c>
      <c r="I128" s="25">
        <v>2306</v>
      </c>
      <c r="J128" s="25">
        <v>12803</v>
      </c>
      <c r="K128" s="25">
        <v>739</v>
      </c>
      <c r="L128" s="25">
        <v>860</v>
      </c>
      <c r="M128" s="25">
        <v>881</v>
      </c>
      <c r="N128" s="25">
        <v>0</v>
      </c>
      <c r="O128" s="25">
        <v>-170</v>
      </c>
      <c r="P128" s="25">
        <v>1667</v>
      </c>
      <c r="R128" s="25"/>
      <c r="S128" s="25"/>
    </row>
    <row r="129" spans="1:19" ht="16" x14ac:dyDescent="0.4">
      <c r="A129" s="124" t="s">
        <v>126</v>
      </c>
      <c r="B129" s="25">
        <v>29448</v>
      </c>
      <c r="C129" s="25">
        <v>-1945</v>
      </c>
      <c r="D129" s="26">
        <v>49515</v>
      </c>
      <c r="E129" s="25">
        <v>8072</v>
      </c>
      <c r="F129" s="25">
        <v>12166</v>
      </c>
      <c r="G129" s="25">
        <v>4346</v>
      </c>
      <c r="H129" s="25">
        <v>379</v>
      </c>
      <c r="I129" s="25">
        <v>3793</v>
      </c>
      <c r="J129" s="25">
        <v>16766</v>
      </c>
      <c r="K129" s="25">
        <v>739</v>
      </c>
      <c r="L129" s="25">
        <v>848</v>
      </c>
      <c r="M129" s="25">
        <v>881</v>
      </c>
      <c r="N129" s="25">
        <v>0</v>
      </c>
      <c r="O129" s="25">
        <v>-142</v>
      </c>
      <c r="P129" s="25">
        <v>1667</v>
      </c>
      <c r="R129" s="25"/>
      <c r="S129" s="25"/>
    </row>
    <row r="130" spans="1:19" ht="16" x14ac:dyDescent="0.4">
      <c r="A130" s="124" t="s">
        <v>127</v>
      </c>
      <c r="B130" s="25">
        <v>15528</v>
      </c>
      <c r="C130" s="25">
        <v>3324</v>
      </c>
      <c r="D130" s="26">
        <v>54784</v>
      </c>
      <c r="E130" s="25">
        <v>10657</v>
      </c>
      <c r="F130" s="25">
        <v>17120</v>
      </c>
      <c r="G130" s="25">
        <v>6620</v>
      </c>
      <c r="H130" s="25">
        <v>1077</v>
      </c>
      <c r="I130" s="25">
        <v>5366</v>
      </c>
      <c r="J130" s="25">
        <v>9924</v>
      </c>
      <c r="K130" s="25">
        <v>739</v>
      </c>
      <c r="L130" s="25">
        <v>875</v>
      </c>
      <c r="M130" s="25">
        <v>881</v>
      </c>
      <c r="N130" s="25">
        <v>0</v>
      </c>
      <c r="O130" s="25">
        <v>-142</v>
      </c>
      <c r="P130" s="25">
        <v>1667</v>
      </c>
      <c r="R130" s="25"/>
      <c r="S130" s="25"/>
    </row>
    <row r="131" spans="1:19" ht="16" x14ac:dyDescent="0.4">
      <c r="A131" s="124" t="s">
        <v>128</v>
      </c>
      <c r="B131" s="25">
        <v>41336</v>
      </c>
      <c r="C131" s="25">
        <v>-871</v>
      </c>
      <c r="D131" s="26">
        <v>50589</v>
      </c>
      <c r="E131" s="25">
        <v>9168</v>
      </c>
      <c r="F131" s="25">
        <v>13149</v>
      </c>
      <c r="G131" s="25">
        <v>4706</v>
      </c>
      <c r="H131" s="25">
        <v>484</v>
      </c>
      <c r="I131" s="25">
        <v>3806</v>
      </c>
      <c r="J131" s="25">
        <v>15268</v>
      </c>
      <c r="K131" s="25">
        <v>739</v>
      </c>
      <c r="L131" s="25">
        <v>863</v>
      </c>
      <c r="M131" s="25">
        <v>881</v>
      </c>
      <c r="N131" s="25">
        <v>0</v>
      </c>
      <c r="O131" s="25">
        <v>-142</v>
      </c>
      <c r="P131" s="25">
        <v>1667</v>
      </c>
      <c r="R131" s="25"/>
      <c r="S131" s="25"/>
    </row>
    <row r="132" spans="1:19" ht="16" x14ac:dyDescent="0.4">
      <c r="A132" s="124" t="s">
        <v>129</v>
      </c>
      <c r="B132" s="25">
        <v>9958</v>
      </c>
      <c r="C132" s="25">
        <v>2633</v>
      </c>
      <c r="D132" s="26">
        <v>54093</v>
      </c>
      <c r="E132" s="25">
        <v>8598</v>
      </c>
      <c r="F132" s="25">
        <v>14435</v>
      </c>
      <c r="G132" s="25">
        <v>5391</v>
      </c>
      <c r="H132" s="25">
        <v>821</v>
      </c>
      <c r="I132" s="25">
        <v>5472</v>
      </c>
      <c r="J132" s="25">
        <v>15350</v>
      </c>
      <c r="K132" s="25">
        <v>739</v>
      </c>
      <c r="L132" s="25">
        <v>848</v>
      </c>
      <c r="M132" s="25">
        <v>881</v>
      </c>
      <c r="N132" s="25">
        <v>0</v>
      </c>
      <c r="O132" s="25">
        <v>-109</v>
      </c>
      <c r="P132" s="25">
        <v>1667</v>
      </c>
      <c r="R132" s="25"/>
      <c r="S132" s="25"/>
    </row>
    <row r="133" spans="1:19" ht="16" x14ac:dyDescent="0.4">
      <c r="A133" s="124" t="s">
        <v>130</v>
      </c>
      <c r="B133" s="25">
        <v>14406</v>
      </c>
      <c r="C133" s="25">
        <v>6604</v>
      </c>
      <c r="D133" s="26">
        <v>58064</v>
      </c>
      <c r="E133" s="25">
        <v>9740</v>
      </c>
      <c r="F133" s="25">
        <v>16378</v>
      </c>
      <c r="G133" s="25">
        <v>6598</v>
      </c>
      <c r="H133" s="25">
        <v>917</v>
      </c>
      <c r="I133" s="25">
        <v>6530</v>
      </c>
      <c r="J133" s="25">
        <v>13908</v>
      </c>
      <c r="K133" s="25">
        <v>739</v>
      </c>
      <c r="L133" s="25">
        <v>848</v>
      </c>
      <c r="M133" s="25">
        <v>881</v>
      </c>
      <c r="N133" s="25">
        <v>0</v>
      </c>
      <c r="O133" s="25">
        <v>-142</v>
      </c>
      <c r="P133" s="25">
        <v>1667</v>
      </c>
      <c r="R133" s="25"/>
      <c r="S133" s="25"/>
    </row>
    <row r="134" spans="1:19" ht="16" x14ac:dyDescent="0.4">
      <c r="A134" s="124" t="s">
        <v>131</v>
      </c>
      <c r="B134" s="25">
        <v>43867</v>
      </c>
      <c r="C134" s="25">
        <v>638</v>
      </c>
      <c r="D134" s="26">
        <v>52098</v>
      </c>
      <c r="E134" s="25">
        <v>9335</v>
      </c>
      <c r="F134" s="25">
        <v>14276</v>
      </c>
      <c r="G134" s="25">
        <v>4794</v>
      </c>
      <c r="H134" s="25">
        <v>584</v>
      </c>
      <c r="I134" s="25">
        <v>4299</v>
      </c>
      <c r="J134" s="25">
        <v>15302</v>
      </c>
      <c r="K134" s="25">
        <v>739</v>
      </c>
      <c r="L134" s="25">
        <v>848</v>
      </c>
      <c r="M134" s="25">
        <v>881</v>
      </c>
      <c r="N134" s="25">
        <v>0</v>
      </c>
      <c r="O134" s="25">
        <v>-97</v>
      </c>
      <c r="P134" s="25">
        <v>1137</v>
      </c>
      <c r="R134" s="25"/>
      <c r="S134" s="25"/>
    </row>
    <row r="135" spans="1:19" ht="16" x14ac:dyDescent="0.4">
      <c r="A135" s="124" t="s">
        <v>132</v>
      </c>
      <c r="B135" s="25">
        <v>98538</v>
      </c>
      <c r="C135" s="25">
        <v>-1603</v>
      </c>
      <c r="D135" s="26">
        <v>49857</v>
      </c>
      <c r="E135" s="25">
        <v>9595</v>
      </c>
      <c r="F135" s="25">
        <v>13587</v>
      </c>
      <c r="G135" s="25">
        <v>4630</v>
      </c>
      <c r="H135" s="25">
        <v>658</v>
      </c>
      <c r="I135" s="25">
        <v>4942</v>
      </c>
      <c r="J135" s="25">
        <v>12914</v>
      </c>
      <c r="K135" s="25">
        <v>739</v>
      </c>
      <c r="L135" s="25">
        <v>871</v>
      </c>
      <c r="M135" s="25">
        <v>881</v>
      </c>
      <c r="N135" s="25">
        <v>0</v>
      </c>
      <c r="O135" s="25">
        <v>-97</v>
      </c>
      <c r="P135" s="25">
        <v>1137</v>
      </c>
      <c r="R135" s="25"/>
      <c r="S135" s="25"/>
    </row>
    <row r="136" spans="1:19" ht="16" x14ac:dyDescent="0.4">
      <c r="A136" s="124" t="s">
        <v>133</v>
      </c>
      <c r="B136" s="25">
        <v>10954</v>
      </c>
      <c r="C136" s="25">
        <v>8095</v>
      </c>
      <c r="D136" s="26">
        <v>59555</v>
      </c>
      <c r="E136" s="25">
        <v>9581</v>
      </c>
      <c r="F136" s="25">
        <v>17164</v>
      </c>
      <c r="G136" s="25">
        <v>6941</v>
      </c>
      <c r="H136" s="25">
        <v>900</v>
      </c>
      <c r="I136" s="25">
        <v>5138</v>
      </c>
      <c r="J136" s="25">
        <v>15638</v>
      </c>
      <c r="K136" s="25">
        <v>830</v>
      </c>
      <c r="L136" s="25">
        <v>848</v>
      </c>
      <c r="M136" s="25">
        <v>1024</v>
      </c>
      <c r="N136" s="25">
        <v>418</v>
      </c>
      <c r="O136" s="25">
        <v>-64</v>
      </c>
      <c r="P136" s="25">
        <v>1137</v>
      </c>
      <c r="R136" s="25"/>
      <c r="S136" s="25"/>
    </row>
    <row r="137" spans="1:19" ht="16" x14ac:dyDescent="0.4">
      <c r="A137" s="124" t="s">
        <v>134</v>
      </c>
      <c r="B137" s="25">
        <v>80442</v>
      </c>
      <c r="C137" s="25">
        <v>-1193</v>
      </c>
      <c r="D137" s="26">
        <v>50267</v>
      </c>
      <c r="E137" s="25">
        <v>10221</v>
      </c>
      <c r="F137" s="25">
        <v>15822</v>
      </c>
      <c r="G137" s="25">
        <v>5738</v>
      </c>
      <c r="H137" s="25">
        <v>327</v>
      </c>
      <c r="I137" s="25">
        <v>3044</v>
      </c>
      <c r="J137" s="25">
        <v>11575</v>
      </c>
      <c r="K137" s="25">
        <v>739</v>
      </c>
      <c r="L137" s="25">
        <v>872</v>
      </c>
      <c r="M137" s="25">
        <v>881</v>
      </c>
      <c r="N137" s="25">
        <v>0</v>
      </c>
      <c r="O137" s="25">
        <v>-89</v>
      </c>
      <c r="P137" s="25">
        <v>1137</v>
      </c>
      <c r="R137" s="25"/>
      <c r="S137" s="25"/>
    </row>
    <row r="138" spans="1:19" ht="16" x14ac:dyDescent="0.4">
      <c r="A138" s="124" t="s">
        <v>135</v>
      </c>
      <c r="B138" s="25">
        <v>24664</v>
      </c>
      <c r="C138" s="25">
        <v>-242</v>
      </c>
      <c r="D138" s="26">
        <v>51218</v>
      </c>
      <c r="E138" s="25">
        <v>9433</v>
      </c>
      <c r="F138" s="25">
        <v>13828</v>
      </c>
      <c r="G138" s="25">
        <v>5078</v>
      </c>
      <c r="H138" s="25">
        <v>579</v>
      </c>
      <c r="I138" s="25">
        <v>4184</v>
      </c>
      <c r="J138" s="25">
        <v>14608</v>
      </c>
      <c r="K138" s="25">
        <v>739</v>
      </c>
      <c r="L138" s="25">
        <v>848</v>
      </c>
      <c r="M138" s="25">
        <v>881</v>
      </c>
      <c r="N138" s="25">
        <v>0</v>
      </c>
      <c r="O138" s="25">
        <v>-97</v>
      </c>
      <c r="P138" s="25">
        <v>1137</v>
      </c>
      <c r="R138" s="25"/>
      <c r="S138" s="25"/>
    </row>
    <row r="139" spans="1:19" ht="16" x14ac:dyDescent="0.4">
      <c r="A139" s="124" t="s">
        <v>136</v>
      </c>
      <c r="B139" s="25">
        <v>61868</v>
      </c>
      <c r="C139" s="25">
        <v>-2430</v>
      </c>
      <c r="D139" s="26">
        <v>49030</v>
      </c>
      <c r="E139" s="25">
        <v>9414</v>
      </c>
      <c r="F139" s="25">
        <v>13353</v>
      </c>
      <c r="G139" s="25">
        <v>4732</v>
      </c>
      <c r="H139" s="25">
        <v>435</v>
      </c>
      <c r="I139" s="25">
        <v>3564</v>
      </c>
      <c r="J139" s="25">
        <v>14008</v>
      </c>
      <c r="K139" s="25">
        <v>739</v>
      </c>
      <c r="L139" s="25">
        <v>864</v>
      </c>
      <c r="M139" s="25">
        <v>881</v>
      </c>
      <c r="N139" s="25">
        <v>0</v>
      </c>
      <c r="O139" s="25">
        <v>-97</v>
      </c>
      <c r="P139" s="25">
        <v>1137</v>
      </c>
      <c r="R139" s="25"/>
      <c r="S139" s="25"/>
    </row>
    <row r="140" spans="1:19" ht="16" x14ac:dyDescent="0.4">
      <c r="A140" s="124" t="s">
        <v>137</v>
      </c>
      <c r="B140" s="25">
        <v>29549</v>
      </c>
      <c r="C140" s="25">
        <v>-194</v>
      </c>
      <c r="D140" s="26">
        <v>51266</v>
      </c>
      <c r="E140" s="25">
        <v>11542</v>
      </c>
      <c r="F140" s="25">
        <v>15892</v>
      </c>
      <c r="G140" s="25">
        <v>5499</v>
      </c>
      <c r="H140" s="25">
        <v>600</v>
      </c>
      <c r="I140" s="25">
        <v>3993</v>
      </c>
      <c r="J140" s="25">
        <v>9544</v>
      </c>
      <c r="K140" s="25">
        <v>739</v>
      </c>
      <c r="L140" s="25">
        <v>885</v>
      </c>
      <c r="M140" s="25">
        <v>881</v>
      </c>
      <c r="N140" s="25">
        <v>0</v>
      </c>
      <c r="O140" s="25">
        <v>-57</v>
      </c>
      <c r="P140" s="25">
        <v>1748</v>
      </c>
      <c r="R140" s="25"/>
      <c r="S140" s="25"/>
    </row>
    <row r="141" spans="1:19" ht="16" x14ac:dyDescent="0.4">
      <c r="A141" s="124" t="s">
        <v>138</v>
      </c>
      <c r="B141" s="25">
        <v>40045</v>
      </c>
      <c r="C141" s="25">
        <v>140</v>
      </c>
      <c r="D141" s="26">
        <v>51600</v>
      </c>
      <c r="E141" s="25">
        <v>9929</v>
      </c>
      <c r="F141" s="25">
        <v>14297</v>
      </c>
      <c r="G141" s="25">
        <v>4888</v>
      </c>
      <c r="H141" s="25">
        <v>478</v>
      </c>
      <c r="I141" s="25">
        <v>4204</v>
      </c>
      <c r="J141" s="25">
        <v>13645</v>
      </c>
      <c r="K141" s="25">
        <v>739</v>
      </c>
      <c r="L141" s="25">
        <v>848</v>
      </c>
      <c r="M141" s="25">
        <v>881</v>
      </c>
      <c r="N141" s="25">
        <v>0</v>
      </c>
      <c r="O141" s="25">
        <v>-57</v>
      </c>
      <c r="P141" s="25">
        <v>1748</v>
      </c>
      <c r="R141" s="25"/>
      <c r="S141" s="25"/>
    </row>
    <row r="142" spans="1:19" ht="16" x14ac:dyDescent="0.4">
      <c r="A142" s="124" t="s">
        <v>139</v>
      </c>
      <c r="B142" s="25">
        <v>9940</v>
      </c>
      <c r="C142" s="25">
        <v>7843</v>
      </c>
      <c r="D142" s="26">
        <v>59303</v>
      </c>
      <c r="E142" s="25">
        <v>7169</v>
      </c>
      <c r="F142" s="25">
        <v>13487</v>
      </c>
      <c r="G142" s="25">
        <v>5532</v>
      </c>
      <c r="H142" s="25">
        <v>748</v>
      </c>
      <c r="I142" s="25">
        <v>5717</v>
      </c>
      <c r="J142" s="25">
        <v>21510</v>
      </c>
      <c r="K142" s="25">
        <v>847</v>
      </c>
      <c r="L142" s="25">
        <v>848</v>
      </c>
      <c r="M142" s="25">
        <v>1046</v>
      </c>
      <c r="N142" s="25">
        <v>715</v>
      </c>
      <c r="O142" s="25">
        <v>-64</v>
      </c>
      <c r="P142" s="25">
        <v>1748</v>
      </c>
      <c r="R142" s="25"/>
      <c r="S142" s="25"/>
    </row>
    <row r="143" spans="1:19" ht="16" x14ac:dyDescent="0.4">
      <c r="A143" s="124" t="s">
        <v>140</v>
      </c>
      <c r="B143" s="25">
        <v>9102</v>
      </c>
      <c r="C143" s="25">
        <v>231</v>
      </c>
      <c r="D143" s="26">
        <v>51691</v>
      </c>
      <c r="E143" s="25">
        <v>10054</v>
      </c>
      <c r="F143" s="25">
        <v>16226</v>
      </c>
      <c r="G143" s="25">
        <v>5882</v>
      </c>
      <c r="H143" s="25">
        <v>475</v>
      </c>
      <c r="I143" s="25">
        <v>3414</v>
      </c>
      <c r="J143" s="25">
        <v>11474</v>
      </c>
      <c r="K143" s="25">
        <v>739</v>
      </c>
      <c r="L143" s="25">
        <v>862</v>
      </c>
      <c r="M143" s="25">
        <v>881</v>
      </c>
      <c r="N143" s="25">
        <v>0</v>
      </c>
      <c r="O143" s="25">
        <v>-64</v>
      </c>
      <c r="P143" s="25">
        <v>1748</v>
      </c>
      <c r="R143" s="25"/>
      <c r="S143" s="25"/>
    </row>
    <row r="144" spans="1:19" ht="16" x14ac:dyDescent="0.4">
      <c r="A144" s="124" t="s">
        <v>141</v>
      </c>
      <c r="B144" s="25">
        <v>109880</v>
      </c>
      <c r="C144" s="25">
        <v>34</v>
      </c>
      <c r="D144" s="26">
        <v>51494</v>
      </c>
      <c r="E144" s="25">
        <v>9500</v>
      </c>
      <c r="F144" s="25">
        <v>14322</v>
      </c>
      <c r="G144" s="25">
        <v>4521</v>
      </c>
      <c r="H144" s="25">
        <v>839</v>
      </c>
      <c r="I144" s="25">
        <v>5554</v>
      </c>
      <c r="J144" s="25">
        <v>12580</v>
      </c>
      <c r="K144" s="25">
        <v>739</v>
      </c>
      <c r="L144" s="25">
        <v>874</v>
      </c>
      <c r="M144" s="25">
        <v>881</v>
      </c>
      <c r="N144" s="25">
        <v>0</v>
      </c>
      <c r="O144" s="25">
        <v>-64</v>
      </c>
      <c r="P144" s="25">
        <v>1748</v>
      </c>
      <c r="R144" s="25"/>
      <c r="S144" s="25"/>
    </row>
    <row r="145" spans="1:19" ht="16" x14ac:dyDescent="0.4">
      <c r="A145" s="124" t="s">
        <v>142</v>
      </c>
      <c r="B145" s="25">
        <v>4777</v>
      </c>
      <c r="C145" s="25">
        <v>5150</v>
      </c>
      <c r="D145" s="26">
        <v>56610</v>
      </c>
      <c r="E145" s="25">
        <v>7443</v>
      </c>
      <c r="F145" s="25">
        <v>13940</v>
      </c>
      <c r="G145" s="25">
        <v>5946</v>
      </c>
      <c r="H145" s="25">
        <v>632</v>
      </c>
      <c r="I145" s="25">
        <v>5088</v>
      </c>
      <c r="J145" s="25">
        <v>18912</v>
      </c>
      <c r="K145" s="25">
        <v>912</v>
      </c>
      <c r="L145" s="25">
        <v>848</v>
      </c>
      <c r="M145" s="25">
        <v>1148</v>
      </c>
      <c r="N145" s="25">
        <v>57</v>
      </c>
      <c r="O145" s="25">
        <v>-64</v>
      </c>
      <c r="P145" s="25">
        <v>1748</v>
      </c>
      <c r="R145" s="25"/>
      <c r="S145" s="25"/>
    </row>
    <row r="146" spans="1:19" ht="16" x14ac:dyDescent="0.4">
      <c r="A146" s="124" t="s">
        <v>143</v>
      </c>
      <c r="B146" s="25">
        <v>5620</v>
      </c>
      <c r="C146" s="25">
        <v>3434</v>
      </c>
      <c r="D146" s="26">
        <v>54894</v>
      </c>
      <c r="E146" s="25">
        <v>8622</v>
      </c>
      <c r="F146" s="25">
        <v>15577</v>
      </c>
      <c r="G146" s="25">
        <v>4558</v>
      </c>
      <c r="H146" s="25">
        <v>611</v>
      </c>
      <c r="I146" s="25">
        <v>4387</v>
      </c>
      <c r="J146" s="25">
        <v>16834</v>
      </c>
      <c r="K146" s="25">
        <v>892</v>
      </c>
      <c r="L146" s="25">
        <v>848</v>
      </c>
      <c r="M146" s="25">
        <v>881</v>
      </c>
      <c r="N146" s="25">
        <v>0</v>
      </c>
      <c r="O146" s="25">
        <v>-64</v>
      </c>
      <c r="P146" s="25">
        <v>1748</v>
      </c>
      <c r="R146" s="25"/>
      <c r="S146" s="25"/>
    </row>
    <row r="147" spans="1:19" ht="16" x14ac:dyDescent="0.4">
      <c r="A147" s="124" t="s">
        <v>144</v>
      </c>
      <c r="B147" s="25">
        <v>32806</v>
      </c>
      <c r="C147" s="25">
        <v>5001</v>
      </c>
      <c r="D147" s="26">
        <v>56461</v>
      </c>
      <c r="E147" s="25">
        <v>9553</v>
      </c>
      <c r="F147" s="25">
        <v>15156</v>
      </c>
      <c r="G147" s="25">
        <v>5607</v>
      </c>
      <c r="H147" s="25">
        <v>723</v>
      </c>
      <c r="I147" s="25">
        <v>5671</v>
      </c>
      <c r="J147" s="25">
        <v>15599</v>
      </c>
      <c r="K147" s="25">
        <v>739</v>
      </c>
      <c r="L147" s="25">
        <v>848</v>
      </c>
      <c r="M147" s="25">
        <v>881</v>
      </c>
      <c r="N147" s="25">
        <v>0</v>
      </c>
      <c r="O147" s="25">
        <v>-64</v>
      </c>
      <c r="P147" s="25">
        <v>1748</v>
      </c>
      <c r="R147" s="25"/>
      <c r="S147" s="25"/>
    </row>
    <row r="148" spans="1:19" ht="16" x14ac:dyDescent="0.4">
      <c r="A148" s="124" t="s">
        <v>145</v>
      </c>
      <c r="B148" s="25">
        <v>6627</v>
      </c>
      <c r="C148" s="25">
        <v>5940</v>
      </c>
      <c r="D148" s="26">
        <v>57400</v>
      </c>
      <c r="E148" s="25">
        <v>7928</v>
      </c>
      <c r="F148" s="25">
        <v>14766</v>
      </c>
      <c r="G148" s="25">
        <v>6098</v>
      </c>
      <c r="H148" s="25">
        <v>632</v>
      </c>
      <c r="I148" s="25">
        <v>5759</v>
      </c>
      <c r="J148" s="25">
        <v>17874</v>
      </c>
      <c r="K148" s="25">
        <v>893</v>
      </c>
      <c r="L148" s="25">
        <v>848</v>
      </c>
      <c r="M148" s="25">
        <v>918</v>
      </c>
      <c r="N148" s="25">
        <v>0</v>
      </c>
      <c r="O148" s="25">
        <v>-64</v>
      </c>
      <c r="P148" s="25">
        <v>1748</v>
      </c>
      <c r="R148" s="25"/>
      <c r="S148" s="25"/>
    </row>
    <row r="149" spans="1:19" ht="16" x14ac:dyDescent="0.4">
      <c r="A149" s="124" t="s">
        <v>146</v>
      </c>
      <c r="B149" s="25">
        <v>5721</v>
      </c>
      <c r="C149" s="25">
        <v>-27</v>
      </c>
      <c r="D149" s="26">
        <v>51433</v>
      </c>
      <c r="E149" s="25">
        <v>7888</v>
      </c>
      <c r="F149" s="25">
        <v>12704</v>
      </c>
      <c r="G149" s="25">
        <v>5415</v>
      </c>
      <c r="H149" s="25">
        <v>486</v>
      </c>
      <c r="I149" s="25">
        <v>3879</v>
      </c>
      <c r="J149" s="25">
        <v>16780</v>
      </c>
      <c r="K149" s="25">
        <v>868</v>
      </c>
      <c r="L149" s="25">
        <v>848</v>
      </c>
      <c r="M149" s="25">
        <v>881</v>
      </c>
      <c r="N149" s="25">
        <v>0</v>
      </c>
      <c r="O149" s="25">
        <v>-64</v>
      </c>
      <c r="P149" s="25">
        <v>1748</v>
      </c>
      <c r="R149" s="25"/>
      <c r="S149" s="25"/>
    </row>
    <row r="150" spans="1:19" ht="16" x14ac:dyDescent="0.4">
      <c r="A150" s="124" t="s">
        <v>147</v>
      </c>
      <c r="B150" s="25">
        <v>5307</v>
      </c>
      <c r="C150" s="25">
        <v>6823</v>
      </c>
      <c r="D150" s="26">
        <v>58283</v>
      </c>
      <c r="E150" s="25">
        <v>7508</v>
      </c>
      <c r="F150" s="25">
        <v>13176</v>
      </c>
      <c r="G150" s="25">
        <v>5059</v>
      </c>
      <c r="H150" s="25">
        <v>789</v>
      </c>
      <c r="I150" s="25">
        <v>6129</v>
      </c>
      <c r="J150" s="25">
        <v>21276</v>
      </c>
      <c r="K150" s="25">
        <v>933</v>
      </c>
      <c r="L150" s="25">
        <v>848</v>
      </c>
      <c r="M150" s="25">
        <v>881</v>
      </c>
      <c r="N150" s="25">
        <v>0</v>
      </c>
      <c r="O150" s="25">
        <v>-64</v>
      </c>
      <c r="P150" s="25">
        <v>1748</v>
      </c>
      <c r="R150" s="25"/>
      <c r="S150" s="25"/>
    </row>
    <row r="151" spans="1:19" ht="16" x14ac:dyDescent="0.4">
      <c r="A151" s="124" t="s">
        <v>148</v>
      </c>
      <c r="B151" s="25">
        <v>556640</v>
      </c>
      <c r="C151" s="25">
        <v>-2640</v>
      </c>
      <c r="D151" s="26">
        <v>48820</v>
      </c>
      <c r="E151" s="25">
        <v>9716</v>
      </c>
      <c r="F151" s="25">
        <v>12750</v>
      </c>
      <c r="G151" s="25">
        <v>3803</v>
      </c>
      <c r="H151" s="25">
        <v>1010</v>
      </c>
      <c r="I151" s="25">
        <v>7325</v>
      </c>
      <c r="J151" s="25">
        <v>9905</v>
      </c>
      <c r="K151" s="25">
        <v>739</v>
      </c>
      <c r="L151" s="25">
        <v>1032</v>
      </c>
      <c r="M151" s="25">
        <v>881</v>
      </c>
      <c r="N151" s="25">
        <v>0</v>
      </c>
      <c r="O151" s="25">
        <v>-89</v>
      </c>
      <c r="P151" s="25">
        <v>1748</v>
      </c>
      <c r="R151" s="25"/>
      <c r="S151" s="25"/>
    </row>
    <row r="152" spans="1:19" ht="16" x14ac:dyDescent="0.4">
      <c r="A152" s="124" t="s">
        <v>149</v>
      </c>
      <c r="B152" s="25">
        <v>13275</v>
      </c>
      <c r="C152" s="25">
        <v>-202</v>
      </c>
      <c r="D152" s="26">
        <v>51258</v>
      </c>
      <c r="E152" s="25">
        <v>8132</v>
      </c>
      <c r="F152" s="25">
        <v>14408</v>
      </c>
      <c r="G152" s="25">
        <v>5201</v>
      </c>
      <c r="H152" s="25">
        <v>517</v>
      </c>
      <c r="I152" s="25">
        <v>4026</v>
      </c>
      <c r="J152" s="25">
        <v>14822</v>
      </c>
      <c r="K152" s="25">
        <v>739</v>
      </c>
      <c r="L152" s="25">
        <v>848</v>
      </c>
      <c r="M152" s="25">
        <v>881</v>
      </c>
      <c r="N152" s="25">
        <v>0</v>
      </c>
      <c r="O152" s="25">
        <v>-64</v>
      </c>
      <c r="P152" s="25">
        <v>1748</v>
      </c>
      <c r="R152" s="25"/>
      <c r="S152" s="25"/>
    </row>
    <row r="153" spans="1:19" ht="16" x14ac:dyDescent="0.4">
      <c r="A153" s="124" t="s">
        <v>150</v>
      </c>
      <c r="B153" s="25">
        <v>9486</v>
      </c>
      <c r="C153" s="25">
        <v>1090</v>
      </c>
      <c r="D153" s="26">
        <v>52550</v>
      </c>
      <c r="E153" s="25">
        <v>8376</v>
      </c>
      <c r="F153" s="25">
        <v>14597</v>
      </c>
      <c r="G153" s="25">
        <v>4961</v>
      </c>
      <c r="H153" s="25">
        <v>644</v>
      </c>
      <c r="I153" s="25">
        <v>4595</v>
      </c>
      <c r="J153" s="25">
        <v>15144</v>
      </c>
      <c r="K153" s="25">
        <v>820</v>
      </c>
      <c r="L153" s="25">
        <v>848</v>
      </c>
      <c r="M153" s="25">
        <v>881</v>
      </c>
      <c r="N153" s="25">
        <v>0</v>
      </c>
      <c r="O153" s="25">
        <v>-64</v>
      </c>
      <c r="P153" s="25">
        <v>1748</v>
      </c>
      <c r="R153" s="25"/>
      <c r="S153" s="25"/>
    </row>
    <row r="154" spans="1:19" ht="16" x14ac:dyDescent="0.4">
      <c r="A154" s="124" t="s">
        <v>151</v>
      </c>
      <c r="B154" s="25">
        <v>9048</v>
      </c>
      <c r="C154" s="25">
        <v>399</v>
      </c>
      <c r="D154" s="26">
        <v>51859</v>
      </c>
      <c r="E154" s="25">
        <v>8797</v>
      </c>
      <c r="F154" s="25">
        <v>13074</v>
      </c>
      <c r="G154" s="25">
        <v>5087</v>
      </c>
      <c r="H154" s="25">
        <v>374</v>
      </c>
      <c r="I154" s="25">
        <v>4180</v>
      </c>
      <c r="J154" s="25">
        <v>16195</v>
      </c>
      <c r="K154" s="25">
        <v>739</v>
      </c>
      <c r="L154" s="25">
        <v>848</v>
      </c>
      <c r="M154" s="25">
        <v>881</v>
      </c>
      <c r="N154" s="25">
        <v>0</v>
      </c>
      <c r="O154" s="25">
        <v>-64</v>
      </c>
      <c r="P154" s="25">
        <v>1748</v>
      </c>
      <c r="R154" s="25"/>
      <c r="S154" s="25"/>
    </row>
    <row r="155" spans="1:19" ht="16" x14ac:dyDescent="0.4">
      <c r="A155" s="124" t="s">
        <v>152</v>
      </c>
      <c r="B155" s="25">
        <v>37108</v>
      </c>
      <c r="C155" s="25">
        <v>-149</v>
      </c>
      <c r="D155" s="26">
        <v>51311</v>
      </c>
      <c r="E155" s="25">
        <v>11019</v>
      </c>
      <c r="F155" s="25">
        <v>17570</v>
      </c>
      <c r="G155" s="25">
        <v>5586</v>
      </c>
      <c r="H155" s="25">
        <v>421</v>
      </c>
      <c r="I155" s="25">
        <v>3234</v>
      </c>
      <c r="J155" s="25">
        <v>9282</v>
      </c>
      <c r="K155" s="25">
        <v>739</v>
      </c>
      <c r="L155" s="25">
        <v>920</v>
      </c>
      <c r="M155" s="25">
        <v>881</v>
      </c>
      <c r="N155" s="25">
        <v>0</v>
      </c>
      <c r="O155" s="25">
        <v>-89</v>
      </c>
      <c r="P155" s="25">
        <v>1748</v>
      </c>
      <c r="R155" s="25"/>
      <c r="S155" s="25"/>
    </row>
    <row r="156" spans="1:19" ht="16" x14ac:dyDescent="0.4">
      <c r="A156" s="124" t="s">
        <v>153</v>
      </c>
      <c r="B156" s="25">
        <v>6913</v>
      </c>
      <c r="C156" s="25">
        <v>1350</v>
      </c>
      <c r="D156" s="26">
        <v>52810</v>
      </c>
      <c r="E156" s="25">
        <v>7852</v>
      </c>
      <c r="F156" s="25">
        <v>12331</v>
      </c>
      <c r="G156" s="25">
        <v>5480</v>
      </c>
      <c r="H156" s="25">
        <v>447</v>
      </c>
      <c r="I156" s="25">
        <v>4119</v>
      </c>
      <c r="J156" s="25">
        <v>18303</v>
      </c>
      <c r="K156" s="25">
        <v>865</v>
      </c>
      <c r="L156" s="25">
        <v>848</v>
      </c>
      <c r="M156" s="25">
        <v>881</v>
      </c>
      <c r="N156" s="25">
        <v>0</v>
      </c>
      <c r="O156" s="25">
        <v>-64</v>
      </c>
      <c r="P156" s="25">
        <v>1748</v>
      </c>
      <c r="R156" s="25"/>
      <c r="S156" s="25"/>
    </row>
    <row r="157" spans="1:19" ht="16" x14ac:dyDescent="0.4">
      <c r="A157" s="124" t="s">
        <v>154</v>
      </c>
      <c r="B157" s="25">
        <v>43289</v>
      </c>
      <c r="C157" s="25">
        <v>-1114</v>
      </c>
      <c r="D157" s="26">
        <v>50346</v>
      </c>
      <c r="E157" s="25">
        <v>10466</v>
      </c>
      <c r="F157" s="25">
        <v>14036</v>
      </c>
      <c r="G157" s="25">
        <v>4733</v>
      </c>
      <c r="H157" s="25">
        <v>453</v>
      </c>
      <c r="I157" s="25">
        <v>3897</v>
      </c>
      <c r="J157" s="25">
        <v>12615</v>
      </c>
      <c r="K157" s="25">
        <v>739</v>
      </c>
      <c r="L157" s="25">
        <v>867</v>
      </c>
      <c r="M157" s="25">
        <v>881</v>
      </c>
      <c r="N157" s="25">
        <v>0</v>
      </c>
      <c r="O157" s="25">
        <v>-89</v>
      </c>
      <c r="P157" s="25">
        <v>1748</v>
      </c>
      <c r="R157" s="25"/>
      <c r="S157" s="25"/>
    </row>
    <row r="158" spans="1:19" ht="16" x14ac:dyDescent="0.4">
      <c r="A158" s="124" t="s">
        <v>155</v>
      </c>
      <c r="B158" s="25">
        <v>40692</v>
      </c>
      <c r="C158" s="25">
        <v>1572</v>
      </c>
      <c r="D158" s="26">
        <v>53032</v>
      </c>
      <c r="E158" s="25">
        <v>12030</v>
      </c>
      <c r="F158" s="25">
        <v>17131</v>
      </c>
      <c r="G158" s="25">
        <v>5803</v>
      </c>
      <c r="H158" s="25">
        <v>353</v>
      </c>
      <c r="I158" s="25">
        <v>3138</v>
      </c>
      <c r="J158" s="25">
        <v>10385</v>
      </c>
      <c r="K158" s="25">
        <v>739</v>
      </c>
      <c r="L158" s="25">
        <v>913</v>
      </c>
      <c r="M158" s="25">
        <v>881</v>
      </c>
      <c r="N158" s="25">
        <v>0</v>
      </c>
      <c r="O158" s="25">
        <v>-89</v>
      </c>
      <c r="P158" s="25">
        <v>1748</v>
      </c>
      <c r="R158" s="25"/>
      <c r="S158" s="25"/>
    </row>
    <row r="159" spans="1:19" ht="16" x14ac:dyDescent="0.4">
      <c r="A159" s="124" t="s">
        <v>156</v>
      </c>
      <c r="B159" s="25">
        <v>39235</v>
      </c>
      <c r="C159" s="25">
        <v>-297</v>
      </c>
      <c r="D159" s="26">
        <v>51163</v>
      </c>
      <c r="E159" s="25">
        <v>8662</v>
      </c>
      <c r="F159" s="25">
        <v>13512</v>
      </c>
      <c r="G159" s="25">
        <v>4770</v>
      </c>
      <c r="H159" s="25">
        <v>495</v>
      </c>
      <c r="I159" s="25">
        <v>4728</v>
      </c>
      <c r="J159" s="25">
        <v>14844</v>
      </c>
      <c r="K159" s="25">
        <v>739</v>
      </c>
      <c r="L159" s="25">
        <v>848</v>
      </c>
      <c r="M159" s="25">
        <v>881</v>
      </c>
      <c r="N159" s="25">
        <v>0</v>
      </c>
      <c r="O159" s="25">
        <v>-64</v>
      </c>
      <c r="P159" s="25">
        <v>1748</v>
      </c>
      <c r="R159" s="25"/>
      <c r="S159" s="25"/>
    </row>
    <row r="160" spans="1:19" ht="16" x14ac:dyDescent="0.4">
      <c r="A160" s="124" t="s">
        <v>157</v>
      </c>
      <c r="B160" s="25">
        <v>13728</v>
      </c>
      <c r="C160" s="25">
        <v>-490</v>
      </c>
      <c r="D160" s="26">
        <v>50970</v>
      </c>
      <c r="E160" s="25">
        <v>10492</v>
      </c>
      <c r="F160" s="25">
        <v>14351</v>
      </c>
      <c r="G160" s="25">
        <v>4847</v>
      </c>
      <c r="H160" s="25">
        <v>665</v>
      </c>
      <c r="I160" s="25">
        <v>4988</v>
      </c>
      <c r="J160" s="25">
        <v>11468</v>
      </c>
      <c r="K160" s="25">
        <v>739</v>
      </c>
      <c r="L160" s="25">
        <v>848</v>
      </c>
      <c r="M160" s="25">
        <v>881</v>
      </c>
      <c r="N160" s="25">
        <v>0</v>
      </c>
      <c r="O160" s="25">
        <v>-57</v>
      </c>
      <c r="P160" s="25">
        <v>1748</v>
      </c>
      <c r="R160" s="25"/>
      <c r="S160" s="25"/>
    </row>
    <row r="161" spans="1:19" ht="16" x14ac:dyDescent="0.4">
      <c r="A161" s="124" t="s">
        <v>158</v>
      </c>
      <c r="B161" s="25">
        <v>14570</v>
      </c>
      <c r="C161" s="25">
        <v>2257</v>
      </c>
      <c r="D161" s="26">
        <v>53717</v>
      </c>
      <c r="E161" s="25">
        <v>7273</v>
      </c>
      <c r="F161" s="25">
        <v>12056</v>
      </c>
      <c r="G161" s="25">
        <v>4818</v>
      </c>
      <c r="H161" s="25">
        <v>612</v>
      </c>
      <c r="I161" s="25">
        <v>5564</v>
      </c>
      <c r="J161" s="25">
        <v>19118</v>
      </c>
      <c r="K161" s="25">
        <v>739</v>
      </c>
      <c r="L161" s="25">
        <v>848</v>
      </c>
      <c r="M161" s="25">
        <v>881</v>
      </c>
      <c r="N161" s="25">
        <v>157</v>
      </c>
      <c r="O161" s="25">
        <v>-97</v>
      </c>
      <c r="P161" s="25">
        <v>1748</v>
      </c>
      <c r="R161" s="25"/>
      <c r="S161" s="25"/>
    </row>
    <row r="162" spans="1:19" ht="16" x14ac:dyDescent="0.4">
      <c r="A162" s="124" t="s">
        <v>159</v>
      </c>
      <c r="B162" s="25">
        <v>24215</v>
      </c>
      <c r="C162" s="25">
        <v>244</v>
      </c>
      <c r="D162" s="26">
        <v>51704</v>
      </c>
      <c r="E162" s="25">
        <v>8435</v>
      </c>
      <c r="F162" s="25">
        <v>12785</v>
      </c>
      <c r="G162" s="25">
        <v>4644</v>
      </c>
      <c r="H162" s="25">
        <v>480</v>
      </c>
      <c r="I162" s="25">
        <v>4648</v>
      </c>
      <c r="J162" s="25">
        <v>16560</v>
      </c>
      <c r="K162" s="25">
        <v>739</v>
      </c>
      <c r="L162" s="25">
        <v>848</v>
      </c>
      <c r="M162" s="25">
        <v>881</v>
      </c>
      <c r="N162" s="25">
        <v>0</v>
      </c>
      <c r="O162" s="25">
        <v>-64</v>
      </c>
      <c r="P162" s="25">
        <v>1748</v>
      </c>
      <c r="R162" s="25"/>
      <c r="S162" s="25"/>
    </row>
    <row r="163" spans="1:19" ht="16" x14ac:dyDescent="0.4">
      <c r="A163" s="124" t="s">
        <v>160</v>
      </c>
      <c r="B163" s="25">
        <v>34218</v>
      </c>
      <c r="C163" s="25">
        <v>1782</v>
      </c>
      <c r="D163" s="26">
        <v>53242</v>
      </c>
      <c r="E163" s="25">
        <v>9071</v>
      </c>
      <c r="F163" s="25">
        <v>14844</v>
      </c>
      <c r="G163" s="25">
        <v>5438</v>
      </c>
      <c r="H163" s="25">
        <v>614</v>
      </c>
      <c r="I163" s="25">
        <v>4592</v>
      </c>
      <c r="J163" s="25">
        <v>14531</v>
      </c>
      <c r="K163" s="25">
        <v>739</v>
      </c>
      <c r="L163" s="25">
        <v>848</v>
      </c>
      <c r="M163" s="25">
        <v>881</v>
      </c>
      <c r="N163" s="25">
        <v>0</v>
      </c>
      <c r="O163" s="25">
        <v>-64</v>
      </c>
      <c r="P163" s="25">
        <v>1748</v>
      </c>
      <c r="R163" s="25"/>
      <c r="S163" s="25"/>
    </row>
    <row r="164" spans="1:19" ht="16" x14ac:dyDescent="0.4">
      <c r="A164" s="124" t="s">
        <v>161</v>
      </c>
      <c r="B164" s="25">
        <v>9323</v>
      </c>
      <c r="C164" s="25">
        <v>6503</v>
      </c>
      <c r="D164" s="26">
        <v>57963</v>
      </c>
      <c r="E164" s="25">
        <v>8577</v>
      </c>
      <c r="F164" s="25">
        <v>14694</v>
      </c>
      <c r="G164" s="25">
        <v>4754</v>
      </c>
      <c r="H164" s="25">
        <v>879</v>
      </c>
      <c r="I164" s="25">
        <v>5895</v>
      </c>
      <c r="J164" s="25">
        <v>18920</v>
      </c>
      <c r="K164" s="25">
        <v>831</v>
      </c>
      <c r="L164" s="25">
        <v>848</v>
      </c>
      <c r="M164" s="25">
        <v>881</v>
      </c>
      <c r="N164" s="25">
        <v>0</v>
      </c>
      <c r="O164" s="25">
        <v>-64</v>
      </c>
      <c r="P164" s="25">
        <v>1748</v>
      </c>
      <c r="R164" s="25"/>
      <c r="S164" s="25"/>
    </row>
    <row r="165" spans="1:19" ht="16" x14ac:dyDescent="0.4">
      <c r="A165" s="124" t="s">
        <v>162</v>
      </c>
      <c r="B165" s="25">
        <v>10361</v>
      </c>
      <c r="C165" s="25">
        <v>4406</v>
      </c>
      <c r="D165" s="26">
        <v>55866</v>
      </c>
      <c r="E165" s="25">
        <v>8694</v>
      </c>
      <c r="F165" s="25">
        <v>14457</v>
      </c>
      <c r="G165" s="25">
        <v>5847</v>
      </c>
      <c r="H165" s="25">
        <v>607</v>
      </c>
      <c r="I165" s="25">
        <v>4977</v>
      </c>
      <c r="J165" s="25">
        <v>17052</v>
      </c>
      <c r="K165" s="25">
        <v>819</v>
      </c>
      <c r="L165" s="25">
        <v>848</v>
      </c>
      <c r="M165" s="25">
        <v>881</v>
      </c>
      <c r="N165" s="25">
        <v>0</v>
      </c>
      <c r="O165" s="25">
        <v>-64</v>
      </c>
      <c r="P165" s="25">
        <v>1748</v>
      </c>
      <c r="R165" s="25"/>
      <c r="S165" s="25"/>
    </row>
    <row r="166" spans="1:19" ht="16" x14ac:dyDescent="0.4">
      <c r="A166" s="124" t="s">
        <v>163</v>
      </c>
      <c r="B166" s="25">
        <v>64465</v>
      </c>
      <c r="C166" s="25">
        <v>-3301</v>
      </c>
      <c r="D166" s="26">
        <v>48159</v>
      </c>
      <c r="E166" s="25">
        <v>10473</v>
      </c>
      <c r="F166" s="25">
        <v>14398</v>
      </c>
      <c r="G166" s="25">
        <v>4427</v>
      </c>
      <c r="H166" s="25">
        <v>557</v>
      </c>
      <c r="I166" s="25">
        <v>4117</v>
      </c>
      <c r="J166" s="25">
        <v>9852</v>
      </c>
      <c r="K166" s="25">
        <v>739</v>
      </c>
      <c r="L166" s="25">
        <v>1056</v>
      </c>
      <c r="M166" s="25">
        <v>881</v>
      </c>
      <c r="N166" s="25">
        <v>0</v>
      </c>
      <c r="O166" s="25">
        <v>-89</v>
      </c>
      <c r="P166" s="25">
        <v>1748</v>
      </c>
      <c r="R166" s="25"/>
      <c r="S166" s="25"/>
    </row>
    <row r="167" spans="1:19" ht="16" x14ac:dyDescent="0.4">
      <c r="A167" s="124" t="s">
        <v>164</v>
      </c>
      <c r="B167" s="25">
        <v>15093</v>
      </c>
      <c r="C167" s="25">
        <v>-682</v>
      </c>
      <c r="D167" s="26">
        <v>50778</v>
      </c>
      <c r="E167" s="25">
        <v>7353</v>
      </c>
      <c r="F167" s="25">
        <v>12800</v>
      </c>
      <c r="G167" s="25">
        <v>4740</v>
      </c>
      <c r="H167" s="25">
        <v>454</v>
      </c>
      <c r="I167" s="25">
        <v>3834</v>
      </c>
      <c r="J167" s="25">
        <v>17478</v>
      </c>
      <c r="K167" s="25">
        <v>739</v>
      </c>
      <c r="L167" s="25">
        <v>848</v>
      </c>
      <c r="M167" s="25">
        <v>881</v>
      </c>
      <c r="N167" s="25">
        <v>0</v>
      </c>
      <c r="O167" s="25">
        <v>-97</v>
      </c>
      <c r="P167" s="25">
        <v>1748</v>
      </c>
      <c r="R167" s="25"/>
      <c r="S167" s="25"/>
    </row>
    <row r="168" spans="1:19" ht="16" x14ac:dyDescent="0.4">
      <c r="A168" s="124" t="s">
        <v>165</v>
      </c>
      <c r="B168" s="25">
        <v>37316</v>
      </c>
      <c r="C168" s="25">
        <v>519</v>
      </c>
      <c r="D168" s="26">
        <v>51979</v>
      </c>
      <c r="E168" s="25">
        <v>11525</v>
      </c>
      <c r="F168" s="25">
        <v>16298</v>
      </c>
      <c r="G168" s="25">
        <v>4665</v>
      </c>
      <c r="H168" s="25">
        <v>609</v>
      </c>
      <c r="I168" s="25">
        <v>4211</v>
      </c>
      <c r="J168" s="25">
        <v>10367</v>
      </c>
      <c r="K168" s="25">
        <v>739</v>
      </c>
      <c r="L168" s="25">
        <v>1025</v>
      </c>
      <c r="M168" s="25">
        <v>881</v>
      </c>
      <c r="N168" s="25">
        <v>0</v>
      </c>
      <c r="O168" s="25">
        <v>-89</v>
      </c>
      <c r="P168" s="25">
        <v>1748</v>
      </c>
      <c r="R168" s="25"/>
      <c r="S168" s="25"/>
    </row>
    <row r="169" spans="1:19" ht="16" x14ac:dyDescent="0.4">
      <c r="A169" s="124" t="s">
        <v>166</v>
      </c>
      <c r="B169" s="25">
        <v>18979</v>
      </c>
      <c r="C169" s="25">
        <v>1951</v>
      </c>
      <c r="D169" s="26">
        <v>53411</v>
      </c>
      <c r="E169" s="25">
        <v>8964</v>
      </c>
      <c r="F169" s="25">
        <v>13683</v>
      </c>
      <c r="G169" s="25">
        <v>5809</v>
      </c>
      <c r="H169" s="25">
        <v>746</v>
      </c>
      <c r="I169" s="25">
        <v>5726</v>
      </c>
      <c r="J169" s="25">
        <v>14331</v>
      </c>
      <c r="K169" s="25">
        <v>739</v>
      </c>
      <c r="L169" s="25">
        <v>848</v>
      </c>
      <c r="M169" s="25">
        <v>881</v>
      </c>
      <c r="N169" s="25">
        <v>0</v>
      </c>
      <c r="O169" s="25">
        <v>-64</v>
      </c>
      <c r="P169" s="25">
        <v>1748</v>
      </c>
      <c r="R169" s="25"/>
      <c r="S169" s="25"/>
    </row>
    <row r="170" spans="1:19" ht="16" x14ac:dyDescent="0.4">
      <c r="A170" s="124" t="s">
        <v>167</v>
      </c>
      <c r="B170" s="25">
        <v>54133</v>
      </c>
      <c r="C170" s="25">
        <v>-2736</v>
      </c>
      <c r="D170" s="26">
        <v>48724</v>
      </c>
      <c r="E170" s="25">
        <v>9696</v>
      </c>
      <c r="F170" s="25">
        <v>12945</v>
      </c>
      <c r="G170" s="25">
        <v>4391</v>
      </c>
      <c r="H170" s="25">
        <v>550</v>
      </c>
      <c r="I170" s="25">
        <v>4414</v>
      </c>
      <c r="J170" s="25">
        <v>12576</v>
      </c>
      <c r="K170" s="25">
        <v>739</v>
      </c>
      <c r="L170" s="25">
        <v>848</v>
      </c>
      <c r="M170" s="25">
        <v>881</v>
      </c>
      <c r="N170" s="25">
        <v>0</v>
      </c>
      <c r="O170" s="25">
        <v>-64</v>
      </c>
      <c r="P170" s="25">
        <v>1748</v>
      </c>
      <c r="R170" s="25"/>
      <c r="S170" s="25"/>
    </row>
    <row r="171" spans="1:19" ht="16" x14ac:dyDescent="0.4">
      <c r="A171" s="124" t="s">
        <v>168</v>
      </c>
      <c r="B171" s="25">
        <v>9065</v>
      </c>
      <c r="C171" s="25">
        <v>-2615</v>
      </c>
      <c r="D171" s="26">
        <v>48845</v>
      </c>
      <c r="E171" s="25">
        <v>6190</v>
      </c>
      <c r="F171" s="25">
        <v>10087</v>
      </c>
      <c r="G171" s="25">
        <v>3575</v>
      </c>
      <c r="H171" s="25">
        <v>588</v>
      </c>
      <c r="I171" s="25">
        <v>3774</v>
      </c>
      <c r="J171" s="25">
        <v>20512</v>
      </c>
      <c r="K171" s="25">
        <v>739</v>
      </c>
      <c r="L171" s="25">
        <v>848</v>
      </c>
      <c r="M171" s="25">
        <v>881</v>
      </c>
      <c r="N171" s="25">
        <v>0</v>
      </c>
      <c r="O171" s="25">
        <v>-97</v>
      </c>
      <c r="P171" s="25">
        <v>1748</v>
      </c>
      <c r="R171" s="25"/>
      <c r="S171" s="25"/>
    </row>
    <row r="172" spans="1:19" ht="16" x14ac:dyDescent="0.4">
      <c r="A172" s="124" t="s">
        <v>169</v>
      </c>
      <c r="B172" s="25">
        <v>25815</v>
      </c>
      <c r="C172" s="25">
        <v>-942</v>
      </c>
      <c r="D172" s="26">
        <v>50518</v>
      </c>
      <c r="E172" s="25">
        <v>9910</v>
      </c>
      <c r="F172" s="25">
        <v>14708</v>
      </c>
      <c r="G172" s="25">
        <v>5795</v>
      </c>
      <c r="H172" s="25">
        <v>458</v>
      </c>
      <c r="I172" s="25">
        <v>3681</v>
      </c>
      <c r="J172" s="25">
        <v>11813</v>
      </c>
      <c r="K172" s="25">
        <v>739</v>
      </c>
      <c r="L172" s="25">
        <v>874</v>
      </c>
      <c r="M172" s="25">
        <v>881</v>
      </c>
      <c r="N172" s="25">
        <v>0</v>
      </c>
      <c r="O172" s="25">
        <v>-89</v>
      </c>
      <c r="P172" s="25">
        <v>1748</v>
      </c>
      <c r="R172" s="25"/>
      <c r="S172" s="25"/>
    </row>
    <row r="173" spans="1:19" ht="16" x14ac:dyDescent="0.4">
      <c r="A173" s="124" t="s">
        <v>170</v>
      </c>
      <c r="B173" s="25">
        <v>13079</v>
      </c>
      <c r="C173" s="25">
        <v>2464</v>
      </c>
      <c r="D173" s="26">
        <v>53924</v>
      </c>
      <c r="E173" s="25">
        <v>9065</v>
      </c>
      <c r="F173" s="25">
        <v>15852</v>
      </c>
      <c r="G173" s="25">
        <v>4665</v>
      </c>
      <c r="H173" s="25">
        <v>1082</v>
      </c>
      <c r="I173" s="25">
        <v>4580</v>
      </c>
      <c r="J173" s="25">
        <v>14561</v>
      </c>
      <c r="K173" s="25">
        <v>739</v>
      </c>
      <c r="L173" s="25">
        <v>848</v>
      </c>
      <c r="M173" s="25">
        <v>881</v>
      </c>
      <c r="N173" s="25">
        <v>0</v>
      </c>
      <c r="O173" s="25">
        <v>-97</v>
      </c>
      <c r="P173" s="25">
        <v>1748</v>
      </c>
      <c r="R173" s="25"/>
      <c r="S173" s="25"/>
    </row>
    <row r="174" spans="1:19" ht="16" x14ac:dyDescent="0.4">
      <c r="A174" s="124" t="s">
        <v>171</v>
      </c>
      <c r="B174" s="25">
        <v>10679</v>
      </c>
      <c r="C174" s="25">
        <v>2812</v>
      </c>
      <c r="D174" s="26">
        <v>54272</v>
      </c>
      <c r="E174" s="25">
        <v>9058</v>
      </c>
      <c r="F174" s="25">
        <v>15345</v>
      </c>
      <c r="G174" s="25">
        <v>5057</v>
      </c>
      <c r="H174" s="25">
        <v>759</v>
      </c>
      <c r="I174" s="25">
        <v>5136</v>
      </c>
      <c r="J174" s="25">
        <v>14712</v>
      </c>
      <c r="K174" s="25">
        <v>828</v>
      </c>
      <c r="L174" s="25">
        <v>848</v>
      </c>
      <c r="M174" s="25">
        <v>845</v>
      </c>
      <c r="N174" s="25">
        <v>0</v>
      </c>
      <c r="O174" s="25">
        <v>-64</v>
      </c>
      <c r="P174" s="25">
        <v>1748</v>
      </c>
      <c r="R174" s="25"/>
      <c r="S174" s="25"/>
    </row>
    <row r="175" spans="1:19" ht="16" x14ac:dyDescent="0.4">
      <c r="A175" s="124" t="s">
        <v>172</v>
      </c>
      <c r="B175" s="25">
        <v>12606</v>
      </c>
      <c r="C175" s="25">
        <v>1933</v>
      </c>
      <c r="D175" s="26">
        <v>53393</v>
      </c>
      <c r="E175" s="25">
        <v>7754</v>
      </c>
      <c r="F175" s="25">
        <v>13800</v>
      </c>
      <c r="G175" s="25">
        <v>5073</v>
      </c>
      <c r="H175" s="25">
        <v>572</v>
      </c>
      <c r="I175" s="25">
        <v>3749</v>
      </c>
      <c r="J175" s="25">
        <v>18189</v>
      </c>
      <c r="K175" s="25">
        <v>739</v>
      </c>
      <c r="L175" s="25">
        <v>848</v>
      </c>
      <c r="M175" s="25">
        <v>1018</v>
      </c>
      <c r="N175" s="25">
        <v>0</v>
      </c>
      <c r="O175" s="25">
        <v>-97</v>
      </c>
      <c r="P175" s="25">
        <v>1748</v>
      </c>
      <c r="R175" s="25"/>
      <c r="S175" s="25"/>
    </row>
    <row r="176" spans="1:19" ht="16" x14ac:dyDescent="0.4">
      <c r="A176" s="124" t="s">
        <v>173</v>
      </c>
      <c r="B176" s="25">
        <v>11070</v>
      </c>
      <c r="C176" s="25">
        <v>2888</v>
      </c>
      <c r="D176" s="26">
        <v>54348</v>
      </c>
      <c r="E176" s="25">
        <v>9248</v>
      </c>
      <c r="F176" s="25">
        <v>13161</v>
      </c>
      <c r="G176" s="25">
        <v>6090</v>
      </c>
      <c r="H176" s="25">
        <v>673</v>
      </c>
      <c r="I176" s="25">
        <v>5203</v>
      </c>
      <c r="J176" s="25">
        <v>15821</v>
      </c>
      <c r="K176" s="25">
        <v>739</v>
      </c>
      <c r="L176" s="25">
        <v>848</v>
      </c>
      <c r="M176" s="25">
        <v>881</v>
      </c>
      <c r="N176" s="25">
        <v>0</v>
      </c>
      <c r="O176" s="25">
        <v>-64</v>
      </c>
      <c r="P176" s="25">
        <v>1748</v>
      </c>
      <c r="R176" s="25"/>
      <c r="S176" s="25"/>
    </row>
    <row r="177" spans="1:19" ht="16" x14ac:dyDescent="0.4">
      <c r="A177" s="124" t="s">
        <v>174</v>
      </c>
      <c r="B177" s="25">
        <v>12797</v>
      </c>
      <c r="C177" s="25">
        <v>1523</v>
      </c>
      <c r="D177" s="26">
        <v>52983</v>
      </c>
      <c r="E177" s="25">
        <v>8708</v>
      </c>
      <c r="F177" s="25">
        <v>13385</v>
      </c>
      <c r="G177" s="25">
        <v>4989</v>
      </c>
      <c r="H177" s="25">
        <v>500</v>
      </c>
      <c r="I177" s="25">
        <v>5047</v>
      </c>
      <c r="J177" s="25">
        <v>16202</v>
      </c>
      <c r="K177" s="25">
        <v>739</v>
      </c>
      <c r="L177" s="25">
        <v>848</v>
      </c>
      <c r="M177" s="25">
        <v>881</v>
      </c>
      <c r="N177" s="25">
        <v>0</v>
      </c>
      <c r="O177" s="25">
        <v>-64</v>
      </c>
      <c r="P177" s="25">
        <v>1748</v>
      </c>
      <c r="R177" s="25"/>
      <c r="S177" s="25"/>
    </row>
    <row r="178" spans="1:19" ht="16" x14ac:dyDescent="0.4">
      <c r="A178" s="124" t="s">
        <v>175</v>
      </c>
      <c r="B178" s="25">
        <v>15584</v>
      </c>
      <c r="C178" s="25">
        <v>-1645</v>
      </c>
      <c r="D178" s="26">
        <v>49815</v>
      </c>
      <c r="E178" s="25">
        <v>8707</v>
      </c>
      <c r="F178" s="25">
        <v>13260</v>
      </c>
      <c r="G178" s="25">
        <v>4876</v>
      </c>
      <c r="H178" s="25">
        <v>422</v>
      </c>
      <c r="I178" s="25">
        <v>2901</v>
      </c>
      <c r="J178" s="25">
        <v>15514</v>
      </c>
      <c r="K178" s="25">
        <v>739</v>
      </c>
      <c r="L178" s="25">
        <v>856</v>
      </c>
      <c r="M178" s="25">
        <v>881</v>
      </c>
      <c r="N178" s="25">
        <v>0</v>
      </c>
      <c r="O178" s="25">
        <v>-89</v>
      </c>
      <c r="P178" s="25">
        <v>1748</v>
      </c>
      <c r="R178" s="25"/>
      <c r="S178" s="25"/>
    </row>
    <row r="179" spans="1:19" ht="16" x14ac:dyDescent="0.4">
      <c r="A179" s="124" t="s">
        <v>176</v>
      </c>
      <c r="B179" s="25">
        <v>11776</v>
      </c>
      <c r="C179" s="25">
        <v>2448</v>
      </c>
      <c r="D179" s="26">
        <v>53908</v>
      </c>
      <c r="E179" s="25">
        <v>8966</v>
      </c>
      <c r="F179" s="25">
        <v>15232</v>
      </c>
      <c r="G179" s="25">
        <v>5619</v>
      </c>
      <c r="H179" s="25">
        <v>662</v>
      </c>
      <c r="I179" s="25">
        <v>3730</v>
      </c>
      <c r="J179" s="25">
        <v>15515</v>
      </c>
      <c r="K179" s="25">
        <v>739</v>
      </c>
      <c r="L179" s="25">
        <v>848</v>
      </c>
      <c r="M179" s="25">
        <v>881</v>
      </c>
      <c r="N179" s="25">
        <v>0</v>
      </c>
      <c r="O179" s="25">
        <v>-32</v>
      </c>
      <c r="P179" s="25">
        <v>1748</v>
      </c>
      <c r="R179" s="25"/>
      <c r="S179" s="25"/>
    </row>
    <row r="180" spans="1:19" ht="16" x14ac:dyDescent="0.4">
      <c r="A180" s="124" t="s">
        <v>177</v>
      </c>
      <c r="B180" s="25">
        <v>57753</v>
      </c>
      <c r="C180" s="25">
        <v>649</v>
      </c>
      <c r="D180" s="26">
        <v>52109</v>
      </c>
      <c r="E180" s="25">
        <v>9450</v>
      </c>
      <c r="F180" s="25">
        <v>14292</v>
      </c>
      <c r="G180" s="25">
        <v>4961</v>
      </c>
      <c r="H180" s="25">
        <v>786</v>
      </c>
      <c r="I180" s="25">
        <v>6302</v>
      </c>
      <c r="J180" s="25">
        <v>12137</v>
      </c>
      <c r="K180" s="25">
        <v>739</v>
      </c>
      <c r="L180" s="25">
        <v>877</v>
      </c>
      <c r="M180" s="25">
        <v>881</v>
      </c>
      <c r="N180" s="25">
        <v>0</v>
      </c>
      <c r="O180" s="25">
        <v>-64</v>
      </c>
      <c r="P180" s="25">
        <v>1748</v>
      </c>
      <c r="R180" s="25"/>
      <c r="S180" s="25"/>
    </row>
    <row r="181" spans="1:19" ht="16" x14ac:dyDescent="0.4">
      <c r="A181" s="124" t="s">
        <v>178</v>
      </c>
      <c r="B181" s="25">
        <v>9435</v>
      </c>
      <c r="C181" s="25">
        <v>3053</v>
      </c>
      <c r="D181" s="26">
        <v>54513</v>
      </c>
      <c r="E181" s="25">
        <v>7996</v>
      </c>
      <c r="F181" s="25">
        <v>13427</v>
      </c>
      <c r="G181" s="25">
        <v>6011</v>
      </c>
      <c r="H181" s="25">
        <v>711</v>
      </c>
      <c r="I181" s="25">
        <v>5687</v>
      </c>
      <c r="J181" s="25">
        <v>16471</v>
      </c>
      <c r="K181" s="25">
        <v>739</v>
      </c>
      <c r="L181" s="25">
        <v>848</v>
      </c>
      <c r="M181" s="25">
        <v>881</v>
      </c>
      <c r="N181" s="25">
        <v>58</v>
      </c>
      <c r="O181" s="25">
        <v>-64</v>
      </c>
      <c r="P181" s="25">
        <v>1748</v>
      </c>
      <c r="R181" s="25"/>
      <c r="S181" s="25"/>
    </row>
    <row r="182" spans="1:19" ht="16" x14ac:dyDescent="0.4">
      <c r="A182" s="124" t="s">
        <v>179</v>
      </c>
      <c r="B182" s="25">
        <v>55164</v>
      </c>
      <c r="C182" s="25">
        <v>1944</v>
      </c>
      <c r="D182" s="26">
        <v>53404</v>
      </c>
      <c r="E182" s="25">
        <v>9743</v>
      </c>
      <c r="F182" s="25">
        <v>14216</v>
      </c>
      <c r="G182" s="25">
        <v>4750</v>
      </c>
      <c r="H182" s="25">
        <v>661</v>
      </c>
      <c r="I182" s="25">
        <v>5770</v>
      </c>
      <c r="J182" s="25">
        <v>14114</v>
      </c>
      <c r="K182" s="25">
        <v>739</v>
      </c>
      <c r="L182" s="25">
        <v>879</v>
      </c>
      <c r="M182" s="25">
        <v>881</v>
      </c>
      <c r="N182" s="25">
        <v>0</v>
      </c>
      <c r="O182" s="25">
        <v>-97</v>
      </c>
      <c r="P182" s="25">
        <v>1748</v>
      </c>
      <c r="R182" s="25"/>
      <c r="S182" s="25"/>
    </row>
    <row r="183" spans="1:19" ht="16" x14ac:dyDescent="0.4">
      <c r="A183" s="124" t="s">
        <v>180</v>
      </c>
      <c r="B183" s="25">
        <v>23887</v>
      </c>
      <c r="C183" s="25">
        <v>1073</v>
      </c>
      <c r="D183" s="26">
        <v>52533</v>
      </c>
      <c r="E183" s="25">
        <v>8951</v>
      </c>
      <c r="F183" s="25">
        <v>14351</v>
      </c>
      <c r="G183" s="25">
        <v>5107</v>
      </c>
      <c r="H183" s="25">
        <v>582</v>
      </c>
      <c r="I183" s="25">
        <v>4001</v>
      </c>
      <c r="J183" s="25">
        <v>15357</v>
      </c>
      <c r="K183" s="25">
        <v>739</v>
      </c>
      <c r="L183" s="25">
        <v>848</v>
      </c>
      <c r="M183" s="25">
        <v>881</v>
      </c>
      <c r="N183" s="25">
        <v>0</v>
      </c>
      <c r="O183" s="25">
        <v>-32</v>
      </c>
      <c r="P183" s="25">
        <v>1748</v>
      </c>
      <c r="R183" s="25"/>
      <c r="S183" s="25"/>
    </row>
    <row r="184" spans="1:19" ht="16" x14ac:dyDescent="0.4">
      <c r="A184" s="124" t="s">
        <v>181</v>
      </c>
      <c r="B184" s="25">
        <v>15788</v>
      </c>
      <c r="C184" s="25">
        <v>2939</v>
      </c>
      <c r="D184" s="26">
        <v>54399</v>
      </c>
      <c r="E184" s="25">
        <v>8440</v>
      </c>
      <c r="F184" s="25">
        <v>14613</v>
      </c>
      <c r="G184" s="25">
        <v>5728</v>
      </c>
      <c r="H184" s="25">
        <v>725</v>
      </c>
      <c r="I184" s="25">
        <v>5115</v>
      </c>
      <c r="J184" s="25">
        <v>15626</v>
      </c>
      <c r="K184" s="25">
        <v>739</v>
      </c>
      <c r="L184" s="25">
        <v>848</v>
      </c>
      <c r="M184" s="25">
        <v>881</v>
      </c>
      <c r="N184" s="25">
        <v>0</v>
      </c>
      <c r="O184" s="25">
        <v>-64</v>
      </c>
      <c r="P184" s="25">
        <v>1748</v>
      </c>
      <c r="R184" s="25"/>
      <c r="S184" s="25"/>
    </row>
    <row r="185" spans="1:19" ht="16" x14ac:dyDescent="0.4">
      <c r="A185" s="124" t="s">
        <v>182</v>
      </c>
      <c r="B185" s="25">
        <v>11295</v>
      </c>
      <c r="C185" s="25">
        <v>2256</v>
      </c>
      <c r="D185" s="26">
        <v>53716</v>
      </c>
      <c r="E185" s="25">
        <v>10481</v>
      </c>
      <c r="F185" s="25">
        <v>15740</v>
      </c>
      <c r="G185" s="25">
        <v>6026</v>
      </c>
      <c r="H185" s="25">
        <v>690</v>
      </c>
      <c r="I185" s="25">
        <v>4168</v>
      </c>
      <c r="J185" s="25">
        <v>12457</v>
      </c>
      <c r="K185" s="25">
        <v>739</v>
      </c>
      <c r="L185" s="25">
        <v>850</v>
      </c>
      <c r="M185" s="25">
        <v>881</v>
      </c>
      <c r="N185" s="25">
        <v>0</v>
      </c>
      <c r="O185" s="25">
        <v>-64</v>
      </c>
      <c r="P185" s="25">
        <v>1748</v>
      </c>
      <c r="R185" s="25"/>
      <c r="S185" s="25"/>
    </row>
    <row r="186" spans="1:19" ht="16" x14ac:dyDescent="0.4">
      <c r="A186" s="124" t="s">
        <v>183</v>
      </c>
      <c r="B186" s="25">
        <v>38955</v>
      </c>
      <c r="C186" s="25">
        <v>2603</v>
      </c>
      <c r="D186" s="26">
        <v>54063</v>
      </c>
      <c r="E186" s="25">
        <v>9567</v>
      </c>
      <c r="F186" s="25">
        <v>14088</v>
      </c>
      <c r="G186" s="25">
        <v>4874</v>
      </c>
      <c r="H186" s="25">
        <v>647</v>
      </c>
      <c r="I186" s="25">
        <v>5978</v>
      </c>
      <c r="J186" s="25">
        <v>14757</v>
      </c>
      <c r="K186" s="25">
        <v>739</v>
      </c>
      <c r="L186" s="25">
        <v>848</v>
      </c>
      <c r="M186" s="25">
        <v>881</v>
      </c>
      <c r="N186" s="25">
        <v>0</v>
      </c>
      <c r="O186" s="25">
        <v>-64</v>
      </c>
      <c r="P186" s="25">
        <v>1748</v>
      </c>
      <c r="R186" s="25"/>
      <c r="S186" s="25"/>
    </row>
    <row r="187" spans="1:19" ht="16" x14ac:dyDescent="0.4">
      <c r="A187" s="124" t="s">
        <v>184</v>
      </c>
      <c r="B187" s="25">
        <v>12801</v>
      </c>
      <c r="C187" s="25">
        <v>6381</v>
      </c>
      <c r="D187" s="26">
        <v>57841</v>
      </c>
      <c r="E187" s="25">
        <v>7624</v>
      </c>
      <c r="F187" s="25">
        <v>13800</v>
      </c>
      <c r="G187" s="25">
        <v>5807</v>
      </c>
      <c r="H187" s="25">
        <v>589</v>
      </c>
      <c r="I187" s="25">
        <v>6204</v>
      </c>
      <c r="J187" s="25">
        <v>19382</v>
      </c>
      <c r="K187" s="25">
        <v>739</v>
      </c>
      <c r="L187" s="25">
        <v>848</v>
      </c>
      <c r="M187" s="25">
        <v>881</v>
      </c>
      <c r="N187" s="25">
        <v>283</v>
      </c>
      <c r="O187" s="25">
        <v>-64</v>
      </c>
      <c r="P187" s="25">
        <v>1748</v>
      </c>
      <c r="R187" s="25"/>
      <c r="S187" s="25"/>
    </row>
    <row r="188" spans="1:19" ht="16" x14ac:dyDescent="0.4">
      <c r="A188" s="124" t="s">
        <v>185</v>
      </c>
      <c r="B188" s="25">
        <v>12773</v>
      </c>
      <c r="C188" s="25">
        <v>-945</v>
      </c>
      <c r="D188" s="26">
        <v>50515</v>
      </c>
      <c r="E188" s="25">
        <v>7632</v>
      </c>
      <c r="F188" s="25">
        <v>14736</v>
      </c>
      <c r="G188" s="25">
        <v>5738</v>
      </c>
      <c r="H188" s="25">
        <v>372</v>
      </c>
      <c r="I188" s="25">
        <v>2812</v>
      </c>
      <c r="J188" s="25">
        <v>15009</v>
      </c>
      <c r="K188" s="25">
        <v>739</v>
      </c>
      <c r="L188" s="25">
        <v>937</v>
      </c>
      <c r="M188" s="25">
        <v>881</v>
      </c>
      <c r="N188" s="25">
        <v>0</v>
      </c>
      <c r="O188" s="25">
        <v>-89</v>
      </c>
      <c r="P188" s="25">
        <v>1748</v>
      </c>
      <c r="R188" s="25"/>
      <c r="S188" s="25"/>
    </row>
    <row r="189" spans="1:19" ht="16" x14ac:dyDescent="0.4">
      <c r="A189" s="124" t="s">
        <v>186</v>
      </c>
      <c r="B189" s="25">
        <v>26054</v>
      </c>
      <c r="C189" s="25">
        <v>2813</v>
      </c>
      <c r="D189" s="26">
        <v>54273</v>
      </c>
      <c r="E189" s="25">
        <v>8241</v>
      </c>
      <c r="F189" s="25">
        <v>13444</v>
      </c>
      <c r="G189" s="25">
        <v>4798</v>
      </c>
      <c r="H189" s="25">
        <v>531</v>
      </c>
      <c r="I189" s="25">
        <v>5021</v>
      </c>
      <c r="J189" s="25">
        <v>18639</v>
      </c>
      <c r="K189" s="25">
        <v>739</v>
      </c>
      <c r="L189" s="25">
        <v>848</v>
      </c>
      <c r="M189" s="25">
        <v>881</v>
      </c>
      <c r="N189" s="25">
        <v>0</v>
      </c>
      <c r="O189" s="25">
        <v>1</v>
      </c>
      <c r="P189" s="25">
        <v>1130</v>
      </c>
      <c r="R189" s="25"/>
      <c r="S189" s="25"/>
    </row>
    <row r="190" spans="1:19" ht="16" x14ac:dyDescent="0.4">
      <c r="A190" s="124" t="s">
        <v>187</v>
      </c>
      <c r="B190" s="25">
        <v>8526</v>
      </c>
      <c r="C190" s="25">
        <v>5611</v>
      </c>
      <c r="D190" s="26">
        <v>57071</v>
      </c>
      <c r="E190" s="25">
        <v>8524</v>
      </c>
      <c r="F190" s="25">
        <v>14824</v>
      </c>
      <c r="G190" s="25">
        <v>4916</v>
      </c>
      <c r="H190" s="25">
        <v>1078</v>
      </c>
      <c r="I190" s="25">
        <v>5940</v>
      </c>
      <c r="J190" s="25">
        <v>17881</v>
      </c>
      <c r="K190" s="25">
        <v>873</v>
      </c>
      <c r="L190" s="25">
        <v>848</v>
      </c>
      <c r="M190" s="25">
        <v>1056</v>
      </c>
      <c r="N190" s="25">
        <v>0</v>
      </c>
      <c r="O190" s="25">
        <v>1</v>
      </c>
      <c r="P190" s="25">
        <v>1130</v>
      </c>
      <c r="R190" s="25"/>
      <c r="S190" s="25"/>
    </row>
    <row r="191" spans="1:19" ht="16" x14ac:dyDescent="0.4">
      <c r="A191" s="124" t="s">
        <v>188</v>
      </c>
      <c r="B191" s="25">
        <v>10960</v>
      </c>
      <c r="C191" s="25">
        <v>10136</v>
      </c>
      <c r="D191" s="26">
        <v>61596</v>
      </c>
      <c r="E191" s="25">
        <v>7799</v>
      </c>
      <c r="F191" s="25">
        <v>14383</v>
      </c>
      <c r="G191" s="25">
        <v>5282</v>
      </c>
      <c r="H191" s="25">
        <v>976</v>
      </c>
      <c r="I191" s="25">
        <v>7924</v>
      </c>
      <c r="J191" s="25">
        <v>20946</v>
      </c>
      <c r="K191" s="25">
        <v>831</v>
      </c>
      <c r="L191" s="25">
        <v>848</v>
      </c>
      <c r="M191" s="25">
        <v>1108</v>
      </c>
      <c r="N191" s="25">
        <v>368</v>
      </c>
      <c r="O191" s="25">
        <v>1</v>
      </c>
      <c r="P191" s="25">
        <v>1130</v>
      </c>
      <c r="R191" s="25"/>
      <c r="S191" s="25"/>
    </row>
    <row r="192" spans="1:19" ht="16" x14ac:dyDescent="0.4">
      <c r="A192" s="124" t="s">
        <v>189</v>
      </c>
      <c r="B192" s="25">
        <v>11451</v>
      </c>
      <c r="C192" s="25">
        <v>1720</v>
      </c>
      <c r="D192" s="26">
        <v>53180</v>
      </c>
      <c r="E192" s="25">
        <v>10206</v>
      </c>
      <c r="F192" s="25">
        <v>14547</v>
      </c>
      <c r="G192" s="25">
        <v>5665</v>
      </c>
      <c r="H192" s="25">
        <v>400</v>
      </c>
      <c r="I192" s="25">
        <v>4634</v>
      </c>
      <c r="J192" s="25">
        <v>14129</v>
      </c>
      <c r="K192" s="25">
        <v>739</v>
      </c>
      <c r="L192" s="25">
        <v>848</v>
      </c>
      <c r="M192" s="25">
        <v>881</v>
      </c>
      <c r="N192" s="25">
        <v>0</v>
      </c>
      <c r="O192" s="25">
        <v>1</v>
      </c>
      <c r="P192" s="25">
        <v>1130</v>
      </c>
      <c r="R192" s="25"/>
      <c r="S192" s="25"/>
    </row>
    <row r="193" spans="1:19" ht="16" x14ac:dyDescent="0.4">
      <c r="A193" s="124" t="s">
        <v>190</v>
      </c>
      <c r="B193" s="25">
        <v>9063</v>
      </c>
      <c r="C193" s="25">
        <v>2631</v>
      </c>
      <c r="D193" s="26">
        <v>54091</v>
      </c>
      <c r="E193" s="25">
        <v>8529</v>
      </c>
      <c r="F193" s="25">
        <v>13462</v>
      </c>
      <c r="G193" s="25">
        <v>5078</v>
      </c>
      <c r="H193" s="25">
        <v>672</v>
      </c>
      <c r="I193" s="25">
        <v>5656</v>
      </c>
      <c r="J193" s="25">
        <v>17128</v>
      </c>
      <c r="K193" s="25">
        <v>739</v>
      </c>
      <c r="L193" s="25">
        <v>848</v>
      </c>
      <c r="M193" s="25">
        <v>881</v>
      </c>
      <c r="N193" s="25">
        <v>0</v>
      </c>
      <c r="O193" s="25">
        <v>-32</v>
      </c>
      <c r="P193" s="25">
        <v>1130</v>
      </c>
      <c r="R193" s="25"/>
      <c r="S193" s="25"/>
    </row>
    <row r="194" spans="1:19" ht="16" x14ac:dyDescent="0.4">
      <c r="A194" s="124" t="s">
        <v>191</v>
      </c>
      <c r="B194" s="25">
        <v>11917</v>
      </c>
      <c r="C194" s="25">
        <v>4710</v>
      </c>
      <c r="D194" s="26">
        <v>56170</v>
      </c>
      <c r="E194" s="25">
        <v>6721</v>
      </c>
      <c r="F194" s="25">
        <v>12936</v>
      </c>
      <c r="G194" s="25">
        <v>4804</v>
      </c>
      <c r="H194" s="25">
        <v>732</v>
      </c>
      <c r="I194" s="25">
        <v>5590</v>
      </c>
      <c r="J194" s="25">
        <v>21385</v>
      </c>
      <c r="K194" s="25">
        <v>823</v>
      </c>
      <c r="L194" s="25">
        <v>848</v>
      </c>
      <c r="M194" s="25">
        <v>1167</v>
      </c>
      <c r="N194" s="25">
        <v>0</v>
      </c>
      <c r="O194" s="25">
        <v>34</v>
      </c>
      <c r="P194" s="25">
        <v>1130</v>
      </c>
      <c r="R194" s="25"/>
      <c r="S194" s="25"/>
    </row>
    <row r="195" spans="1:19" ht="16" x14ac:dyDescent="0.4">
      <c r="A195" s="124" t="s">
        <v>192</v>
      </c>
      <c r="B195" s="25">
        <v>15725</v>
      </c>
      <c r="C195" s="25">
        <v>38</v>
      </c>
      <c r="D195" s="26">
        <v>51498</v>
      </c>
      <c r="E195" s="25">
        <v>12055</v>
      </c>
      <c r="F195" s="25">
        <v>16787</v>
      </c>
      <c r="G195" s="25">
        <v>4931</v>
      </c>
      <c r="H195" s="25">
        <v>231</v>
      </c>
      <c r="I195" s="25">
        <v>3056</v>
      </c>
      <c r="J195" s="25">
        <v>10839</v>
      </c>
      <c r="K195" s="25">
        <v>739</v>
      </c>
      <c r="L195" s="25">
        <v>848</v>
      </c>
      <c r="M195" s="25">
        <v>881</v>
      </c>
      <c r="N195" s="25">
        <v>0</v>
      </c>
      <c r="O195" s="25">
        <v>1</v>
      </c>
      <c r="P195" s="25">
        <v>1130</v>
      </c>
      <c r="R195" s="25"/>
      <c r="S195" s="25"/>
    </row>
    <row r="196" spans="1:19" ht="16" x14ac:dyDescent="0.4">
      <c r="A196" s="124" t="s">
        <v>193</v>
      </c>
      <c r="B196" s="25">
        <v>90198</v>
      </c>
      <c r="C196" s="25">
        <v>-4218</v>
      </c>
      <c r="D196" s="26">
        <v>47242</v>
      </c>
      <c r="E196" s="25">
        <v>8845</v>
      </c>
      <c r="F196" s="25">
        <v>12125</v>
      </c>
      <c r="G196" s="25">
        <v>4113</v>
      </c>
      <c r="H196" s="25">
        <v>504</v>
      </c>
      <c r="I196" s="25">
        <v>5097</v>
      </c>
      <c r="J196" s="25">
        <v>12942</v>
      </c>
      <c r="K196" s="25">
        <v>739</v>
      </c>
      <c r="L196" s="25">
        <v>865</v>
      </c>
      <c r="M196" s="25">
        <v>881</v>
      </c>
      <c r="N196" s="25">
        <v>0</v>
      </c>
      <c r="O196" s="25">
        <v>1</v>
      </c>
      <c r="P196" s="25">
        <v>1130</v>
      </c>
      <c r="R196" s="25"/>
      <c r="S196" s="25"/>
    </row>
    <row r="197" spans="1:19" ht="16" x14ac:dyDescent="0.4">
      <c r="A197" s="124" t="s">
        <v>194</v>
      </c>
      <c r="B197" s="25">
        <v>11800</v>
      </c>
      <c r="C197" s="25">
        <v>2607</v>
      </c>
      <c r="D197" s="26">
        <v>54067</v>
      </c>
      <c r="E197" s="25">
        <v>9767</v>
      </c>
      <c r="F197" s="25">
        <v>14669</v>
      </c>
      <c r="G197" s="25">
        <v>6360</v>
      </c>
      <c r="H197" s="25">
        <v>438</v>
      </c>
      <c r="I197" s="25">
        <v>4399</v>
      </c>
      <c r="J197" s="25">
        <v>14835</v>
      </c>
      <c r="K197" s="25">
        <v>739</v>
      </c>
      <c r="L197" s="25">
        <v>848</v>
      </c>
      <c r="M197" s="25">
        <v>881</v>
      </c>
      <c r="N197" s="25">
        <v>0</v>
      </c>
      <c r="O197" s="25">
        <v>1</v>
      </c>
      <c r="P197" s="25">
        <v>1130</v>
      </c>
      <c r="R197" s="25"/>
      <c r="S197" s="25"/>
    </row>
    <row r="198" spans="1:19" ht="16" x14ac:dyDescent="0.4">
      <c r="A198" s="124" t="s">
        <v>195</v>
      </c>
      <c r="B198" s="25">
        <v>24671</v>
      </c>
      <c r="C198" s="25">
        <v>1701</v>
      </c>
      <c r="D198" s="26">
        <v>53161</v>
      </c>
      <c r="E198" s="25">
        <v>7725</v>
      </c>
      <c r="F198" s="25">
        <v>12914</v>
      </c>
      <c r="G198" s="25">
        <v>4507</v>
      </c>
      <c r="H198" s="25">
        <v>643</v>
      </c>
      <c r="I198" s="25">
        <v>5990</v>
      </c>
      <c r="J198" s="25">
        <v>17724</v>
      </c>
      <c r="K198" s="25">
        <v>739</v>
      </c>
      <c r="L198" s="25">
        <v>848</v>
      </c>
      <c r="M198" s="25">
        <v>881</v>
      </c>
      <c r="N198" s="25">
        <v>59</v>
      </c>
      <c r="O198" s="25">
        <v>1</v>
      </c>
      <c r="P198" s="25">
        <v>1130</v>
      </c>
      <c r="R198" s="25"/>
      <c r="S198" s="25"/>
    </row>
    <row r="199" spans="1:19" ht="16" x14ac:dyDescent="0.4">
      <c r="A199" s="124" t="s">
        <v>196</v>
      </c>
      <c r="B199" s="25">
        <v>3738</v>
      </c>
      <c r="C199" s="25">
        <v>9582</v>
      </c>
      <c r="D199" s="26">
        <v>61042</v>
      </c>
      <c r="E199" s="25">
        <v>7803</v>
      </c>
      <c r="F199" s="25">
        <v>13623</v>
      </c>
      <c r="G199" s="25">
        <v>5486</v>
      </c>
      <c r="H199" s="25">
        <v>718</v>
      </c>
      <c r="I199" s="25">
        <v>6119</v>
      </c>
      <c r="J199" s="25">
        <v>23512</v>
      </c>
      <c r="K199" s="25">
        <v>921</v>
      </c>
      <c r="L199" s="25">
        <v>848</v>
      </c>
      <c r="M199" s="25">
        <v>881</v>
      </c>
      <c r="N199" s="25">
        <v>0</v>
      </c>
      <c r="O199" s="25">
        <v>1</v>
      </c>
      <c r="P199" s="25">
        <v>1130</v>
      </c>
      <c r="R199" s="25"/>
      <c r="S199" s="25"/>
    </row>
    <row r="200" spans="1:19" ht="16" x14ac:dyDescent="0.4">
      <c r="A200" s="124" t="s">
        <v>197</v>
      </c>
      <c r="B200" s="25">
        <v>4046</v>
      </c>
      <c r="C200" s="25">
        <v>3431</v>
      </c>
      <c r="D200" s="26">
        <v>54891</v>
      </c>
      <c r="E200" s="25">
        <v>7176</v>
      </c>
      <c r="F200" s="25">
        <v>12792</v>
      </c>
      <c r="G200" s="25">
        <v>6592</v>
      </c>
      <c r="H200" s="25">
        <v>600</v>
      </c>
      <c r="I200" s="25">
        <v>5294</v>
      </c>
      <c r="J200" s="25">
        <v>17949</v>
      </c>
      <c r="K200" s="25">
        <v>990</v>
      </c>
      <c r="L200" s="25">
        <v>848</v>
      </c>
      <c r="M200" s="25">
        <v>954</v>
      </c>
      <c r="N200" s="25">
        <v>565</v>
      </c>
      <c r="O200" s="25">
        <v>1</v>
      </c>
      <c r="P200" s="25">
        <v>1130</v>
      </c>
      <c r="R200" s="25"/>
      <c r="S200" s="25"/>
    </row>
    <row r="201" spans="1:19" ht="16" x14ac:dyDescent="0.4">
      <c r="A201" s="124" t="s">
        <v>198</v>
      </c>
      <c r="B201" s="25">
        <v>13425</v>
      </c>
      <c r="C201" s="25">
        <v>2062</v>
      </c>
      <c r="D201" s="26">
        <v>53522</v>
      </c>
      <c r="E201" s="25">
        <v>8412</v>
      </c>
      <c r="F201" s="25">
        <v>13343</v>
      </c>
      <c r="G201" s="25">
        <v>5476</v>
      </c>
      <c r="H201" s="25">
        <v>516</v>
      </c>
      <c r="I201" s="25">
        <v>4499</v>
      </c>
      <c r="J201" s="25">
        <v>17503</v>
      </c>
      <c r="K201" s="25">
        <v>739</v>
      </c>
      <c r="L201" s="25">
        <v>848</v>
      </c>
      <c r="M201" s="25">
        <v>1055</v>
      </c>
      <c r="N201" s="25">
        <v>0</v>
      </c>
      <c r="O201" s="25">
        <v>1</v>
      </c>
      <c r="P201" s="25">
        <v>1130</v>
      </c>
      <c r="R201" s="25"/>
      <c r="S201" s="25"/>
    </row>
    <row r="202" spans="1:19" ht="16" x14ac:dyDescent="0.4">
      <c r="A202" s="124" t="s">
        <v>199</v>
      </c>
      <c r="B202" s="25">
        <v>15633</v>
      </c>
      <c r="C202" s="25">
        <v>6065</v>
      </c>
      <c r="D202" s="26">
        <v>57525</v>
      </c>
      <c r="E202" s="25">
        <v>7852</v>
      </c>
      <c r="F202" s="25">
        <v>13206</v>
      </c>
      <c r="G202" s="25">
        <v>5882</v>
      </c>
      <c r="H202" s="25">
        <v>655</v>
      </c>
      <c r="I202" s="25">
        <v>6565</v>
      </c>
      <c r="J202" s="25">
        <v>19522</v>
      </c>
      <c r="K202" s="25">
        <v>739</v>
      </c>
      <c r="L202" s="25">
        <v>848</v>
      </c>
      <c r="M202" s="25">
        <v>1002</v>
      </c>
      <c r="N202" s="25">
        <v>156</v>
      </c>
      <c r="O202" s="25">
        <v>-32</v>
      </c>
      <c r="P202" s="25">
        <v>1130</v>
      </c>
      <c r="R202" s="25"/>
      <c r="S202" s="25"/>
    </row>
    <row r="203" spans="1:19" ht="16" x14ac:dyDescent="0.4">
      <c r="A203" s="124" t="s">
        <v>200</v>
      </c>
      <c r="B203" s="25">
        <v>12169</v>
      </c>
      <c r="C203" s="25">
        <v>4727</v>
      </c>
      <c r="D203" s="26">
        <v>56187</v>
      </c>
      <c r="E203" s="25">
        <v>7235</v>
      </c>
      <c r="F203" s="25">
        <v>13312</v>
      </c>
      <c r="G203" s="25">
        <v>4320</v>
      </c>
      <c r="H203" s="25">
        <v>603</v>
      </c>
      <c r="I203" s="25">
        <v>4575</v>
      </c>
      <c r="J203" s="25">
        <v>21684</v>
      </c>
      <c r="K203" s="25">
        <v>882</v>
      </c>
      <c r="L203" s="25">
        <v>848</v>
      </c>
      <c r="M203" s="25">
        <v>1261</v>
      </c>
      <c r="N203" s="25">
        <v>303</v>
      </c>
      <c r="O203" s="25">
        <v>34</v>
      </c>
      <c r="P203" s="25">
        <v>1130</v>
      </c>
      <c r="R203" s="25"/>
      <c r="S203" s="25"/>
    </row>
    <row r="204" spans="1:19" ht="16" x14ac:dyDescent="0.4">
      <c r="A204" s="124" t="s">
        <v>201</v>
      </c>
      <c r="B204" s="25">
        <v>9958</v>
      </c>
      <c r="C204" s="25">
        <v>4079</v>
      </c>
      <c r="D204" s="26">
        <v>55539</v>
      </c>
      <c r="E204" s="25">
        <v>7896</v>
      </c>
      <c r="F204" s="25">
        <v>14484</v>
      </c>
      <c r="G204" s="25">
        <v>5861</v>
      </c>
      <c r="H204" s="25">
        <v>831</v>
      </c>
      <c r="I204" s="25">
        <v>4949</v>
      </c>
      <c r="J204" s="25">
        <v>17477</v>
      </c>
      <c r="K204" s="25">
        <v>867</v>
      </c>
      <c r="L204" s="25">
        <v>848</v>
      </c>
      <c r="M204" s="25">
        <v>1195</v>
      </c>
      <c r="N204" s="25">
        <v>0</v>
      </c>
      <c r="O204" s="25">
        <v>1</v>
      </c>
      <c r="P204" s="25">
        <v>1130</v>
      </c>
      <c r="R204" s="25"/>
      <c r="S204" s="25"/>
    </row>
    <row r="205" spans="1:19" ht="16" x14ac:dyDescent="0.4">
      <c r="A205" s="124" t="s">
        <v>202</v>
      </c>
      <c r="B205" s="25">
        <v>11282</v>
      </c>
      <c r="C205" s="25">
        <v>-171</v>
      </c>
      <c r="D205" s="26">
        <v>51289</v>
      </c>
      <c r="E205" s="25">
        <v>7656</v>
      </c>
      <c r="F205" s="25">
        <v>12695</v>
      </c>
      <c r="G205" s="25">
        <v>5745</v>
      </c>
      <c r="H205" s="25">
        <v>530</v>
      </c>
      <c r="I205" s="25">
        <v>3939</v>
      </c>
      <c r="J205" s="25">
        <v>17067</v>
      </c>
      <c r="K205" s="25">
        <v>739</v>
      </c>
      <c r="L205" s="25">
        <v>848</v>
      </c>
      <c r="M205" s="25">
        <v>946</v>
      </c>
      <c r="N205" s="25">
        <v>0</v>
      </c>
      <c r="O205" s="25">
        <v>34</v>
      </c>
      <c r="P205" s="25">
        <v>1090</v>
      </c>
      <c r="R205" s="25"/>
      <c r="S205" s="25"/>
    </row>
    <row r="206" spans="1:19" ht="16" x14ac:dyDescent="0.4">
      <c r="A206" s="124" t="s">
        <v>203</v>
      </c>
      <c r="B206" s="25">
        <v>9609</v>
      </c>
      <c r="C206" s="25">
        <v>2964</v>
      </c>
      <c r="D206" s="26">
        <v>54424</v>
      </c>
      <c r="E206" s="25">
        <v>7665</v>
      </c>
      <c r="F206" s="25">
        <v>12864</v>
      </c>
      <c r="G206" s="25">
        <v>4828</v>
      </c>
      <c r="H206" s="25">
        <v>717</v>
      </c>
      <c r="I206" s="25">
        <v>6827</v>
      </c>
      <c r="J206" s="25">
        <v>17931</v>
      </c>
      <c r="K206" s="25">
        <v>739</v>
      </c>
      <c r="L206" s="25">
        <v>848</v>
      </c>
      <c r="M206" s="25">
        <v>881</v>
      </c>
      <c r="N206" s="25">
        <v>0</v>
      </c>
      <c r="O206" s="25">
        <v>34</v>
      </c>
      <c r="P206" s="25">
        <v>1090</v>
      </c>
      <c r="R206" s="25"/>
      <c r="S206" s="25"/>
    </row>
    <row r="207" spans="1:19" ht="16" x14ac:dyDescent="0.4">
      <c r="A207" s="124" t="s">
        <v>204</v>
      </c>
      <c r="B207" s="25">
        <v>15649</v>
      </c>
      <c r="C207" s="25">
        <v>2885</v>
      </c>
      <c r="D207" s="26">
        <v>54345</v>
      </c>
      <c r="E207" s="25">
        <v>9982</v>
      </c>
      <c r="F207" s="25">
        <v>15440</v>
      </c>
      <c r="G207" s="25">
        <v>5719</v>
      </c>
      <c r="H207" s="25">
        <v>751</v>
      </c>
      <c r="I207" s="25">
        <v>5023</v>
      </c>
      <c r="J207" s="25">
        <v>13904</v>
      </c>
      <c r="K207" s="25">
        <v>739</v>
      </c>
      <c r="L207" s="25">
        <v>848</v>
      </c>
      <c r="M207" s="25">
        <v>881</v>
      </c>
      <c r="N207" s="25">
        <v>0</v>
      </c>
      <c r="O207" s="25">
        <v>-32</v>
      </c>
      <c r="P207" s="25">
        <v>1090</v>
      </c>
      <c r="R207" s="25"/>
      <c r="S207" s="25"/>
    </row>
    <row r="208" spans="1:19" ht="16" x14ac:dyDescent="0.4">
      <c r="A208" s="124" t="s">
        <v>205</v>
      </c>
      <c r="B208" s="25">
        <v>7138</v>
      </c>
      <c r="C208" s="25">
        <v>10563</v>
      </c>
      <c r="D208" s="26">
        <v>62023</v>
      </c>
      <c r="E208" s="25">
        <v>8120</v>
      </c>
      <c r="F208" s="25">
        <v>14045</v>
      </c>
      <c r="G208" s="25">
        <v>5567</v>
      </c>
      <c r="H208" s="25">
        <v>746</v>
      </c>
      <c r="I208" s="25">
        <v>7808</v>
      </c>
      <c r="J208" s="25">
        <v>21053</v>
      </c>
      <c r="K208" s="25">
        <v>856</v>
      </c>
      <c r="L208" s="25">
        <v>848</v>
      </c>
      <c r="M208" s="25">
        <v>1148</v>
      </c>
      <c r="N208" s="25">
        <v>708</v>
      </c>
      <c r="O208" s="25">
        <v>34</v>
      </c>
      <c r="P208" s="25">
        <v>1090</v>
      </c>
      <c r="R208" s="25"/>
      <c r="S208" s="25"/>
    </row>
    <row r="209" spans="1:19" ht="16" x14ac:dyDescent="0.4">
      <c r="A209" s="124" t="s">
        <v>206</v>
      </c>
      <c r="B209" s="25">
        <v>30538</v>
      </c>
      <c r="C209" s="25">
        <v>721</v>
      </c>
      <c r="D209" s="26">
        <v>52181</v>
      </c>
      <c r="E209" s="25">
        <v>8177</v>
      </c>
      <c r="F209" s="25">
        <v>12690</v>
      </c>
      <c r="G209" s="25">
        <v>4644</v>
      </c>
      <c r="H209" s="25">
        <v>664</v>
      </c>
      <c r="I209" s="25">
        <v>5983</v>
      </c>
      <c r="J209" s="25">
        <v>16419</v>
      </c>
      <c r="K209" s="25">
        <v>739</v>
      </c>
      <c r="L209" s="25">
        <v>860</v>
      </c>
      <c r="M209" s="25">
        <v>881</v>
      </c>
      <c r="N209" s="25">
        <v>0</v>
      </c>
      <c r="O209" s="25">
        <v>34</v>
      </c>
      <c r="P209" s="25">
        <v>1090</v>
      </c>
      <c r="R209" s="25"/>
      <c r="S209" s="25"/>
    </row>
    <row r="210" spans="1:19" ht="16" x14ac:dyDescent="0.4">
      <c r="A210" s="124" t="s">
        <v>207</v>
      </c>
      <c r="B210" s="25">
        <v>21334</v>
      </c>
      <c r="C210" s="25">
        <v>-177</v>
      </c>
      <c r="D210" s="26">
        <v>51283</v>
      </c>
      <c r="E210" s="25">
        <v>10326</v>
      </c>
      <c r="F210" s="25">
        <v>15643</v>
      </c>
      <c r="G210" s="25">
        <v>4954</v>
      </c>
      <c r="H210" s="25">
        <v>595</v>
      </c>
      <c r="I210" s="25">
        <v>4446</v>
      </c>
      <c r="J210" s="25">
        <v>11785</v>
      </c>
      <c r="K210" s="25">
        <v>739</v>
      </c>
      <c r="L210" s="25">
        <v>856</v>
      </c>
      <c r="M210" s="25">
        <v>881</v>
      </c>
      <c r="N210" s="25">
        <v>0</v>
      </c>
      <c r="O210" s="25">
        <v>-32</v>
      </c>
      <c r="P210" s="25">
        <v>1090</v>
      </c>
      <c r="R210" s="25"/>
      <c r="S210" s="25"/>
    </row>
    <row r="211" spans="1:19" ht="16" x14ac:dyDescent="0.4">
      <c r="A211" s="124" t="s">
        <v>208</v>
      </c>
      <c r="B211" s="25">
        <v>5709</v>
      </c>
      <c r="C211" s="25">
        <v>6893</v>
      </c>
      <c r="D211" s="26">
        <v>58353</v>
      </c>
      <c r="E211" s="25">
        <v>7939</v>
      </c>
      <c r="F211" s="25">
        <v>14884</v>
      </c>
      <c r="G211" s="25">
        <v>5527</v>
      </c>
      <c r="H211" s="25">
        <v>793</v>
      </c>
      <c r="I211" s="25">
        <v>5825</v>
      </c>
      <c r="J211" s="25">
        <v>19608</v>
      </c>
      <c r="K211" s="25">
        <v>910</v>
      </c>
      <c r="L211" s="25">
        <v>848</v>
      </c>
      <c r="M211" s="25">
        <v>961</v>
      </c>
      <c r="N211" s="25">
        <v>0</v>
      </c>
      <c r="O211" s="25">
        <v>-32</v>
      </c>
      <c r="P211" s="25">
        <v>1090</v>
      </c>
      <c r="R211" s="25"/>
      <c r="S211" s="25"/>
    </row>
    <row r="212" spans="1:19" ht="16" x14ac:dyDescent="0.4">
      <c r="A212" s="124" t="s">
        <v>209</v>
      </c>
      <c r="B212" s="25">
        <v>7636</v>
      </c>
      <c r="C212" s="25">
        <v>1866</v>
      </c>
      <c r="D212" s="26">
        <v>53326</v>
      </c>
      <c r="E212" s="25">
        <v>11933</v>
      </c>
      <c r="F212" s="25">
        <v>17226</v>
      </c>
      <c r="G212" s="25">
        <v>4918</v>
      </c>
      <c r="H212" s="25">
        <v>452</v>
      </c>
      <c r="I212" s="25">
        <v>3230</v>
      </c>
      <c r="J212" s="25">
        <v>11950</v>
      </c>
      <c r="K212" s="25">
        <v>830</v>
      </c>
      <c r="L212" s="25">
        <v>848</v>
      </c>
      <c r="M212" s="25">
        <v>881</v>
      </c>
      <c r="N212" s="25">
        <v>0</v>
      </c>
      <c r="O212" s="25">
        <v>-32</v>
      </c>
      <c r="P212" s="25">
        <v>1090</v>
      </c>
      <c r="R212" s="25"/>
      <c r="S212" s="25"/>
    </row>
    <row r="213" spans="1:19" ht="16" x14ac:dyDescent="0.4">
      <c r="A213" s="124" t="s">
        <v>210</v>
      </c>
      <c r="B213" s="25">
        <v>23744</v>
      </c>
      <c r="C213" s="25">
        <v>2549</v>
      </c>
      <c r="D213" s="26">
        <v>54009</v>
      </c>
      <c r="E213" s="25">
        <v>8432</v>
      </c>
      <c r="F213" s="25">
        <v>14487</v>
      </c>
      <c r="G213" s="25">
        <v>5203</v>
      </c>
      <c r="H213" s="25">
        <v>697</v>
      </c>
      <c r="I213" s="25">
        <v>5759</v>
      </c>
      <c r="J213" s="25">
        <v>15839</v>
      </c>
      <c r="K213" s="25">
        <v>739</v>
      </c>
      <c r="L213" s="25">
        <v>848</v>
      </c>
      <c r="M213" s="25">
        <v>881</v>
      </c>
      <c r="N213" s="25">
        <v>0</v>
      </c>
      <c r="O213" s="25">
        <v>34</v>
      </c>
      <c r="P213" s="25">
        <v>1090</v>
      </c>
      <c r="R213" s="25"/>
      <c r="S213" s="25"/>
    </row>
    <row r="214" spans="1:19" ht="16" x14ac:dyDescent="0.4">
      <c r="A214" s="124" t="s">
        <v>211</v>
      </c>
      <c r="B214" s="25">
        <v>5006</v>
      </c>
      <c r="C214" s="25">
        <v>6924</v>
      </c>
      <c r="D214" s="26">
        <v>58384</v>
      </c>
      <c r="E214" s="25">
        <v>6856</v>
      </c>
      <c r="F214" s="25">
        <v>11039</v>
      </c>
      <c r="G214" s="25">
        <v>5149</v>
      </c>
      <c r="H214" s="25">
        <v>894</v>
      </c>
      <c r="I214" s="25">
        <v>6895</v>
      </c>
      <c r="J214" s="25">
        <v>22588</v>
      </c>
      <c r="K214" s="25">
        <v>918</v>
      </c>
      <c r="L214" s="25">
        <v>848</v>
      </c>
      <c r="M214" s="25">
        <v>1057</v>
      </c>
      <c r="N214" s="25">
        <v>1016</v>
      </c>
      <c r="O214" s="25">
        <v>34</v>
      </c>
      <c r="P214" s="25">
        <v>1090</v>
      </c>
      <c r="R214" s="25"/>
      <c r="S214" s="25"/>
    </row>
    <row r="215" spans="1:19" ht="16" x14ac:dyDescent="0.4">
      <c r="A215" s="124" t="s">
        <v>212</v>
      </c>
      <c r="B215" s="25">
        <v>10665</v>
      </c>
      <c r="C215" s="25">
        <v>2339</v>
      </c>
      <c r="D215" s="26">
        <v>53799</v>
      </c>
      <c r="E215" s="25">
        <v>8808</v>
      </c>
      <c r="F215" s="25">
        <v>14225</v>
      </c>
      <c r="G215" s="25">
        <v>5242</v>
      </c>
      <c r="H215" s="25">
        <v>542</v>
      </c>
      <c r="I215" s="25">
        <v>4657</v>
      </c>
      <c r="J215" s="25">
        <v>16733</v>
      </c>
      <c r="K215" s="25">
        <v>739</v>
      </c>
      <c r="L215" s="25">
        <v>848</v>
      </c>
      <c r="M215" s="25">
        <v>881</v>
      </c>
      <c r="N215" s="25">
        <v>0</v>
      </c>
      <c r="O215" s="25">
        <v>34</v>
      </c>
      <c r="P215" s="25">
        <v>1090</v>
      </c>
      <c r="R215" s="25"/>
      <c r="S215" s="25"/>
    </row>
    <row r="216" spans="1:19" ht="16" x14ac:dyDescent="0.4">
      <c r="A216" s="124" t="s">
        <v>213</v>
      </c>
      <c r="B216" s="25">
        <v>146631</v>
      </c>
      <c r="C216" s="25">
        <v>-2300</v>
      </c>
      <c r="D216" s="26">
        <v>49160</v>
      </c>
      <c r="E216" s="25">
        <v>9560</v>
      </c>
      <c r="F216" s="25">
        <v>13995</v>
      </c>
      <c r="G216" s="25">
        <v>4221</v>
      </c>
      <c r="H216" s="25">
        <v>671</v>
      </c>
      <c r="I216" s="25">
        <v>6063</v>
      </c>
      <c r="J216" s="25">
        <v>11100</v>
      </c>
      <c r="K216" s="25">
        <v>739</v>
      </c>
      <c r="L216" s="25">
        <v>872</v>
      </c>
      <c r="M216" s="25">
        <v>881</v>
      </c>
      <c r="N216" s="25">
        <v>0</v>
      </c>
      <c r="O216" s="25">
        <v>-32</v>
      </c>
      <c r="P216" s="25">
        <v>1090</v>
      </c>
      <c r="R216" s="25"/>
      <c r="S216" s="25"/>
    </row>
    <row r="217" spans="1:19" ht="16" x14ac:dyDescent="0.4">
      <c r="A217" s="124" t="s">
        <v>214</v>
      </c>
      <c r="B217" s="25">
        <v>13903</v>
      </c>
      <c r="C217" s="25">
        <v>417</v>
      </c>
      <c r="D217" s="26">
        <v>51877</v>
      </c>
      <c r="E217" s="25">
        <v>8553</v>
      </c>
      <c r="F217" s="25">
        <v>12382</v>
      </c>
      <c r="G217" s="25">
        <v>5098</v>
      </c>
      <c r="H217" s="25">
        <v>580</v>
      </c>
      <c r="I217" s="25">
        <v>5198</v>
      </c>
      <c r="J217" s="25">
        <v>16947</v>
      </c>
      <c r="K217" s="25">
        <v>739</v>
      </c>
      <c r="L217" s="25">
        <v>853</v>
      </c>
      <c r="M217" s="25">
        <v>881</v>
      </c>
      <c r="N217" s="25">
        <v>0</v>
      </c>
      <c r="O217" s="25">
        <v>-32</v>
      </c>
      <c r="P217" s="25">
        <v>678</v>
      </c>
      <c r="R217" s="25"/>
      <c r="S217" s="25"/>
    </row>
    <row r="218" spans="1:19" ht="16" x14ac:dyDescent="0.4">
      <c r="A218" s="124" t="s">
        <v>215</v>
      </c>
      <c r="B218" s="25">
        <v>13445</v>
      </c>
      <c r="C218" s="25">
        <v>6625</v>
      </c>
      <c r="D218" s="26">
        <v>58085</v>
      </c>
      <c r="E218" s="25">
        <v>9315</v>
      </c>
      <c r="F218" s="25">
        <v>15608</v>
      </c>
      <c r="G218" s="25">
        <v>6186</v>
      </c>
      <c r="H218" s="25">
        <v>1036</v>
      </c>
      <c r="I218" s="25">
        <v>6622</v>
      </c>
      <c r="J218" s="25">
        <v>16367</v>
      </c>
      <c r="K218" s="25">
        <v>739</v>
      </c>
      <c r="L218" s="25">
        <v>848</v>
      </c>
      <c r="M218" s="25">
        <v>881</v>
      </c>
      <c r="N218" s="25">
        <v>0</v>
      </c>
      <c r="O218" s="25">
        <v>1</v>
      </c>
      <c r="P218" s="25">
        <v>482</v>
      </c>
      <c r="R218" s="25"/>
      <c r="S218" s="25"/>
    </row>
    <row r="219" spans="1:19" ht="16" x14ac:dyDescent="0.4">
      <c r="A219" s="124" t="s">
        <v>216</v>
      </c>
      <c r="B219" s="25">
        <v>15843</v>
      </c>
      <c r="C219" s="25">
        <v>1209</v>
      </c>
      <c r="D219" s="26">
        <v>52669</v>
      </c>
      <c r="E219" s="25">
        <v>9597</v>
      </c>
      <c r="F219" s="25">
        <v>14079</v>
      </c>
      <c r="G219" s="25">
        <v>5203</v>
      </c>
      <c r="H219" s="25">
        <v>678</v>
      </c>
      <c r="I219" s="25">
        <v>4977</v>
      </c>
      <c r="J219" s="25">
        <v>15174</v>
      </c>
      <c r="K219" s="25">
        <v>739</v>
      </c>
      <c r="L219" s="25">
        <v>850</v>
      </c>
      <c r="M219" s="25">
        <v>881</v>
      </c>
      <c r="N219" s="25">
        <v>0</v>
      </c>
      <c r="O219" s="25">
        <v>-32</v>
      </c>
      <c r="P219" s="25">
        <v>523</v>
      </c>
      <c r="R219" s="25"/>
      <c r="S219" s="25"/>
    </row>
    <row r="220" spans="1:19" ht="16" x14ac:dyDescent="0.4">
      <c r="A220" s="124" t="s">
        <v>217</v>
      </c>
      <c r="B220" s="25">
        <v>8432</v>
      </c>
      <c r="C220" s="25">
        <v>2765</v>
      </c>
      <c r="D220" s="26">
        <v>54225</v>
      </c>
      <c r="E220" s="25">
        <v>9850</v>
      </c>
      <c r="F220" s="25">
        <v>14869</v>
      </c>
      <c r="G220" s="25">
        <v>5902</v>
      </c>
      <c r="H220" s="25">
        <v>724</v>
      </c>
      <c r="I220" s="25">
        <v>5969</v>
      </c>
      <c r="J220" s="25">
        <v>13913</v>
      </c>
      <c r="K220" s="25">
        <v>739</v>
      </c>
      <c r="L220" s="25">
        <v>867</v>
      </c>
      <c r="M220" s="25">
        <v>881</v>
      </c>
      <c r="N220" s="25">
        <v>0</v>
      </c>
      <c r="O220" s="25">
        <v>-32</v>
      </c>
      <c r="P220" s="25">
        <v>543</v>
      </c>
      <c r="R220" s="25"/>
      <c r="S220" s="25"/>
    </row>
    <row r="221" spans="1:19" ht="16" x14ac:dyDescent="0.4">
      <c r="A221" s="124" t="s">
        <v>218</v>
      </c>
      <c r="B221" s="25">
        <v>25950</v>
      </c>
      <c r="C221" s="25">
        <v>2223</v>
      </c>
      <c r="D221" s="26">
        <v>53683</v>
      </c>
      <c r="E221" s="25">
        <v>8702</v>
      </c>
      <c r="F221" s="25">
        <v>13928</v>
      </c>
      <c r="G221" s="25">
        <v>4973</v>
      </c>
      <c r="H221" s="25">
        <v>770</v>
      </c>
      <c r="I221" s="25">
        <v>6122</v>
      </c>
      <c r="J221" s="25">
        <v>16085</v>
      </c>
      <c r="K221" s="25">
        <v>739</v>
      </c>
      <c r="L221" s="25">
        <v>848</v>
      </c>
      <c r="M221" s="25">
        <v>881</v>
      </c>
      <c r="N221" s="25">
        <v>0</v>
      </c>
      <c r="O221" s="25">
        <v>-32</v>
      </c>
      <c r="P221" s="25">
        <v>667</v>
      </c>
      <c r="R221" s="25"/>
      <c r="S221" s="25"/>
    </row>
    <row r="222" spans="1:19" ht="16" x14ac:dyDescent="0.4">
      <c r="A222" s="124" t="s">
        <v>219</v>
      </c>
      <c r="B222" s="25">
        <v>5795</v>
      </c>
      <c r="C222" s="25">
        <v>4553</v>
      </c>
      <c r="D222" s="26">
        <v>56013</v>
      </c>
      <c r="E222" s="25">
        <v>8161</v>
      </c>
      <c r="F222" s="25">
        <v>13157</v>
      </c>
      <c r="G222" s="25">
        <v>6016</v>
      </c>
      <c r="H222" s="25">
        <v>697</v>
      </c>
      <c r="I222" s="25">
        <v>6993</v>
      </c>
      <c r="J222" s="25">
        <v>17530</v>
      </c>
      <c r="K222" s="25">
        <v>857</v>
      </c>
      <c r="L222" s="25">
        <v>848</v>
      </c>
      <c r="M222" s="25">
        <v>933</v>
      </c>
      <c r="N222" s="25">
        <v>135</v>
      </c>
      <c r="O222" s="25">
        <v>1</v>
      </c>
      <c r="P222" s="25">
        <v>685</v>
      </c>
      <c r="R222" s="25"/>
      <c r="S222" s="25"/>
    </row>
    <row r="223" spans="1:19" ht="16" x14ac:dyDescent="0.4">
      <c r="A223" s="124" t="s">
        <v>220</v>
      </c>
      <c r="B223" s="25">
        <v>22353</v>
      </c>
      <c r="C223" s="25">
        <v>1691</v>
      </c>
      <c r="D223" s="26">
        <v>53151</v>
      </c>
      <c r="E223" s="25">
        <v>8549</v>
      </c>
      <c r="F223" s="25">
        <v>15122</v>
      </c>
      <c r="G223" s="25">
        <v>4724</v>
      </c>
      <c r="H223" s="25">
        <v>671</v>
      </c>
      <c r="I223" s="25">
        <v>5207</v>
      </c>
      <c r="J223" s="25">
        <v>15636</v>
      </c>
      <c r="K223" s="25">
        <v>739</v>
      </c>
      <c r="L223" s="25">
        <v>848</v>
      </c>
      <c r="M223" s="25">
        <v>881</v>
      </c>
      <c r="N223" s="25">
        <v>0</v>
      </c>
      <c r="O223" s="25">
        <v>1</v>
      </c>
      <c r="P223" s="25">
        <v>773</v>
      </c>
      <c r="R223" s="25"/>
      <c r="S223" s="25"/>
    </row>
    <row r="224" spans="1:19" ht="16" x14ac:dyDescent="0.4">
      <c r="A224" s="124" t="s">
        <v>221</v>
      </c>
      <c r="B224" s="25">
        <v>4429</v>
      </c>
      <c r="C224" s="25">
        <v>4301</v>
      </c>
      <c r="D224" s="26">
        <v>55761</v>
      </c>
      <c r="E224" s="25">
        <v>7447</v>
      </c>
      <c r="F224" s="25">
        <v>13909</v>
      </c>
      <c r="G224" s="25">
        <v>5529</v>
      </c>
      <c r="H224" s="25">
        <v>710</v>
      </c>
      <c r="I224" s="25">
        <v>5257</v>
      </c>
      <c r="J224" s="25">
        <v>19132</v>
      </c>
      <c r="K224" s="25">
        <v>971</v>
      </c>
      <c r="L224" s="25">
        <v>848</v>
      </c>
      <c r="M224" s="25">
        <v>1078</v>
      </c>
      <c r="N224" s="25">
        <v>0</v>
      </c>
      <c r="O224" s="25">
        <v>-32</v>
      </c>
      <c r="P224" s="25">
        <v>912</v>
      </c>
      <c r="R224" s="25"/>
      <c r="S224" s="25"/>
    </row>
    <row r="225" spans="1:19" ht="16" x14ac:dyDescent="0.4">
      <c r="A225" s="124" t="s">
        <v>222</v>
      </c>
      <c r="B225" s="25">
        <v>10059</v>
      </c>
      <c r="C225" s="25">
        <v>1481</v>
      </c>
      <c r="D225" s="26">
        <v>52941</v>
      </c>
      <c r="E225" s="25">
        <v>8710</v>
      </c>
      <c r="F225" s="25">
        <v>15385</v>
      </c>
      <c r="G225" s="25">
        <v>5386</v>
      </c>
      <c r="H225" s="25">
        <v>617</v>
      </c>
      <c r="I225" s="25">
        <v>4145</v>
      </c>
      <c r="J225" s="25">
        <v>15594</v>
      </c>
      <c r="K225" s="25">
        <v>739</v>
      </c>
      <c r="L225" s="25">
        <v>848</v>
      </c>
      <c r="M225" s="25">
        <v>881</v>
      </c>
      <c r="N225" s="25">
        <v>0</v>
      </c>
      <c r="O225" s="25">
        <v>-32</v>
      </c>
      <c r="P225" s="25">
        <v>668</v>
      </c>
      <c r="R225" s="25"/>
      <c r="S225" s="25"/>
    </row>
    <row r="226" spans="1:19" ht="16" x14ac:dyDescent="0.4">
      <c r="A226" s="124" t="s">
        <v>223</v>
      </c>
      <c r="B226" s="25">
        <v>147420</v>
      </c>
      <c r="C226" s="25">
        <v>-615</v>
      </c>
      <c r="D226" s="26">
        <v>50845</v>
      </c>
      <c r="E226" s="25">
        <v>9881</v>
      </c>
      <c r="F226" s="25">
        <v>13786</v>
      </c>
      <c r="G226" s="25">
        <v>4529</v>
      </c>
      <c r="H226" s="25">
        <v>798</v>
      </c>
      <c r="I226" s="25">
        <v>5921</v>
      </c>
      <c r="J226" s="25">
        <v>12048</v>
      </c>
      <c r="K226" s="25">
        <v>739</v>
      </c>
      <c r="L226" s="25">
        <v>880</v>
      </c>
      <c r="M226" s="25">
        <v>881</v>
      </c>
      <c r="N226" s="25">
        <v>0</v>
      </c>
      <c r="O226" s="25">
        <v>-32</v>
      </c>
      <c r="P226" s="25">
        <v>1414</v>
      </c>
      <c r="R226" s="25"/>
      <c r="S226" s="25"/>
    </row>
    <row r="227" spans="1:19" ht="16" x14ac:dyDescent="0.4">
      <c r="A227" s="124" t="s">
        <v>224</v>
      </c>
      <c r="B227" s="25">
        <v>23161</v>
      </c>
      <c r="C227" s="25">
        <v>3845</v>
      </c>
      <c r="D227" s="26">
        <v>55305</v>
      </c>
      <c r="E227" s="25">
        <v>9122</v>
      </c>
      <c r="F227" s="25">
        <v>13726</v>
      </c>
      <c r="G227" s="25">
        <v>4808</v>
      </c>
      <c r="H227" s="25">
        <v>739</v>
      </c>
      <c r="I227" s="25">
        <v>5984</v>
      </c>
      <c r="J227" s="25">
        <v>17021</v>
      </c>
      <c r="K227" s="25">
        <v>739</v>
      </c>
      <c r="L227" s="25">
        <v>948</v>
      </c>
      <c r="M227" s="25">
        <v>881</v>
      </c>
      <c r="N227" s="25">
        <v>0</v>
      </c>
      <c r="O227" s="25">
        <v>217</v>
      </c>
      <c r="P227" s="25">
        <v>1120</v>
      </c>
      <c r="R227" s="25"/>
      <c r="S227" s="25"/>
    </row>
    <row r="228" spans="1:19" ht="16" x14ac:dyDescent="0.4">
      <c r="A228" s="124" t="s">
        <v>225</v>
      </c>
      <c r="B228" s="25">
        <v>51604</v>
      </c>
      <c r="C228" s="25">
        <v>2807</v>
      </c>
      <c r="D228" s="26">
        <v>54267</v>
      </c>
      <c r="E228" s="25">
        <v>9566</v>
      </c>
      <c r="F228" s="25">
        <v>14611</v>
      </c>
      <c r="G228" s="25">
        <v>5189</v>
      </c>
      <c r="H228" s="25">
        <v>835</v>
      </c>
      <c r="I228" s="25">
        <v>7210</v>
      </c>
      <c r="J228" s="25">
        <v>12887</v>
      </c>
      <c r="K228" s="25">
        <v>739</v>
      </c>
      <c r="L228" s="25">
        <v>980</v>
      </c>
      <c r="M228" s="25">
        <v>881</v>
      </c>
      <c r="N228" s="25">
        <v>0</v>
      </c>
      <c r="O228" s="25">
        <v>249</v>
      </c>
      <c r="P228" s="25">
        <v>1120</v>
      </c>
      <c r="R228" s="25"/>
      <c r="S228" s="25"/>
    </row>
    <row r="229" spans="1:19" ht="16" x14ac:dyDescent="0.4">
      <c r="A229" s="124" t="s">
        <v>226</v>
      </c>
      <c r="B229" s="25">
        <v>57685</v>
      </c>
      <c r="C229" s="25">
        <v>-11</v>
      </c>
      <c r="D229" s="26">
        <v>51449</v>
      </c>
      <c r="E229" s="25">
        <v>9584</v>
      </c>
      <c r="F229" s="25">
        <v>14209</v>
      </c>
      <c r="G229" s="25">
        <v>5084</v>
      </c>
      <c r="H229" s="25">
        <v>417</v>
      </c>
      <c r="I229" s="25">
        <v>4442</v>
      </c>
      <c r="J229" s="25">
        <v>13776</v>
      </c>
      <c r="K229" s="25">
        <v>739</v>
      </c>
      <c r="L229" s="25">
        <v>948</v>
      </c>
      <c r="M229" s="25">
        <v>881</v>
      </c>
      <c r="N229" s="25">
        <v>0</v>
      </c>
      <c r="O229" s="25">
        <v>249</v>
      </c>
      <c r="P229" s="25">
        <v>1120</v>
      </c>
      <c r="R229" s="25"/>
      <c r="S229" s="25"/>
    </row>
    <row r="230" spans="1:19" ht="16" x14ac:dyDescent="0.4">
      <c r="A230" s="124" t="s">
        <v>227</v>
      </c>
      <c r="B230" s="25">
        <v>10175</v>
      </c>
      <c r="C230" s="25">
        <v>2229</v>
      </c>
      <c r="D230" s="26">
        <v>53689</v>
      </c>
      <c r="E230" s="25">
        <v>10157</v>
      </c>
      <c r="F230" s="25">
        <v>15833</v>
      </c>
      <c r="G230" s="25">
        <v>5515</v>
      </c>
      <c r="H230" s="25">
        <v>380</v>
      </c>
      <c r="I230" s="25">
        <v>3276</v>
      </c>
      <c r="J230" s="25">
        <v>14486</v>
      </c>
      <c r="K230" s="25">
        <v>827</v>
      </c>
      <c r="L230" s="25">
        <v>948</v>
      </c>
      <c r="M230" s="25">
        <v>898</v>
      </c>
      <c r="N230" s="25">
        <v>0</v>
      </c>
      <c r="O230" s="25">
        <v>249</v>
      </c>
      <c r="P230" s="25">
        <v>1120</v>
      </c>
      <c r="R230" s="25"/>
      <c r="S230" s="25"/>
    </row>
    <row r="231" spans="1:19" ht="16" x14ac:dyDescent="0.4">
      <c r="A231" s="124" t="s">
        <v>228</v>
      </c>
      <c r="B231" s="25">
        <v>15461</v>
      </c>
      <c r="C231" s="25">
        <v>4157</v>
      </c>
      <c r="D231" s="26">
        <v>55617</v>
      </c>
      <c r="E231" s="25">
        <v>8594</v>
      </c>
      <c r="F231" s="25">
        <v>14012</v>
      </c>
      <c r="G231" s="25">
        <v>5484</v>
      </c>
      <c r="H231" s="25">
        <v>678</v>
      </c>
      <c r="I231" s="25">
        <v>6033</v>
      </c>
      <c r="J231" s="25">
        <v>16911</v>
      </c>
      <c r="K231" s="25">
        <v>739</v>
      </c>
      <c r="L231" s="25">
        <v>948</v>
      </c>
      <c r="M231" s="25">
        <v>881</v>
      </c>
      <c r="N231" s="25">
        <v>0</v>
      </c>
      <c r="O231" s="25">
        <v>217</v>
      </c>
      <c r="P231" s="25">
        <v>1120</v>
      </c>
      <c r="R231" s="25"/>
      <c r="S231" s="25"/>
    </row>
    <row r="232" spans="1:19" ht="16" x14ac:dyDescent="0.4">
      <c r="A232" s="124" t="s">
        <v>229</v>
      </c>
      <c r="B232" s="25">
        <v>15507</v>
      </c>
      <c r="C232" s="25">
        <v>297</v>
      </c>
      <c r="D232" s="26">
        <v>51757</v>
      </c>
      <c r="E232" s="25">
        <v>8057</v>
      </c>
      <c r="F232" s="25">
        <v>13160</v>
      </c>
      <c r="G232" s="25">
        <v>4931</v>
      </c>
      <c r="H232" s="25">
        <v>396</v>
      </c>
      <c r="I232" s="25">
        <v>3414</v>
      </c>
      <c r="J232" s="25">
        <v>17759</v>
      </c>
      <c r="K232" s="25">
        <v>739</v>
      </c>
      <c r="L232" s="25">
        <v>948</v>
      </c>
      <c r="M232" s="25">
        <v>984</v>
      </c>
      <c r="N232" s="25">
        <v>0</v>
      </c>
      <c r="O232" s="25">
        <v>249</v>
      </c>
      <c r="P232" s="25">
        <v>1120</v>
      </c>
      <c r="R232" s="25"/>
      <c r="S232" s="25"/>
    </row>
    <row r="233" spans="1:19" ht="16" x14ac:dyDescent="0.4">
      <c r="A233" s="124" t="s">
        <v>230</v>
      </c>
      <c r="B233" s="25">
        <v>26933</v>
      </c>
      <c r="C233" s="25">
        <v>6227</v>
      </c>
      <c r="D233" s="26">
        <v>57687</v>
      </c>
      <c r="E233" s="25">
        <v>9470</v>
      </c>
      <c r="F233" s="25">
        <v>14894</v>
      </c>
      <c r="G233" s="25">
        <v>4860</v>
      </c>
      <c r="H233" s="25">
        <v>856</v>
      </c>
      <c r="I233" s="25">
        <v>6379</v>
      </c>
      <c r="J233" s="25">
        <v>17237</v>
      </c>
      <c r="K233" s="25">
        <v>739</v>
      </c>
      <c r="L233" s="25">
        <v>948</v>
      </c>
      <c r="M233" s="25">
        <v>881</v>
      </c>
      <c r="N233" s="25">
        <v>54</v>
      </c>
      <c r="O233" s="25">
        <v>249</v>
      </c>
      <c r="P233" s="25">
        <v>1120</v>
      </c>
      <c r="R233" s="25"/>
      <c r="S233" s="25"/>
    </row>
    <row r="234" spans="1:19" ht="16" x14ac:dyDescent="0.4">
      <c r="A234" s="124" t="s">
        <v>231</v>
      </c>
      <c r="B234" s="25">
        <v>10091</v>
      </c>
      <c r="C234" s="25">
        <v>1961</v>
      </c>
      <c r="D234" s="26">
        <v>53421</v>
      </c>
      <c r="E234" s="25">
        <v>7097</v>
      </c>
      <c r="F234" s="25">
        <v>13400</v>
      </c>
      <c r="G234" s="25">
        <v>5161</v>
      </c>
      <c r="H234" s="25">
        <v>676</v>
      </c>
      <c r="I234" s="25">
        <v>4144</v>
      </c>
      <c r="J234" s="25">
        <v>18276</v>
      </c>
      <c r="K234" s="25">
        <v>896</v>
      </c>
      <c r="L234" s="25">
        <v>948</v>
      </c>
      <c r="M234" s="25">
        <v>1388</v>
      </c>
      <c r="N234" s="25">
        <v>0</v>
      </c>
      <c r="O234" s="25">
        <v>315</v>
      </c>
      <c r="P234" s="25">
        <v>1120</v>
      </c>
      <c r="R234" s="25"/>
      <c r="S234" s="25"/>
    </row>
    <row r="235" spans="1:19" ht="16" x14ac:dyDescent="0.4">
      <c r="A235" s="124" t="s">
        <v>232</v>
      </c>
      <c r="B235" s="25">
        <v>20279</v>
      </c>
      <c r="C235" s="25">
        <v>656</v>
      </c>
      <c r="D235" s="26">
        <v>52116</v>
      </c>
      <c r="E235" s="25">
        <v>7625</v>
      </c>
      <c r="F235" s="25">
        <v>12921</v>
      </c>
      <c r="G235" s="25">
        <v>5482</v>
      </c>
      <c r="H235" s="25">
        <v>539</v>
      </c>
      <c r="I235" s="25">
        <v>4303</v>
      </c>
      <c r="J235" s="25">
        <v>17113</v>
      </c>
      <c r="K235" s="25">
        <v>739</v>
      </c>
      <c r="L235" s="25">
        <v>948</v>
      </c>
      <c r="M235" s="25">
        <v>1077</v>
      </c>
      <c r="N235" s="25">
        <v>0</v>
      </c>
      <c r="O235" s="25">
        <v>249</v>
      </c>
      <c r="P235" s="25">
        <v>1120</v>
      </c>
      <c r="R235" s="25"/>
      <c r="S235" s="25"/>
    </row>
    <row r="236" spans="1:19" ht="16" x14ac:dyDescent="0.4">
      <c r="A236" s="124" t="s">
        <v>233</v>
      </c>
      <c r="B236" s="25">
        <v>6861</v>
      </c>
      <c r="C236" s="25">
        <v>2813</v>
      </c>
      <c r="D236" s="26">
        <v>54273</v>
      </c>
      <c r="E236" s="25">
        <v>7639</v>
      </c>
      <c r="F236" s="25">
        <v>12001</v>
      </c>
      <c r="G236" s="25">
        <v>5564</v>
      </c>
      <c r="H236" s="25">
        <v>760</v>
      </c>
      <c r="I236" s="25">
        <v>5061</v>
      </c>
      <c r="J236" s="25">
        <v>18918</v>
      </c>
      <c r="K236" s="25">
        <v>846</v>
      </c>
      <c r="L236" s="25">
        <v>948</v>
      </c>
      <c r="M236" s="25">
        <v>1167</v>
      </c>
      <c r="N236" s="25">
        <v>0</v>
      </c>
      <c r="O236" s="25">
        <v>249</v>
      </c>
      <c r="P236" s="25">
        <v>1120</v>
      </c>
      <c r="R236" s="25"/>
      <c r="S236" s="25"/>
    </row>
    <row r="237" spans="1:19" ht="16" x14ac:dyDescent="0.4">
      <c r="A237" s="124" t="s">
        <v>234</v>
      </c>
      <c r="B237" s="25">
        <v>10856</v>
      </c>
      <c r="C237" s="25">
        <v>3764</v>
      </c>
      <c r="D237" s="26">
        <v>55224</v>
      </c>
      <c r="E237" s="25">
        <v>7014</v>
      </c>
      <c r="F237" s="25">
        <v>11482</v>
      </c>
      <c r="G237" s="25">
        <v>5528</v>
      </c>
      <c r="H237" s="25">
        <v>489</v>
      </c>
      <c r="I237" s="25">
        <v>4239</v>
      </c>
      <c r="J237" s="25">
        <v>22245</v>
      </c>
      <c r="K237" s="25">
        <v>831</v>
      </c>
      <c r="L237" s="25">
        <v>948</v>
      </c>
      <c r="M237" s="25">
        <v>1079</v>
      </c>
      <c r="N237" s="25">
        <v>0</v>
      </c>
      <c r="O237" s="25">
        <v>249</v>
      </c>
      <c r="P237" s="25">
        <v>1120</v>
      </c>
      <c r="R237" s="25"/>
      <c r="S237" s="25"/>
    </row>
    <row r="238" spans="1:19" ht="16" x14ac:dyDescent="0.4">
      <c r="A238" s="124" t="s">
        <v>235</v>
      </c>
      <c r="B238" s="25">
        <v>10909</v>
      </c>
      <c r="C238" s="25">
        <v>1163</v>
      </c>
      <c r="D238" s="26">
        <v>52623</v>
      </c>
      <c r="E238" s="25">
        <v>7719</v>
      </c>
      <c r="F238" s="25">
        <v>13619</v>
      </c>
      <c r="G238" s="25">
        <v>5108</v>
      </c>
      <c r="H238" s="25">
        <v>459</v>
      </c>
      <c r="I238" s="25">
        <v>4738</v>
      </c>
      <c r="J238" s="25">
        <v>16973</v>
      </c>
      <c r="K238" s="25">
        <v>739</v>
      </c>
      <c r="L238" s="25">
        <v>948</v>
      </c>
      <c r="M238" s="25">
        <v>951</v>
      </c>
      <c r="N238" s="25">
        <v>0</v>
      </c>
      <c r="O238" s="25">
        <v>249</v>
      </c>
      <c r="P238" s="25">
        <v>1120</v>
      </c>
      <c r="R238" s="25"/>
      <c r="S238" s="25"/>
    </row>
    <row r="239" spans="1:19" ht="16" x14ac:dyDescent="0.4">
      <c r="A239" s="124" t="s">
        <v>236</v>
      </c>
      <c r="B239" s="25">
        <v>11086</v>
      </c>
      <c r="C239" s="25">
        <v>743</v>
      </c>
      <c r="D239" s="26">
        <v>52203</v>
      </c>
      <c r="E239" s="25">
        <v>9074</v>
      </c>
      <c r="F239" s="25">
        <v>13781</v>
      </c>
      <c r="G239" s="25">
        <v>5484</v>
      </c>
      <c r="H239" s="25">
        <v>486</v>
      </c>
      <c r="I239" s="25">
        <v>3920</v>
      </c>
      <c r="J239" s="25">
        <v>15553</v>
      </c>
      <c r="K239" s="25">
        <v>739</v>
      </c>
      <c r="L239" s="25">
        <v>948</v>
      </c>
      <c r="M239" s="25">
        <v>881</v>
      </c>
      <c r="N239" s="25">
        <v>0</v>
      </c>
      <c r="O239" s="25">
        <v>217</v>
      </c>
      <c r="P239" s="25">
        <v>1120</v>
      </c>
      <c r="R239" s="25"/>
      <c r="S239" s="25"/>
    </row>
    <row r="240" spans="1:19" ht="16" x14ac:dyDescent="0.4">
      <c r="A240" s="124" t="s">
        <v>237</v>
      </c>
      <c r="B240" s="25">
        <v>6884</v>
      </c>
      <c r="C240" s="25">
        <v>6515</v>
      </c>
      <c r="D240" s="26">
        <v>57975</v>
      </c>
      <c r="E240" s="25">
        <v>7370</v>
      </c>
      <c r="F240" s="25">
        <v>15121</v>
      </c>
      <c r="G240" s="25">
        <v>5721</v>
      </c>
      <c r="H240" s="25">
        <v>704</v>
      </c>
      <c r="I240" s="25">
        <v>4745</v>
      </c>
      <c r="J240" s="25">
        <v>19765</v>
      </c>
      <c r="K240" s="25">
        <v>925</v>
      </c>
      <c r="L240" s="25">
        <v>948</v>
      </c>
      <c r="M240" s="25">
        <v>1307</v>
      </c>
      <c r="N240" s="25">
        <v>0</v>
      </c>
      <c r="O240" s="25">
        <v>249</v>
      </c>
      <c r="P240" s="25">
        <v>1120</v>
      </c>
      <c r="R240" s="25"/>
      <c r="S240" s="25"/>
    </row>
    <row r="241" spans="1:19" ht="16" x14ac:dyDescent="0.4">
      <c r="A241" s="124" t="s">
        <v>238</v>
      </c>
      <c r="B241" s="25">
        <v>7039</v>
      </c>
      <c r="C241" s="25">
        <v>8145</v>
      </c>
      <c r="D241" s="26">
        <v>59605</v>
      </c>
      <c r="E241" s="25">
        <v>7268</v>
      </c>
      <c r="F241" s="25">
        <v>15205</v>
      </c>
      <c r="G241" s="25">
        <v>7108</v>
      </c>
      <c r="H241" s="25">
        <v>641</v>
      </c>
      <c r="I241" s="25">
        <v>3671</v>
      </c>
      <c r="J241" s="25">
        <v>20682</v>
      </c>
      <c r="K241" s="25">
        <v>1057</v>
      </c>
      <c r="L241" s="25">
        <v>948</v>
      </c>
      <c r="M241" s="25">
        <v>1590</v>
      </c>
      <c r="N241" s="25">
        <v>0</v>
      </c>
      <c r="O241" s="25">
        <v>315</v>
      </c>
      <c r="P241" s="25">
        <v>1120</v>
      </c>
      <c r="R241" s="25"/>
      <c r="S241" s="25"/>
    </row>
    <row r="242" spans="1:19" ht="16" x14ac:dyDescent="0.4">
      <c r="A242" s="124" t="s">
        <v>239</v>
      </c>
      <c r="B242" s="25">
        <v>26929</v>
      </c>
      <c r="C242" s="25">
        <v>4359</v>
      </c>
      <c r="D242" s="26">
        <v>55819</v>
      </c>
      <c r="E242" s="25">
        <v>8782</v>
      </c>
      <c r="F242" s="25">
        <v>13628</v>
      </c>
      <c r="G242" s="25">
        <v>5434</v>
      </c>
      <c r="H242" s="25">
        <v>631</v>
      </c>
      <c r="I242" s="25">
        <v>5698</v>
      </c>
      <c r="J242" s="25">
        <v>17938</v>
      </c>
      <c r="K242" s="25">
        <v>739</v>
      </c>
      <c r="L242" s="25">
        <v>948</v>
      </c>
      <c r="M242" s="25">
        <v>881</v>
      </c>
      <c r="N242" s="25">
        <v>0</v>
      </c>
      <c r="O242" s="25">
        <v>147</v>
      </c>
      <c r="P242" s="25">
        <v>993</v>
      </c>
      <c r="R242" s="25"/>
      <c r="S242" s="25"/>
    </row>
    <row r="243" spans="1:19" ht="16" x14ac:dyDescent="0.4">
      <c r="A243" s="124" t="s">
        <v>240</v>
      </c>
      <c r="B243" s="25">
        <v>99788</v>
      </c>
      <c r="C243" s="25">
        <v>-943</v>
      </c>
      <c r="D243" s="26">
        <v>50517</v>
      </c>
      <c r="E243" s="25">
        <v>9183</v>
      </c>
      <c r="F243" s="25">
        <v>13220</v>
      </c>
      <c r="G243" s="25">
        <v>4689</v>
      </c>
      <c r="H243" s="25">
        <v>685</v>
      </c>
      <c r="I243" s="25">
        <v>5951</v>
      </c>
      <c r="J243" s="25">
        <v>13075</v>
      </c>
      <c r="K243" s="25">
        <v>739</v>
      </c>
      <c r="L243" s="25">
        <v>987</v>
      </c>
      <c r="M243" s="25">
        <v>881</v>
      </c>
      <c r="N243" s="25">
        <v>0</v>
      </c>
      <c r="O243" s="25">
        <v>114</v>
      </c>
      <c r="P243" s="25">
        <v>993</v>
      </c>
      <c r="R243" s="25"/>
      <c r="S243" s="25"/>
    </row>
    <row r="244" spans="1:19" ht="16" x14ac:dyDescent="0.4">
      <c r="A244" s="124" t="s">
        <v>241</v>
      </c>
      <c r="B244" s="25">
        <v>9564</v>
      </c>
      <c r="C244" s="25">
        <v>1911</v>
      </c>
      <c r="D244" s="26">
        <v>53371</v>
      </c>
      <c r="E244" s="25">
        <v>7909</v>
      </c>
      <c r="F244" s="25">
        <v>13057</v>
      </c>
      <c r="G244" s="25">
        <v>5647</v>
      </c>
      <c r="H244" s="25">
        <v>599</v>
      </c>
      <c r="I244" s="25">
        <v>4832</v>
      </c>
      <c r="J244" s="25">
        <v>17517</v>
      </c>
      <c r="K244" s="25">
        <v>739</v>
      </c>
      <c r="L244" s="25">
        <v>948</v>
      </c>
      <c r="M244" s="25">
        <v>881</v>
      </c>
      <c r="N244" s="25">
        <v>0</v>
      </c>
      <c r="O244" s="25">
        <v>249</v>
      </c>
      <c r="P244" s="25">
        <v>993</v>
      </c>
      <c r="R244" s="25"/>
      <c r="S244" s="25"/>
    </row>
    <row r="245" spans="1:19" ht="16" x14ac:dyDescent="0.4">
      <c r="A245" s="124" t="s">
        <v>242</v>
      </c>
      <c r="B245" s="25">
        <v>37299</v>
      </c>
      <c r="C245" s="25">
        <v>1479</v>
      </c>
      <c r="D245" s="26">
        <v>52939</v>
      </c>
      <c r="E245" s="25">
        <v>7997</v>
      </c>
      <c r="F245" s="25">
        <v>13576</v>
      </c>
      <c r="G245" s="25">
        <v>5596</v>
      </c>
      <c r="H245" s="25">
        <v>492</v>
      </c>
      <c r="I245" s="25">
        <v>4798</v>
      </c>
      <c r="J245" s="25">
        <v>16772</v>
      </c>
      <c r="K245" s="25">
        <v>739</v>
      </c>
      <c r="L245" s="25">
        <v>948</v>
      </c>
      <c r="M245" s="25">
        <v>881</v>
      </c>
      <c r="N245" s="25">
        <v>0</v>
      </c>
      <c r="O245" s="25">
        <v>147</v>
      </c>
      <c r="P245" s="25">
        <v>993</v>
      </c>
      <c r="R245" s="25"/>
      <c r="S245" s="25"/>
    </row>
    <row r="246" spans="1:19" ht="16" x14ac:dyDescent="0.4">
      <c r="A246" s="124" t="s">
        <v>243</v>
      </c>
      <c r="B246" s="25">
        <v>19067</v>
      </c>
      <c r="C246" s="25">
        <v>4818</v>
      </c>
      <c r="D246" s="26">
        <v>56278</v>
      </c>
      <c r="E246" s="25">
        <v>7579</v>
      </c>
      <c r="F246" s="25">
        <v>13738</v>
      </c>
      <c r="G246" s="25">
        <v>6080</v>
      </c>
      <c r="H246" s="25">
        <v>532</v>
      </c>
      <c r="I246" s="25">
        <v>5332</v>
      </c>
      <c r="J246" s="25">
        <v>18856</v>
      </c>
      <c r="K246" s="25">
        <v>739</v>
      </c>
      <c r="L246" s="25">
        <v>948</v>
      </c>
      <c r="M246" s="25">
        <v>1199</v>
      </c>
      <c r="N246" s="25">
        <v>0</v>
      </c>
      <c r="O246" s="25">
        <v>282</v>
      </c>
      <c r="P246" s="25">
        <v>993</v>
      </c>
      <c r="R246" s="25"/>
      <c r="S246" s="25"/>
    </row>
    <row r="247" spans="1:19" ht="16" x14ac:dyDescent="0.4">
      <c r="A247" s="124" t="s">
        <v>244</v>
      </c>
      <c r="B247" s="25">
        <v>9511</v>
      </c>
      <c r="C247" s="25">
        <v>5180</v>
      </c>
      <c r="D247" s="26">
        <v>56640</v>
      </c>
      <c r="E247" s="25">
        <v>8443</v>
      </c>
      <c r="F247" s="25">
        <v>15694</v>
      </c>
      <c r="G247" s="25">
        <v>5680</v>
      </c>
      <c r="H247" s="25">
        <v>567</v>
      </c>
      <c r="I247" s="25">
        <v>4826</v>
      </c>
      <c r="J247" s="25">
        <v>17373</v>
      </c>
      <c r="K247" s="25">
        <v>900</v>
      </c>
      <c r="L247" s="25">
        <v>948</v>
      </c>
      <c r="M247" s="25">
        <v>1069</v>
      </c>
      <c r="N247" s="25">
        <v>0</v>
      </c>
      <c r="O247" s="25">
        <v>147</v>
      </c>
      <c r="P247" s="25">
        <v>993</v>
      </c>
      <c r="R247" s="25"/>
      <c r="S247" s="25"/>
    </row>
    <row r="248" spans="1:19" ht="16" x14ac:dyDescent="0.4">
      <c r="A248" s="124" t="s">
        <v>245</v>
      </c>
      <c r="B248" s="25">
        <v>5856</v>
      </c>
      <c r="C248" s="25">
        <v>4694</v>
      </c>
      <c r="D248" s="26">
        <v>56154</v>
      </c>
      <c r="E248" s="25">
        <v>7405</v>
      </c>
      <c r="F248" s="25">
        <v>14218</v>
      </c>
      <c r="G248" s="25">
        <v>5934</v>
      </c>
      <c r="H248" s="25">
        <v>735</v>
      </c>
      <c r="I248" s="25">
        <v>5335</v>
      </c>
      <c r="J248" s="25">
        <v>18504</v>
      </c>
      <c r="K248" s="25">
        <v>899</v>
      </c>
      <c r="L248" s="25">
        <v>948</v>
      </c>
      <c r="M248" s="25">
        <v>1069</v>
      </c>
      <c r="N248" s="25">
        <v>0</v>
      </c>
      <c r="O248" s="25">
        <v>114</v>
      </c>
      <c r="P248" s="25">
        <v>993</v>
      </c>
      <c r="R248" s="25"/>
      <c r="S248" s="25"/>
    </row>
    <row r="249" spans="1:19" ht="16" x14ac:dyDescent="0.4">
      <c r="A249" s="124" t="s">
        <v>246</v>
      </c>
      <c r="B249" s="25">
        <v>11631</v>
      </c>
      <c r="C249" s="25">
        <v>4513</v>
      </c>
      <c r="D249" s="26">
        <v>55973</v>
      </c>
      <c r="E249" s="25">
        <v>8893</v>
      </c>
      <c r="F249" s="25">
        <v>13413</v>
      </c>
      <c r="G249" s="25">
        <v>5488</v>
      </c>
      <c r="H249" s="25">
        <v>584</v>
      </c>
      <c r="I249" s="25">
        <v>4935</v>
      </c>
      <c r="J249" s="25">
        <v>18591</v>
      </c>
      <c r="K249" s="25">
        <v>739</v>
      </c>
      <c r="L249" s="25">
        <v>948</v>
      </c>
      <c r="M249" s="25">
        <v>1107</v>
      </c>
      <c r="N249" s="25">
        <v>0</v>
      </c>
      <c r="O249" s="25">
        <v>282</v>
      </c>
      <c r="P249" s="25">
        <v>993</v>
      </c>
      <c r="R249" s="25"/>
      <c r="S249" s="25"/>
    </row>
    <row r="250" spans="1:19" ht="16" x14ac:dyDescent="0.4">
      <c r="A250" s="124" t="s">
        <v>247</v>
      </c>
      <c r="B250" s="25">
        <v>38949</v>
      </c>
      <c r="C250" s="25">
        <v>3165</v>
      </c>
      <c r="D250" s="26">
        <v>54625</v>
      </c>
      <c r="E250" s="25">
        <v>8754</v>
      </c>
      <c r="F250" s="25">
        <v>14151</v>
      </c>
      <c r="G250" s="25">
        <v>5840</v>
      </c>
      <c r="H250" s="25">
        <v>815</v>
      </c>
      <c r="I250" s="25">
        <v>5917</v>
      </c>
      <c r="J250" s="25">
        <v>15473</v>
      </c>
      <c r="K250" s="25">
        <v>739</v>
      </c>
      <c r="L250" s="25">
        <v>948</v>
      </c>
      <c r="M250" s="25">
        <v>881</v>
      </c>
      <c r="N250" s="25">
        <v>0</v>
      </c>
      <c r="O250" s="25">
        <v>114</v>
      </c>
      <c r="P250" s="25">
        <v>993</v>
      </c>
      <c r="R250" s="25"/>
      <c r="S250" s="25"/>
    </row>
    <row r="251" spans="1:19" ht="16" x14ac:dyDescent="0.4">
      <c r="A251" s="124" t="s">
        <v>248</v>
      </c>
      <c r="B251" s="25">
        <v>25992</v>
      </c>
      <c r="C251" s="25">
        <v>4619</v>
      </c>
      <c r="D251" s="26">
        <v>56079</v>
      </c>
      <c r="E251" s="25">
        <v>8085</v>
      </c>
      <c r="F251" s="25">
        <v>13841</v>
      </c>
      <c r="G251" s="25">
        <v>4857</v>
      </c>
      <c r="H251" s="25">
        <v>667</v>
      </c>
      <c r="I251" s="25">
        <v>6481</v>
      </c>
      <c r="J251" s="25">
        <v>18435</v>
      </c>
      <c r="K251" s="25">
        <v>739</v>
      </c>
      <c r="L251" s="25">
        <v>948</v>
      </c>
      <c r="M251" s="25">
        <v>881</v>
      </c>
      <c r="N251" s="25">
        <v>5</v>
      </c>
      <c r="O251" s="25">
        <v>147</v>
      </c>
      <c r="P251" s="25">
        <v>993</v>
      </c>
      <c r="R251" s="25"/>
      <c r="S251" s="25"/>
    </row>
    <row r="252" spans="1:19" ht="16" x14ac:dyDescent="0.4">
      <c r="A252" s="124" t="s">
        <v>249</v>
      </c>
      <c r="B252" s="25">
        <v>25269</v>
      </c>
      <c r="C252" s="25">
        <v>3295</v>
      </c>
      <c r="D252" s="26">
        <v>54755</v>
      </c>
      <c r="E252" s="25">
        <v>8626</v>
      </c>
      <c r="F252" s="25">
        <v>14152</v>
      </c>
      <c r="G252" s="25">
        <v>5179</v>
      </c>
      <c r="H252" s="25">
        <v>707</v>
      </c>
      <c r="I252" s="25">
        <v>5663</v>
      </c>
      <c r="J252" s="25">
        <v>16931</v>
      </c>
      <c r="K252" s="25">
        <v>739</v>
      </c>
      <c r="L252" s="25">
        <v>948</v>
      </c>
      <c r="M252" s="25">
        <v>881</v>
      </c>
      <c r="N252" s="25">
        <v>0</v>
      </c>
      <c r="O252" s="25">
        <v>180</v>
      </c>
      <c r="P252" s="25">
        <v>749</v>
      </c>
      <c r="R252" s="25"/>
      <c r="S252" s="25"/>
    </row>
    <row r="253" spans="1:19" ht="16" x14ac:dyDescent="0.4">
      <c r="A253" s="124" t="s">
        <v>250</v>
      </c>
      <c r="B253" s="25">
        <v>18681</v>
      </c>
      <c r="C253" s="25">
        <v>4978</v>
      </c>
      <c r="D253" s="26">
        <v>56438</v>
      </c>
      <c r="E253" s="25">
        <v>7207</v>
      </c>
      <c r="F253" s="25">
        <v>12877</v>
      </c>
      <c r="G253" s="25">
        <v>5742</v>
      </c>
      <c r="H253" s="25">
        <v>686</v>
      </c>
      <c r="I253" s="25">
        <v>5798</v>
      </c>
      <c r="J253" s="25">
        <v>20187</v>
      </c>
      <c r="K253" s="25">
        <v>739</v>
      </c>
      <c r="L253" s="25">
        <v>948</v>
      </c>
      <c r="M253" s="25">
        <v>1080</v>
      </c>
      <c r="N253" s="25">
        <v>273</v>
      </c>
      <c r="O253" s="25">
        <v>180</v>
      </c>
      <c r="P253" s="25">
        <v>721</v>
      </c>
      <c r="R253" s="25"/>
      <c r="S253" s="25"/>
    </row>
    <row r="254" spans="1:19" ht="16" x14ac:dyDescent="0.4">
      <c r="A254" s="124" t="s">
        <v>251</v>
      </c>
      <c r="B254" s="25">
        <v>19846</v>
      </c>
      <c r="C254" s="25">
        <v>8436</v>
      </c>
      <c r="D254" s="26">
        <v>59896</v>
      </c>
      <c r="E254" s="25">
        <v>8149</v>
      </c>
      <c r="F254" s="25">
        <v>14326</v>
      </c>
      <c r="G254" s="25">
        <v>5431</v>
      </c>
      <c r="H254" s="25">
        <v>640</v>
      </c>
      <c r="I254" s="25">
        <v>5469</v>
      </c>
      <c r="J254" s="25">
        <v>21242</v>
      </c>
      <c r="K254" s="25">
        <v>739</v>
      </c>
      <c r="L254" s="25">
        <v>948</v>
      </c>
      <c r="M254" s="25">
        <v>1225</v>
      </c>
      <c r="N254" s="25">
        <v>539</v>
      </c>
      <c r="O254" s="25">
        <v>315</v>
      </c>
      <c r="P254" s="25">
        <v>873</v>
      </c>
      <c r="R254" s="25"/>
      <c r="S254" s="25"/>
    </row>
    <row r="255" spans="1:19" ht="16" x14ac:dyDescent="0.4">
      <c r="A255" s="124" t="s">
        <v>252</v>
      </c>
      <c r="B255" s="25">
        <v>98325</v>
      </c>
      <c r="C255" s="25">
        <v>-740</v>
      </c>
      <c r="D255" s="26">
        <v>50720</v>
      </c>
      <c r="E255" s="25">
        <v>8715</v>
      </c>
      <c r="F255" s="25">
        <v>13214</v>
      </c>
      <c r="G255" s="25">
        <v>5167</v>
      </c>
      <c r="H255" s="25">
        <v>531</v>
      </c>
      <c r="I255" s="25">
        <v>5138</v>
      </c>
      <c r="J255" s="25">
        <v>14153</v>
      </c>
      <c r="K255" s="25">
        <v>739</v>
      </c>
      <c r="L255" s="25">
        <v>948</v>
      </c>
      <c r="M255" s="25">
        <v>881</v>
      </c>
      <c r="N255" s="25">
        <v>0</v>
      </c>
      <c r="O255" s="25">
        <v>180</v>
      </c>
      <c r="P255" s="25">
        <v>1054</v>
      </c>
      <c r="R255" s="25"/>
      <c r="S255" s="25"/>
    </row>
    <row r="256" spans="1:19" ht="16" x14ac:dyDescent="0.4">
      <c r="A256" s="124" t="s">
        <v>253</v>
      </c>
      <c r="B256" s="25">
        <v>17992</v>
      </c>
      <c r="C256" s="25">
        <v>-928</v>
      </c>
      <c r="D256" s="26">
        <v>50532</v>
      </c>
      <c r="E256" s="25">
        <v>8240</v>
      </c>
      <c r="F256" s="25">
        <v>13323</v>
      </c>
      <c r="G256" s="25">
        <v>5714</v>
      </c>
      <c r="H256" s="25">
        <v>594</v>
      </c>
      <c r="I256" s="25">
        <v>4639</v>
      </c>
      <c r="J256" s="25">
        <v>14626</v>
      </c>
      <c r="K256" s="25">
        <v>739</v>
      </c>
      <c r="L256" s="25">
        <v>948</v>
      </c>
      <c r="M256" s="25">
        <v>881</v>
      </c>
      <c r="N256" s="25">
        <v>0</v>
      </c>
      <c r="O256" s="25">
        <v>180</v>
      </c>
      <c r="P256" s="25">
        <v>648</v>
      </c>
      <c r="R256" s="25"/>
      <c r="S256" s="25"/>
    </row>
    <row r="257" spans="1:19" ht="16" x14ac:dyDescent="0.4">
      <c r="A257" s="124" t="s">
        <v>254</v>
      </c>
      <c r="B257" s="25">
        <v>9495</v>
      </c>
      <c r="C257" s="25">
        <v>5159</v>
      </c>
      <c r="D257" s="26">
        <v>56619</v>
      </c>
      <c r="E257" s="25">
        <v>7726</v>
      </c>
      <c r="F257" s="25">
        <v>12668</v>
      </c>
      <c r="G257" s="25">
        <v>6372</v>
      </c>
      <c r="H257" s="25">
        <v>580</v>
      </c>
      <c r="I257" s="25">
        <v>4371</v>
      </c>
      <c r="J257" s="25">
        <v>20345</v>
      </c>
      <c r="K257" s="25">
        <v>873</v>
      </c>
      <c r="L257" s="25">
        <v>948</v>
      </c>
      <c r="M257" s="25">
        <v>1330</v>
      </c>
      <c r="N257" s="25">
        <v>245</v>
      </c>
      <c r="O257" s="25">
        <v>315</v>
      </c>
      <c r="P257" s="25">
        <v>846</v>
      </c>
      <c r="R257" s="25"/>
      <c r="S257" s="25"/>
    </row>
    <row r="258" spans="1:19" ht="16" x14ac:dyDescent="0.4">
      <c r="A258" s="124" t="s">
        <v>255</v>
      </c>
      <c r="B258" s="25">
        <v>55964</v>
      </c>
      <c r="C258" s="25">
        <v>2596</v>
      </c>
      <c r="D258" s="26">
        <v>54056</v>
      </c>
      <c r="E258" s="25">
        <v>9045</v>
      </c>
      <c r="F258" s="25">
        <v>14553</v>
      </c>
      <c r="G258" s="25">
        <v>5407</v>
      </c>
      <c r="H258" s="25">
        <v>416</v>
      </c>
      <c r="I258" s="25">
        <v>4665</v>
      </c>
      <c r="J258" s="25">
        <v>16148</v>
      </c>
      <c r="K258" s="25">
        <v>739</v>
      </c>
      <c r="L258" s="25">
        <v>948</v>
      </c>
      <c r="M258" s="25">
        <v>996</v>
      </c>
      <c r="N258" s="25">
        <v>0</v>
      </c>
      <c r="O258" s="25">
        <v>180</v>
      </c>
      <c r="P258" s="25">
        <v>959</v>
      </c>
      <c r="R258" s="25"/>
      <c r="S258" s="25"/>
    </row>
    <row r="259" spans="1:19" ht="16" x14ac:dyDescent="0.4">
      <c r="A259" s="124" t="s">
        <v>256</v>
      </c>
      <c r="B259" s="25">
        <v>7081</v>
      </c>
      <c r="C259" s="25">
        <v>10172</v>
      </c>
      <c r="D259" s="26">
        <v>61632</v>
      </c>
      <c r="E259" s="25">
        <v>9700</v>
      </c>
      <c r="F259" s="25">
        <v>14835</v>
      </c>
      <c r="G259" s="25">
        <v>6980</v>
      </c>
      <c r="H259" s="25">
        <v>495</v>
      </c>
      <c r="I259" s="25">
        <v>4238</v>
      </c>
      <c r="J259" s="25">
        <v>20212</v>
      </c>
      <c r="K259" s="25">
        <v>1016</v>
      </c>
      <c r="L259" s="25">
        <v>1150</v>
      </c>
      <c r="M259" s="25">
        <v>1556</v>
      </c>
      <c r="N259" s="25">
        <v>0</v>
      </c>
      <c r="O259" s="25">
        <v>315</v>
      </c>
      <c r="P259" s="25">
        <v>1135</v>
      </c>
      <c r="R259" s="25"/>
      <c r="S259" s="25"/>
    </row>
    <row r="260" spans="1:19" ht="16" x14ac:dyDescent="0.4">
      <c r="A260" s="124" t="s">
        <v>257</v>
      </c>
      <c r="B260" s="25">
        <v>6492</v>
      </c>
      <c r="C260" s="25">
        <v>9731</v>
      </c>
      <c r="D260" s="26">
        <v>61191</v>
      </c>
      <c r="E260" s="25">
        <v>7670</v>
      </c>
      <c r="F260" s="25">
        <v>14669</v>
      </c>
      <c r="G260" s="25">
        <v>6354</v>
      </c>
      <c r="H260" s="25">
        <v>576</v>
      </c>
      <c r="I260" s="25">
        <v>5613</v>
      </c>
      <c r="J260" s="25">
        <v>20685</v>
      </c>
      <c r="K260" s="25">
        <v>1045</v>
      </c>
      <c r="L260" s="25">
        <v>1150</v>
      </c>
      <c r="M260" s="25">
        <v>1438</v>
      </c>
      <c r="N260" s="25">
        <v>541</v>
      </c>
      <c r="O260" s="25">
        <v>315</v>
      </c>
      <c r="P260" s="25">
        <v>1135</v>
      </c>
      <c r="R260" s="25"/>
      <c r="S260" s="25"/>
    </row>
    <row r="261" spans="1:19" ht="16" x14ac:dyDescent="0.4">
      <c r="A261" s="124" t="s">
        <v>258</v>
      </c>
      <c r="B261" s="25">
        <v>10200</v>
      </c>
      <c r="C261" s="25">
        <v>4941</v>
      </c>
      <c r="D261" s="26">
        <v>56401</v>
      </c>
      <c r="E261" s="25">
        <v>6894</v>
      </c>
      <c r="F261" s="25">
        <v>13059</v>
      </c>
      <c r="G261" s="25">
        <v>5650</v>
      </c>
      <c r="H261" s="25">
        <v>584</v>
      </c>
      <c r="I261" s="25">
        <v>3598</v>
      </c>
      <c r="J261" s="25">
        <v>21212</v>
      </c>
      <c r="K261" s="25">
        <v>1056</v>
      </c>
      <c r="L261" s="25">
        <v>1150</v>
      </c>
      <c r="M261" s="25">
        <v>1716</v>
      </c>
      <c r="N261" s="25">
        <v>0</v>
      </c>
      <c r="O261" s="25">
        <v>347</v>
      </c>
      <c r="P261" s="25">
        <v>1135</v>
      </c>
      <c r="R261" s="25"/>
      <c r="S261" s="25"/>
    </row>
    <row r="262" spans="1:19" ht="16" x14ac:dyDescent="0.4">
      <c r="A262" s="124" t="s">
        <v>259</v>
      </c>
      <c r="B262" s="25">
        <v>14843</v>
      </c>
      <c r="C262" s="25">
        <v>6308</v>
      </c>
      <c r="D262" s="26">
        <v>57768</v>
      </c>
      <c r="E262" s="25">
        <v>10710</v>
      </c>
      <c r="F262" s="25">
        <v>18718</v>
      </c>
      <c r="G262" s="25">
        <v>7357</v>
      </c>
      <c r="H262" s="25">
        <v>343</v>
      </c>
      <c r="I262" s="25">
        <v>3310</v>
      </c>
      <c r="J262" s="25">
        <v>12722</v>
      </c>
      <c r="K262" s="25">
        <v>836</v>
      </c>
      <c r="L262" s="25">
        <v>1150</v>
      </c>
      <c r="M262" s="25">
        <v>1140</v>
      </c>
      <c r="N262" s="25">
        <v>0</v>
      </c>
      <c r="O262" s="25">
        <v>347</v>
      </c>
      <c r="P262" s="25">
        <v>1135</v>
      </c>
      <c r="R262" s="25"/>
      <c r="S262" s="25"/>
    </row>
    <row r="263" spans="1:19" ht="16" x14ac:dyDescent="0.4">
      <c r="A263" s="124" t="s">
        <v>260</v>
      </c>
      <c r="B263" s="25">
        <v>5415</v>
      </c>
      <c r="C263" s="25">
        <v>12034</v>
      </c>
      <c r="D263" s="26">
        <v>63494</v>
      </c>
      <c r="E263" s="25">
        <v>8338</v>
      </c>
      <c r="F263" s="25">
        <v>15907</v>
      </c>
      <c r="G263" s="25">
        <v>6007</v>
      </c>
      <c r="H263" s="25">
        <v>665</v>
      </c>
      <c r="I263" s="25">
        <v>5026</v>
      </c>
      <c r="J263" s="25">
        <v>21898</v>
      </c>
      <c r="K263" s="25">
        <v>1070</v>
      </c>
      <c r="L263" s="25">
        <v>1150</v>
      </c>
      <c r="M263" s="25">
        <v>1479</v>
      </c>
      <c r="N263" s="25">
        <v>504</v>
      </c>
      <c r="O263" s="25">
        <v>315</v>
      </c>
      <c r="P263" s="25">
        <v>1135</v>
      </c>
      <c r="R263" s="25"/>
      <c r="S263" s="25"/>
    </row>
    <row r="264" spans="1:19" ht="16" x14ac:dyDescent="0.4">
      <c r="A264" s="124" t="s">
        <v>261</v>
      </c>
      <c r="B264" s="25">
        <v>11809</v>
      </c>
      <c r="C264" s="25">
        <v>11065</v>
      </c>
      <c r="D264" s="26">
        <v>62525</v>
      </c>
      <c r="E264" s="25">
        <v>8366</v>
      </c>
      <c r="F264" s="25">
        <v>14715</v>
      </c>
      <c r="G264" s="25">
        <v>5519</v>
      </c>
      <c r="H264" s="25">
        <v>573</v>
      </c>
      <c r="I264" s="25">
        <v>5565</v>
      </c>
      <c r="J264" s="25">
        <v>22372</v>
      </c>
      <c r="K264" s="25">
        <v>962</v>
      </c>
      <c r="L264" s="25">
        <v>1150</v>
      </c>
      <c r="M264" s="25">
        <v>1597</v>
      </c>
      <c r="N264" s="25">
        <v>224</v>
      </c>
      <c r="O264" s="25">
        <v>347</v>
      </c>
      <c r="P264" s="25">
        <v>1135</v>
      </c>
      <c r="R264" s="25"/>
      <c r="S264" s="25"/>
    </row>
    <row r="265" spans="1:19" ht="16" x14ac:dyDescent="0.4">
      <c r="A265" s="124" t="s">
        <v>262</v>
      </c>
      <c r="B265" s="25">
        <v>11088</v>
      </c>
      <c r="C265" s="25">
        <v>-214</v>
      </c>
      <c r="D265" s="26">
        <v>51246</v>
      </c>
      <c r="E265" s="25">
        <v>10044</v>
      </c>
      <c r="F265" s="25">
        <v>15973</v>
      </c>
      <c r="G265" s="25">
        <v>5642</v>
      </c>
      <c r="H265" s="25">
        <v>579</v>
      </c>
      <c r="I265" s="25">
        <v>3146</v>
      </c>
      <c r="J265" s="25">
        <v>10863</v>
      </c>
      <c r="K265" s="25">
        <v>882</v>
      </c>
      <c r="L265" s="25">
        <v>1150</v>
      </c>
      <c r="M265" s="25">
        <v>1452</v>
      </c>
      <c r="N265" s="25">
        <v>0</v>
      </c>
      <c r="O265" s="25">
        <v>380</v>
      </c>
      <c r="P265" s="25">
        <v>1135</v>
      </c>
      <c r="R265" s="25"/>
      <c r="S265" s="25"/>
    </row>
    <row r="266" spans="1:19" ht="16" x14ac:dyDescent="0.4">
      <c r="A266" s="124" t="s">
        <v>263</v>
      </c>
      <c r="B266" s="25">
        <v>61745</v>
      </c>
      <c r="C266" s="25">
        <v>-1232</v>
      </c>
      <c r="D266" s="26">
        <v>50228</v>
      </c>
      <c r="E266" s="25">
        <v>9003</v>
      </c>
      <c r="F266" s="25">
        <v>13240</v>
      </c>
      <c r="G266" s="25">
        <v>4745</v>
      </c>
      <c r="H266" s="25">
        <v>468</v>
      </c>
      <c r="I266" s="25">
        <v>4737</v>
      </c>
      <c r="J266" s="25">
        <v>13815</v>
      </c>
      <c r="K266" s="25">
        <v>739</v>
      </c>
      <c r="L266" s="25">
        <v>1150</v>
      </c>
      <c r="M266" s="25">
        <v>881</v>
      </c>
      <c r="N266" s="25">
        <v>0</v>
      </c>
      <c r="O266" s="25">
        <v>315</v>
      </c>
      <c r="P266" s="25">
        <v>1135</v>
      </c>
      <c r="R266" s="25"/>
      <c r="S266" s="25"/>
    </row>
    <row r="267" spans="1:19" ht="16" x14ac:dyDescent="0.4">
      <c r="A267" s="124" t="s">
        <v>264</v>
      </c>
      <c r="B267" s="25">
        <v>2454</v>
      </c>
      <c r="C267" s="25">
        <v>13945</v>
      </c>
      <c r="D267" s="26">
        <v>65405</v>
      </c>
      <c r="E267" s="25">
        <v>9703</v>
      </c>
      <c r="F267" s="25">
        <v>15532</v>
      </c>
      <c r="G267" s="25">
        <v>5834</v>
      </c>
      <c r="H267" s="25">
        <v>607</v>
      </c>
      <c r="I267" s="25">
        <v>4129</v>
      </c>
      <c r="J267" s="25">
        <v>24500</v>
      </c>
      <c r="K267" s="25">
        <v>1181</v>
      </c>
      <c r="L267" s="25">
        <v>1150</v>
      </c>
      <c r="M267" s="25">
        <v>1401</v>
      </c>
      <c r="N267" s="25">
        <v>206</v>
      </c>
      <c r="O267" s="25">
        <v>212</v>
      </c>
      <c r="P267" s="25">
        <v>950</v>
      </c>
      <c r="R267" s="25"/>
      <c r="S267" s="25"/>
    </row>
    <row r="268" spans="1:19" ht="16" x14ac:dyDescent="0.4">
      <c r="A268" s="124" t="s">
        <v>265</v>
      </c>
      <c r="B268" s="25">
        <v>2719</v>
      </c>
      <c r="C268" s="25">
        <v>18929</v>
      </c>
      <c r="D268" s="26">
        <v>70389</v>
      </c>
      <c r="E268" s="25">
        <v>7297</v>
      </c>
      <c r="F268" s="25">
        <v>16118</v>
      </c>
      <c r="G268" s="25">
        <v>5950</v>
      </c>
      <c r="H268" s="25">
        <v>492</v>
      </c>
      <c r="I268" s="25">
        <v>5233</v>
      </c>
      <c r="J268" s="25">
        <v>28391</v>
      </c>
      <c r="K268" s="25">
        <v>1253</v>
      </c>
      <c r="L268" s="25">
        <v>1150</v>
      </c>
      <c r="M268" s="25">
        <v>1731</v>
      </c>
      <c r="N268" s="25">
        <v>1285</v>
      </c>
      <c r="O268" s="25">
        <v>347</v>
      </c>
      <c r="P268" s="25">
        <v>1142</v>
      </c>
      <c r="R268" s="25"/>
      <c r="S268" s="25"/>
    </row>
    <row r="269" spans="1:19" ht="16" x14ac:dyDescent="0.4">
      <c r="A269" s="124" t="s">
        <v>266</v>
      </c>
      <c r="B269" s="25">
        <v>12187</v>
      </c>
      <c r="C269" s="25">
        <v>5695</v>
      </c>
      <c r="D269" s="26">
        <v>57155</v>
      </c>
      <c r="E269" s="25">
        <v>9264</v>
      </c>
      <c r="F269" s="25">
        <v>15362</v>
      </c>
      <c r="G269" s="25">
        <v>6113</v>
      </c>
      <c r="H269" s="25">
        <v>586</v>
      </c>
      <c r="I269" s="25">
        <v>4727</v>
      </c>
      <c r="J269" s="25">
        <v>16858</v>
      </c>
      <c r="K269" s="25">
        <v>739</v>
      </c>
      <c r="L269" s="25">
        <v>1150</v>
      </c>
      <c r="M269" s="25">
        <v>1378</v>
      </c>
      <c r="N269" s="25">
        <v>0</v>
      </c>
      <c r="O269" s="25">
        <v>347</v>
      </c>
      <c r="P269" s="25">
        <v>631</v>
      </c>
      <c r="R269" s="25"/>
      <c r="S269" s="25"/>
    </row>
    <row r="270" spans="1:19" ht="16" x14ac:dyDescent="0.4">
      <c r="A270" s="124" t="s">
        <v>267</v>
      </c>
      <c r="B270" s="25">
        <v>3100</v>
      </c>
      <c r="C270" s="25">
        <v>13945</v>
      </c>
      <c r="D270" s="26">
        <v>65405</v>
      </c>
      <c r="E270" s="25">
        <v>9248</v>
      </c>
      <c r="F270" s="25">
        <v>17275</v>
      </c>
      <c r="G270" s="25">
        <v>7301</v>
      </c>
      <c r="H270" s="25">
        <v>656</v>
      </c>
      <c r="I270" s="25">
        <v>4466</v>
      </c>
      <c r="J270" s="25">
        <v>21257</v>
      </c>
      <c r="K270" s="25">
        <v>1110</v>
      </c>
      <c r="L270" s="25">
        <v>1150</v>
      </c>
      <c r="M270" s="25">
        <v>1543</v>
      </c>
      <c r="N270" s="25">
        <v>203</v>
      </c>
      <c r="O270" s="25">
        <v>380</v>
      </c>
      <c r="P270" s="25">
        <v>816</v>
      </c>
      <c r="R270" s="25"/>
      <c r="S270" s="25"/>
    </row>
    <row r="271" spans="1:19" ht="16" x14ac:dyDescent="0.4">
      <c r="A271" s="124" t="s">
        <v>268</v>
      </c>
      <c r="B271" s="25">
        <v>7132</v>
      </c>
      <c r="C271" s="25">
        <v>5157</v>
      </c>
      <c r="D271" s="26">
        <v>56617</v>
      </c>
      <c r="E271" s="25">
        <v>8651</v>
      </c>
      <c r="F271" s="25">
        <v>13587</v>
      </c>
      <c r="G271" s="25">
        <v>6753</v>
      </c>
      <c r="H271" s="25">
        <v>509</v>
      </c>
      <c r="I271" s="25">
        <v>4202</v>
      </c>
      <c r="J271" s="25">
        <v>18751</v>
      </c>
      <c r="K271" s="25">
        <v>899</v>
      </c>
      <c r="L271" s="25">
        <v>1150</v>
      </c>
      <c r="M271" s="25">
        <v>1187</v>
      </c>
      <c r="N271" s="25">
        <v>0</v>
      </c>
      <c r="O271" s="25">
        <v>180</v>
      </c>
      <c r="P271" s="25">
        <v>748</v>
      </c>
      <c r="R271" s="25"/>
      <c r="S271" s="25"/>
    </row>
    <row r="272" spans="1:19" ht="16" x14ac:dyDescent="0.4">
      <c r="A272" s="124" t="s">
        <v>269</v>
      </c>
      <c r="B272" s="25">
        <v>4125</v>
      </c>
      <c r="C272" s="25">
        <v>9919</v>
      </c>
      <c r="D272" s="26">
        <v>61379</v>
      </c>
      <c r="E272" s="25">
        <v>8369</v>
      </c>
      <c r="F272" s="25">
        <v>16558</v>
      </c>
      <c r="G272" s="25">
        <v>6428</v>
      </c>
      <c r="H272" s="25">
        <v>532</v>
      </c>
      <c r="I272" s="25">
        <v>4259</v>
      </c>
      <c r="J272" s="25">
        <v>20195</v>
      </c>
      <c r="K272" s="25">
        <v>1076</v>
      </c>
      <c r="L272" s="25">
        <v>1150</v>
      </c>
      <c r="M272" s="25">
        <v>1477</v>
      </c>
      <c r="N272" s="25">
        <v>232</v>
      </c>
      <c r="O272" s="25">
        <v>380</v>
      </c>
      <c r="P272" s="25">
        <v>723</v>
      </c>
      <c r="R272" s="25"/>
      <c r="S272" s="25"/>
    </row>
    <row r="273" spans="1:19" ht="16" x14ac:dyDescent="0.4">
      <c r="A273" s="124" t="s">
        <v>270</v>
      </c>
      <c r="B273" s="25">
        <v>6784</v>
      </c>
      <c r="C273" s="25">
        <v>5033</v>
      </c>
      <c r="D273" s="26">
        <v>56493</v>
      </c>
      <c r="E273" s="25">
        <v>8921</v>
      </c>
      <c r="F273" s="25">
        <v>16145</v>
      </c>
      <c r="G273" s="25">
        <v>5757</v>
      </c>
      <c r="H273" s="25">
        <v>503</v>
      </c>
      <c r="I273" s="25">
        <v>3664</v>
      </c>
      <c r="J273" s="25">
        <v>17229</v>
      </c>
      <c r="K273" s="25">
        <v>953</v>
      </c>
      <c r="L273" s="25">
        <v>1150</v>
      </c>
      <c r="M273" s="25">
        <v>1249</v>
      </c>
      <c r="N273" s="25">
        <v>0</v>
      </c>
      <c r="O273" s="25">
        <v>212</v>
      </c>
      <c r="P273" s="25">
        <v>710</v>
      </c>
      <c r="R273" s="25"/>
      <c r="S273" s="25"/>
    </row>
    <row r="274" spans="1:19" ht="16" x14ac:dyDescent="0.4">
      <c r="A274" s="124" t="s">
        <v>271</v>
      </c>
      <c r="B274" s="25">
        <v>72266</v>
      </c>
      <c r="C274" s="25">
        <v>402</v>
      </c>
      <c r="D274" s="26">
        <v>51862</v>
      </c>
      <c r="E274" s="25">
        <v>8894</v>
      </c>
      <c r="F274" s="25">
        <v>13788</v>
      </c>
      <c r="G274" s="25">
        <v>5198</v>
      </c>
      <c r="H274" s="25">
        <v>577</v>
      </c>
      <c r="I274" s="25">
        <v>4314</v>
      </c>
      <c r="J274" s="25">
        <v>15143</v>
      </c>
      <c r="K274" s="25">
        <v>739</v>
      </c>
      <c r="L274" s="25">
        <v>1150</v>
      </c>
      <c r="M274" s="25">
        <v>946</v>
      </c>
      <c r="N274" s="25">
        <v>0</v>
      </c>
      <c r="O274" s="25">
        <v>212</v>
      </c>
      <c r="P274" s="25">
        <v>901</v>
      </c>
      <c r="R274" s="25"/>
      <c r="S274" s="25"/>
    </row>
    <row r="275" spans="1:19" ht="16" x14ac:dyDescent="0.4">
      <c r="A275" s="124" t="s">
        <v>272</v>
      </c>
      <c r="B275" s="25">
        <v>2535</v>
      </c>
      <c r="C275" s="25">
        <v>13762</v>
      </c>
      <c r="D275" s="26">
        <v>65222</v>
      </c>
      <c r="E275" s="25">
        <v>8994</v>
      </c>
      <c r="F275" s="25">
        <v>15087</v>
      </c>
      <c r="G275" s="25">
        <v>4619</v>
      </c>
      <c r="H275" s="25">
        <v>643</v>
      </c>
      <c r="I275" s="25">
        <v>4563</v>
      </c>
      <c r="J275" s="25">
        <v>24485</v>
      </c>
      <c r="K275" s="25">
        <v>1460</v>
      </c>
      <c r="L275" s="25">
        <v>1150</v>
      </c>
      <c r="M275" s="25">
        <v>2212</v>
      </c>
      <c r="N275" s="25">
        <v>207</v>
      </c>
      <c r="O275" s="25">
        <v>413</v>
      </c>
      <c r="P275" s="25">
        <v>1389</v>
      </c>
      <c r="R275" s="25"/>
      <c r="S275" s="25"/>
    </row>
    <row r="276" spans="1:19" ht="16" x14ac:dyDescent="0.4">
      <c r="A276" s="124" t="s">
        <v>273</v>
      </c>
      <c r="B276" s="25">
        <v>5899</v>
      </c>
      <c r="C276" s="25">
        <v>9271</v>
      </c>
      <c r="D276" s="26">
        <v>60731</v>
      </c>
      <c r="E276" s="25">
        <v>7930</v>
      </c>
      <c r="F276" s="25">
        <v>15470</v>
      </c>
      <c r="G276" s="25">
        <v>4690</v>
      </c>
      <c r="H276" s="25">
        <v>580</v>
      </c>
      <c r="I276" s="25">
        <v>4052</v>
      </c>
      <c r="J276" s="25">
        <v>22135</v>
      </c>
      <c r="K276" s="25">
        <v>1245</v>
      </c>
      <c r="L276" s="25">
        <v>1150</v>
      </c>
      <c r="M276" s="25">
        <v>1774</v>
      </c>
      <c r="N276" s="25">
        <v>105</v>
      </c>
      <c r="O276" s="25">
        <v>445</v>
      </c>
      <c r="P276" s="25">
        <v>1155</v>
      </c>
      <c r="R276" s="25"/>
      <c r="S276" s="25"/>
    </row>
    <row r="277" spans="1:19" ht="16" x14ac:dyDescent="0.4">
      <c r="A277" s="124" t="s">
        <v>274</v>
      </c>
      <c r="B277" s="25">
        <v>122892</v>
      </c>
      <c r="C277" s="25">
        <v>-6324</v>
      </c>
      <c r="D277" s="26">
        <v>45136</v>
      </c>
      <c r="E277" s="25">
        <v>9500</v>
      </c>
      <c r="F277" s="25">
        <v>12546</v>
      </c>
      <c r="G277" s="25">
        <v>4151</v>
      </c>
      <c r="H277" s="25">
        <v>503</v>
      </c>
      <c r="I277" s="25">
        <v>4607</v>
      </c>
      <c r="J277" s="25">
        <v>9850</v>
      </c>
      <c r="K277" s="25">
        <v>739</v>
      </c>
      <c r="L277" s="25">
        <v>1150</v>
      </c>
      <c r="M277" s="25">
        <v>881</v>
      </c>
      <c r="N277" s="25">
        <v>0</v>
      </c>
      <c r="O277" s="25">
        <v>180</v>
      </c>
      <c r="P277" s="25">
        <v>1029</v>
      </c>
      <c r="R277" s="25"/>
      <c r="S277" s="25"/>
    </row>
    <row r="278" spans="1:19" ht="16" x14ac:dyDescent="0.4">
      <c r="A278" s="124" t="s">
        <v>275</v>
      </c>
      <c r="B278" s="25">
        <v>6805</v>
      </c>
      <c r="C278" s="25">
        <v>9271</v>
      </c>
      <c r="D278" s="26">
        <v>60731</v>
      </c>
      <c r="E278" s="25">
        <v>7151</v>
      </c>
      <c r="F278" s="25">
        <v>14719</v>
      </c>
      <c r="G278" s="25">
        <v>6845</v>
      </c>
      <c r="H278" s="25">
        <v>527</v>
      </c>
      <c r="I278" s="25">
        <v>5062</v>
      </c>
      <c r="J278" s="25">
        <v>20423</v>
      </c>
      <c r="K278" s="25">
        <v>985</v>
      </c>
      <c r="L278" s="25">
        <v>1150</v>
      </c>
      <c r="M278" s="25">
        <v>1718</v>
      </c>
      <c r="N278" s="25">
        <v>662</v>
      </c>
      <c r="O278" s="25">
        <v>380</v>
      </c>
      <c r="P278" s="25">
        <v>1109</v>
      </c>
      <c r="R278" s="25"/>
      <c r="S278" s="25"/>
    </row>
    <row r="279" spans="1:19" ht="16" x14ac:dyDescent="0.4">
      <c r="A279" s="124" t="s">
        <v>276</v>
      </c>
      <c r="B279" s="25">
        <v>5413</v>
      </c>
      <c r="C279" s="25">
        <v>9482</v>
      </c>
      <c r="D279" s="26">
        <v>60942</v>
      </c>
      <c r="E279" s="25">
        <v>9565</v>
      </c>
      <c r="F279" s="25">
        <v>16832</v>
      </c>
      <c r="G279" s="25">
        <v>5788</v>
      </c>
      <c r="H279" s="25">
        <v>540</v>
      </c>
      <c r="I279" s="25">
        <v>4013</v>
      </c>
      <c r="J279" s="25">
        <v>19527</v>
      </c>
      <c r="K279" s="25">
        <v>1032</v>
      </c>
      <c r="L279" s="25">
        <v>1150</v>
      </c>
      <c r="M279" s="25">
        <v>1416</v>
      </c>
      <c r="N279" s="25">
        <v>0</v>
      </c>
      <c r="O279" s="25">
        <v>245</v>
      </c>
      <c r="P279" s="25">
        <v>834</v>
      </c>
      <c r="R279" s="25"/>
      <c r="S279" s="25"/>
    </row>
    <row r="280" spans="1:19" ht="16" x14ac:dyDescent="0.4">
      <c r="A280" s="124" t="s">
        <v>277</v>
      </c>
      <c r="B280" s="25">
        <v>8695</v>
      </c>
      <c r="C280" s="25">
        <v>2446</v>
      </c>
      <c r="D280" s="26">
        <v>53906</v>
      </c>
      <c r="E280" s="25">
        <v>10869</v>
      </c>
      <c r="F280" s="25">
        <v>15240</v>
      </c>
      <c r="G280" s="25">
        <v>6439</v>
      </c>
      <c r="H280" s="25">
        <v>477</v>
      </c>
      <c r="I280" s="25">
        <v>3517</v>
      </c>
      <c r="J280" s="25">
        <v>13794</v>
      </c>
      <c r="K280" s="25">
        <v>739</v>
      </c>
      <c r="L280" s="25">
        <v>1150</v>
      </c>
      <c r="M280" s="25">
        <v>881</v>
      </c>
      <c r="N280" s="25">
        <v>0</v>
      </c>
      <c r="O280" s="25">
        <v>212</v>
      </c>
      <c r="P280" s="25">
        <v>588</v>
      </c>
      <c r="R280" s="25"/>
      <c r="S280" s="25"/>
    </row>
    <row r="281" spans="1:19" ht="16" x14ac:dyDescent="0.4">
      <c r="A281" s="124" t="s">
        <v>278</v>
      </c>
      <c r="B281" s="25">
        <v>2875</v>
      </c>
      <c r="C281" s="25">
        <v>12356</v>
      </c>
      <c r="D281" s="26">
        <v>63816</v>
      </c>
      <c r="E281" s="25">
        <v>8011</v>
      </c>
      <c r="F281" s="25">
        <v>14951</v>
      </c>
      <c r="G281" s="25">
        <v>5691</v>
      </c>
      <c r="H281" s="25">
        <v>676</v>
      </c>
      <c r="I281" s="25">
        <v>4116</v>
      </c>
      <c r="J281" s="25">
        <v>24581</v>
      </c>
      <c r="K281" s="25">
        <v>1374</v>
      </c>
      <c r="L281" s="25">
        <v>1150</v>
      </c>
      <c r="M281" s="25">
        <v>1882</v>
      </c>
      <c r="N281" s="25">
        <v>0</v>
      </c>
      <c r="O281" s="25">
        <v>347</v>
      </c>
      <c r="P281" s="25">
        <v>1037</v>
      </c>
      <c r="R281" s="25"/>
      <c r="S281" s="25"/>
    </row>
    <row r="282" spans="1:19" ht="16" x14ac:dyDescent="0.4">
      <c r="A282" s="124" t="s">
        <v>279</v>
      </c>
      <c r="B282" s="25">
        <v>2876</v>
      </c>
      <c r="C282" s="25">
        <v>13564</v>
      </c>
      <c r="D282" s="26">
        <v>65024</v>
      </c>
      <c r="E282" s="25">
        <v>7330</v>
      </c>
      <c r="F282" s="25">
        <v>13776</v>
      </c>
      <c r="G282" s="25">
        <v>5367</v>
      </c>
      <c r="H282" s="25">
        <v>602</v>
      </c>
      <c r="I282" s="25">
        <v>3749</v>
      </c>
      <c r="J282" s="25">
        <v>26373</v>
      </c>
      <c r="K282" s="25">
        <v>1507</v>
      </c>
      <c r="L282" s="25">
        <v>1150</v>
      </c>
      <c r="M282" s="25">
        <v>2439</v>
      </c>
      <c r="N282" s="25">
        <v>611</v>
      </c>
      <c r="O282" s="25">
        <v>413</v>
      </c>
      <c r="P282" s="25">
        <v>1707</v>
      </c>
      <c r="R282" s="25"/>
      <c r="S282" s="25"/>
    </row>
    <row r="283" spans="1:19" ht="16" x14ac:dyDescent="0.4">
      <c r="A283" s="124" t="s">
        <v>280</v>
      </c>
      <c r="B283" s="25">
        <v>6442</v>
      </c>
      <c r="C283" s="25">
        <v>6941</v>
      </c>
      <c r="D283" s="26">
        <v>58401</v>
      </c>
      <c r="E283" s="25">
        <v>8043</v>
      </c>
      <c r="F283" s="25">
        <v>13037</v>
      </c>
      <c r="G283" s="25">
        <v>5455</v>
      </c>
      <c r="H283" s="25">
        <v>577</v>
      </c>
      <c r="I283" s="25">
        <v>4374</v>
      </c>
      <c r="J283" s="25">
        <v>21113</v>
      </c>
      <c r="K283" s="25">
        <v>905</v>
      </c>
      <c r="L283" s="25">
        <v>1150</v>
      </c>
      <c r="M283" s="25">
        <v>1624</v>
      </c>
      <c r="N283" s="25">
        <v>517</v>
      </c>
      <c r="O283" s="25">
        <v>380</v>
      </c>
      <c r="P283" s="25">
        <v>1226</v>
      </c>
      <c r="R283" s="25"/>
      <c r="S283" s="25"/>
    </row>
    <row r="284" spans="1:19" ht="16" x14ac:dyDescent="0.4">
      <c r="A284" s="124" t="s">
        <v>281</v>
      </c>
      <c r="B284" s="25">
        <v>28042</v>
      </c>
      <c r="C284" s="25">
        <v>-699</v>
      </c>
      <c r="D284" s="26">
        <v>50761</v>
      </c>
      <c r="E284" s="25">
        <v>8210</v>
      </c>
      <c r="F284" s="25">
        <v>12215</v>
      </c>
      <c r="G284" s="25">
        <v>4868</v>
      </c>
      <c r="H284" s="25">
        <v>558</v>
      </c>
      <c r="I284" s="25">
        <v>4172</v>
      </c>
      <c r="J284" s="25">
        <v>16280</v>
      </c>
      <c r="K284" s="25">
        <v>739</v>
      </c>
      <c r="L284" s="25">
        <v>1150</v>
      </c>
      <c r="M284" s="25">
        <v>978</v>
      </c>
      <c r="N284" s="25">
        <v>0</v>
      </c>
      <c r="O284" s="25">
        <v>245</v>
      </c>
      <c r="P284" s="25">
        <v>1346</v>
      </c>
      <c r="R284" s="25"/>
      <c r="S284" s="25"/>
    </row>
    <row r="285" spans="1:19" ht="16" x14ac:dyDescent="0.4">
      <c r="A285" s="124" t="s">
        <v>282</v>
      </c>
      <c r="B285" s="25">
        <v>17956</v>
      </c>
      <c r="C285" s="25">
        <v>2375</v>
      </c>
      <c r="D285" s="26">
        <v>53835</v>
      </c>
      <c r="E285" s="25">
        <v>8393</v>
      </c>
      <c r="F285" s="25">
        <v>12771</v>
      </c>
      <c r="G285" s="25">
        <v>5107</v>
      </c>
      <c r="H285" s="25">
        <v>569</v>
      </c>
      <c r="I285" s="25">
        <v>3813</v>
      </c>
      <c r="J285" s="25">
        <v>18495</v>
      </c>
      <c r="K285" s="25">
        <v>739</v>
      </c>
      <c r="L285" s="25">
        <v>1150</v>
      </c>
      <c r="M285" s="25">
        <v>1502</v>
      </c>
      <c r="N285" s="25">
        <v>43</v>
      </c>
      <c r="O285" s="25">
        <v>478</v>
      </c>
      <c r="P285" s="25">
        <v>775</v>
      </c>
      <c r="R285" s="25"/>
      <c r="S285" s="25"/>
    </row>
    <row r="286" spans="1:19" ht="16" x14ac:dyDescent="0.4">
      <c r="A286" s="124" t="s">
        <v>283</v>
      </c>
      <c r="B286" s="25">
        <v>9864</v>
      </c>
      <c r="C286" s="25">
        <v>6929</v>
      </c>
      <c r="D286" s="26">
        <v>58389</v>
      </c>
      <c r="E286" s="25">
        <v>7187</v>
      </c>
      <c r="F286" s="25">
        <v>15000</v>
      </c>
      <c r="G286" s="25">
        <v>5529</v>
      </c>
      <c r="H286" s="25">
        <v>756</v>
      </c>
      <c r="I286" s="25">
        <v>5750</v>
      </c>
      <c r="J286" s="25">
        <v>19560</v>
      </c>
      <c r="K286" s="25">
        <v>833</v>
      </c>
      <c r="L286" s="25">
        <v>1150</v>
      </c>
      <c r="M286" s="25">
        <v>1170</v>
      </c>
      <c r="N286" s="25">
        <v>440</v>
      </c>
      <c r="O286" s="25">
        <v>245</v>
      </c>
      <c r="P286" s="25">
        <v>769</v>
      </c>
      <c r="R286" s="25"/>
      <c r="S286" s="25"/>
    </row>
    <row r="287" spans="1:19" ht="16" x14ac:dyDescent="0.4">
      <c r="A287" s="124" t="s">
        <v>284</v>
      </c>
      <c r="B287" s="25">
        <v>5105</v>
      </c>
      <c r="C287" s="25">
        <v>7986</v>
      </c>
      <c r="D287" s="26">
        <v>59446</v>
      </c>
      <c r="E287" s="25">
        <v>7458</v>
      </c>
      <c r="F287" s="25">
        <v>13372</v>
      </c>
      <c r="G287" s="25">
        <v>4745</v>
      </c>
      <c r="H287" s="25">
        <v>600</v>
      </c>
      <c r="I287" s="25">
        <v>4466</v>
      </c>
      <c r="J287" s="25">
        <v>21661</v>
      </c>
      <c r="K287" s="25">
        <v>1076</v>
      </c>
      <c r="L287" s="25">
        <v>1150</v>
      </c>
      <c r="M287" s="25">
        <v>2244</v>
      </c>
      <c r="N287" s="25">
        <v>735</v>
      </c>
      <c r="O287" s="25">
        <v>445</v>
      </c>
      <c r="P287" s="25">
        <v>1494</v>
      </c>
      <c r="R287" s="25"/>
      <c r="S287" s="25"/>
    </row>
    <row r="288" spans="1:19" ht="16" x14ac:dyDescent="0.4">
      <c r="A288" s="124" t="s">
        <v>285</v>
      </c>
      <c r="B288" s="25">
        <v>16223</v>
      </c>
      <c r="C288" s="25">
        <v>2631</v>
      </c>
      <c r="D288" s="26">
        <v>54091</v>
      </c>
      <c r="E288" s="25">
        <v>7513</v>
      </c>
      <c r="F288" s="25">
        <v>12153</v>
      </c>
      <c r="G288" s="25">
        <v>5737</v>
      </c>
      <c r="H288" s="25">
        <v>532</v>
      </c>
      <c r="I288" s="25">
        <v>4263</v>
      </c>
      <c r="J288" s="25">
        <v>19932</v>
      </c>
      <c r="K288" s="25">
        <v>739</v>
      </c>
      <c r="L288" s="25">
        <v>1150</v>
      </c>
      <c r="M288" s="25">
        <v>1127</v>
      </c>
      <c r="N288" s="25">
        <v>110</v>
      </c>
      <c r="O288" s="25">
        <v>245</v>
      </c>
      <c r="P288" s="25">
        <v>590</v>
      </c>
      <c r="R288" s="25"/>
      <c r="S288" s="25"/>
    </row>
    <row r="289" spans="1:19" ht="16" x14ac:dyDescent="0.4">
      <c r="A289" s="124" t="s">
        <v>286</v>
      </c>
      <c r="B289" s="25">
        <v>23167</v>
      </c>
      <c r="C289" s="25">
        <v>278</v>
      </c>
      <c r="D289" s="26">
        <v>51738</v>
      </c>
      <c r="E289" s="25">
        <v>8417</v>
      </c>
      <c r="F289" s="25">
        <v>13894</v>
      </c>
      <c r="G289" s="25">
        <v>5366</v>
      </c>
      <c r="H289" s="25">
        <v>723</v>
      </c>
      <c r="I289" s="25">
        <v>3355</v>
      </c>
      <c r="J289" s="25">
        <v>15059</v>
      </c>
      <c r="K289" s="25">
        <v>739</v>
      </c>
      <c r="L289" s="25">
        <v>1150</v>
      </c>
      <c r="M289" s="25">
        <v>1458</v>
      </c>
      <c r="N289" s="25">
        <v>157</v>
      </c>
      <c r="O289" s="25">
        <v>478</v>
      </c>
      <c r="P289" s="25">
        <v>942</v>
      </c>
      <c r="R289" s="25"/>
      <c r="S289" s="25"/>
    </row>
    <row r="290" spans="1:19" ht="16" x14ac:dyDescent="0.4">
      <c r="A290" s="124" t="s">
        <v>287</v>
      </c>
      <c r="B290" s="25">
        <v>76770</v>
      </c>
      <c r="C290" s="25">
        <v>-4470</v>
      </c>
      <c r="D290" s="26">
        <v>46990</v>
      </c>
      <c r="E290" s="25">
        <v>8520</v>
      </c>
      <c r="F290" s="25">
        <v>12080</v>
      </c>
      <c r="G290" s="25">
        <v>4439</v>
      </c>
      <c r="H290" s="25">
        <v>526</v>
      </c>
      <c r="I290" s="25">
        <v>4349</v>
      </c>
      <c r="J290" s="25">
        <v>12944</v>
      </c>
      <c r="K290" s="25">
        <v>739</v>
      </c>
      <c r="L290" s="25">
        <v>1150</v>
      </c>
      <c r="M290" s="25">
        <v>881</v>
      </c>
      <c r="N290" s="25">
        <v>0</v>
      </c>
      <c r="O290" s="25">
        <v>245</v>
      </c>
      <c r="P290" s="25">
        <v>1117</v>
      </c>
      <c r="R290" s="25"/>
      <c r="S290" s="25"/>
    </row>
    <row r="291" spans="1:19" ht="16" x14ac:dyDescent="0.4">
      <c r="A291" s="124" t="s">
        <v>288</v>
      </c>
      <c r="B291" s="25">
        <v>6116</v>
      </c>
      <c r="C291" s="25">
        <v>12313</v>
      </c>
      <c r="D291" s="26">
        <v>63773</v>
      </c>
      <c r="E291" s="25">
        <v>7295</v>
      </c>
      <c r="F291" s="25">
        <v>13803</v>
      </c>
      <c r="G291" s="25">
        <v>6058</v>
      </c>
      <c r="H291" s="25">
        <v>500</v>
      </c>
      <c r="I291" s="25">
        <v>3073</v>
      </c>
      <c r="J291" s="25">
        <v>26981</v>
      </c>
      <c r="K291" s="25">
        <v>1165</v>
      </c>
      <c r="L291" s="25">
        <v>1150</v>
      </c>
      <c r="M291" s="25">
        <v>1798</v>
      </c>
      <c r="N291" s="25">
        <v>286</v>
      </c>
      <c r="O291" s="25">
        <v>413</v>
      </c>
      <c r="P291" s="25">
        <v>1251</v>
      </c>
      <c r="R291" s="25"/>
      <c r="S291" s="25"/>
    </row>
    <row r="292" spans="1:19" ht="16" x14ac:dyDescent="0.4">
      <c r="A292" s="124" t="s">
        <v>289</v>
      </c>
      <c r="B292" s="25">
        <v>41904</v>
      </c>
      <c r="C292" s="25">
        <v>-1981</v>
      </c>
      <c r="D292" s="26">
        <v>49479</v>
      </c>
      <c r="E292" s="25">
        <v>8483</v>
      </c>
      <c r="F292" s="25">
        <v>12968</v>
      </c>
      <c r="G292" s="25">
        <v>5256</v>
      </c>
      <c r="H292" s="25">
        <v>388</v>
      </c>
      <c r="I292" s="25">
        <v>3934</v>
      </c>
      <c r="J292" s="25">
        <v>14619</v>
      </c>
      <c r="K292" s="25">
        <v>739</v>
      </c>
      <c r="L292" s="25">
        <v>1150</v>
      </c>
      <c r="M292" s="25">
        <v>974</v>
      </c>
      <c r="N292" s="25">
        <v>0</v>
      </c>
      <c r="O292" s="25">
        <v>212</v>
      </c>
      <c r="P292" s="25">
        <v>756</v>
      </c>
      <c r="R292" s="25"/>
      <c r="S292" s="25"/>
    </row>
    <row r="293" spans="1:19" ht="16" x14ac:dyDescent="0.4">
      <c r="A293" s="124" t="s">
        <v>290</v>
      </c>
      <c r="B293" s="25">
        <v>8193</v>
      </c>
      <c r="C293" s="25">
        <v>4341</v>
      </c>
      <c r="D293" s="26">
        <v>55801</v>
      </c>
      <c r="E293" s="25">
        <v>7920</v>
      </c>
      <c r="F293" s="25">
        <v>13265</v>
      </c>
      <c r="G293" s="25">
        <v>5894</v>
      </c>
      <c r="H293" s="25">
        <v>582</v>
      </c>
      <c r="I293" s="25">
        <v>4700</v>
      </c>
      <c r="J293" s="25">
        <v>18804</v>
      </c>
      <c r="K293" s="25">
        <v>859</v>
      </c>
      <c r="L293" s="25">
        <v>1150</v>
      </c>
      <c r="M293" s="25">
        <v>1249</v>
      </c>
      <c r="N293" s="25">
        <v>366</v>
      </c>
      <c r="O293" s="25">
        <v>245</v>
      </c>
      <c r="P293" s="25">
        <v>767</v>
      </c>
      <c r="R293" s="25"/>
      <c r="S293" s="25"/>
    </row>
    <row r="294" spans="1:19" ht="16" x14ac:dyDescent="0.4">
      <c r="A294" s="124" t="s">
        <v>291</v>
      </c>
      <c r="B294" s="25">
        <v>3378</v>
      </c>
      <c r="C294" s="25">
        <v>11984</v>
      </c>
      <c r="D294" s="26">
        <v>63444</v>
      </c>
      <c r="E294" s="25">
        <v>6639</v>
      </c>
      <c r="F294" s="25">
        <v>11203</v>
      </c>
      <c r="G294" s="25">
        <v>5179</v>
      </c>
      <c r="H294" s="25">
        <v>688</v>
      </c>
      <c r="I294" s="25">
        <v>5078</v>
      </c>
      <c r="J294" s="25">
        <v>28506</v>
      </c>
      <c r="K294" s="25">
        <v>1192</v>
      </c>
      <c r="L294" s="25">
        <v>1150</v>
      </c>
      <c r="M294" s="25">
        <v>1655</v>
      </c>
      <c r="N294" s="25">
        <v>725</v>
      </c>
      <c r="O294" s="25">
        <v>380</v>
      </c>
      <c r="P294" s="25">
        <v>1049</v>
      </c>
      <c r="R294" s="25"/>
      <c r="S294" s="25"/>
    </row>
    <row r="295" spans="1:19" ht="16" x14ac:dyDescent="0.4">
      <c r="A295" s="124" t="s">
        <v>292</v>
      </c>
      <c r="B295" s="25">
        <v>4534</v>
      </c>
      <c r="C295" s="25">
        <v>7899</v>
      </c>
      <c r="D295" s="26">
        <v>59359</v>
      </c>
      <c r="E295" s="25">
        <v>6518</v>
      </c>
      <c r="F295" s="25">
        <v>12388</v>
      </c>
      <c r="G295" s="25">
        <v>4860</v>
      </c>
      <c r="H295" s="25">
        <v>427</v>
      </c>
      <c r="I295" s="25">
        <v>3859</v>
      </c>
      <c r="J295" s="25">
        <v>25031</v>
      </c>
      <c r="K295" s="25">
        <v>1180</v>
      </c>
      <c r="L295" s="25">
        <v>1150</v>
      </c>
      <c r="M295" s="25">
        <v>1539</v>
      </c>
      <c r="N295" s="25">
        <v>965</v>
      </c>
      <c r="O295" s="25">
        <v>380</v>
      </c>
      <c r="P295" s="25">
        <v>1062</v>
      </c>
      <c r="R295" s="25"/>
      <c r="S295" s="25"/>
    </row>
    <row r="296" spans="1:19" x14ac:dyDescent="0.3">
      <c r="R296" s="25"/>
    </row>
    <row r="297" spans="1:19" x14ac:dyDescent="0.3">
      <c r="R297" s="25"/>
    </row>
    <row r="298" spans="1:19" x14ac:dyDescent="0.3">
      <c r="R298" s="25"/>
    </row>
    <row r="299" spans="1:19" x14ac:dyDescent="0.3">
      <c r="K299" s="24">
        <v>0</v>
      </c>
    </row>
  </sheetData>
  <mergeCells count="5">
    <mergeCell ref="A3:A4"/>
    <mergeCell ref="B3:B4"/>
    <mergeCell ref="C3:C4"/>
    <mergeCell ref="D3:D4"/>
    <mergeCell ref="E3:M3"/>
  </mergeCells>
  <conditionalFormatting sqref="C6:C295">
    <cfRule type="cellIs" dxfId="0" priority="1" stopIfTrue="1" operator="lessThan">
      <formula>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F293"/>
  <sheetViews>
    <sheetView showGridLines="0" zoomScaleNormal="100" workbookViewId="0">
      <pane xSplit="2" ySplit="3" topLeftCell="C4" activePane="bottomRight" state="frozen"/>
      <selection pane="topRight" activeCell="C1" sqref="C1"/>
      <selection pane="bottomLeft" activeCell="A4" sqref="A4"/>
      <selection pane="bottomRight" activeCell="AW1" sqref="AW1"/>
    </sheetView>
  </sheetViews>
  <sheetFormatPr defaultColWidth="12.453125" defaultRowHeight="14" x14ac:dyDescent="0.3"/>
  <cols>
    <col min="1" max="1" width="3.7265625" style="24" customWidth="1"/>
    <col min="2" max="2" width="24.26953125" style="24" customWidth="1"/>
    <col min="3" max="3" width="20.26953125" style="24" customWidth="1"/>
    <col min="4" max="4" width="19.54296875" style="24" customWidth="1"/>
    <col min="5" max="5" width="12.453125" style="24"/>
    <col min="6" max="6" width="16.54296875" style="24" customWidth="1"/>
    <col min="7" max="7" width="15.26953125" style="24" customWidth="1"/>
    <col min="8" max="8" width="12.453125" style="24"/>
    <col min="9" max="9" width="16.26953125" style="24" customWidth="1"/>
    <col min="10" max="10" width="15" style="24" customWidth="1"/>
    <col min="11" max="11" width="12.453125" style="24"/>
    <col min="12" max="12" width="18.1796875" style="24" customWidth="1"/>
    <col min="13" max="13" width="20" style="24" customWidth="1"/>
    <col min="14" max="17" width="12.453125" style="24"/>
    <col min="18" max="18" width="14.453125" style="24" customWidth="1"/>
    <col min="19" max="19" width="15" style="24" customWidth="1"/>
    <col min="20" max="20" width="12.453125" style="24"/>
    <col min="21" max="21" width="17.54296875" style="24" customWidth="1"/>
    <col min="22" max="22" width="17.1796875" style="24" customWidth="1"/>
    <col min="23" max="23" width="12.453125" style="24"/>
    <col min="24" max="24" width="15.1796875" style="24" customWidth="1"/>
    <col min="25" max="25" width="28.81640625" style="24" customWidth="1"/>
    <col min="26" max="27" width="12.453125" style="24"/>
    <col min="28" max="28" width="16.81640625" style="24" customWidth="1"/>
    <col min="29" max="29" width="12.453125" style="24"/>
    <col min="30" max="30" width="19" style="24" customWidth="1"/>
    <col min="31" max="31" width="18.26953125" style="24" customWidth="1"/>
    <col min="32" max="32" width="12.453125" style="24"/>
    <col min="33" max="33" width="27" style="24" customWidth="1"/>
    <col min="34" max="34" width="25.81640625" style="24" customWidth="1"/>
    <col min="35" max="35" width="12.453125" style="54"/>
    <col min="36" max="36" width="14.81640625" style="24" customWidth="1"/>
    <col min="37" max="37" width="28.81640625" style="24" customWidth="1"/>
    <col min="38" max="38" width="12.453125" style="24"/>
    <col min="39" max="39" width="23.54296875" style="24" customWidth="1"/>
    <col min="40" max="40" width="30.54296875" style="24" customWidth="1"/>
    <col min="41" max="41" width="12.453125" style="24"/>
    <col min="42" max="42" width="14.453125" style="24" customWidth="1"/>
    <col min="43" max="43" width="20.1796875" style="24" customWidth="1"/>
    <col min="44" max="44" width="15.453125" style="24" customWidth="1"/>
    <col min="45" max="45" width="18.26953125" style="24" customWidth="1"/>
    <col min="46" max="46" width="18.1796875" style="24" customWidth="1"/>
    <col min="47" max="47" width="15" style="24" customWidth="1"/>
    <col min="48" max="56" width="12.453125" style="24"/>
    <col min="57" max="58" width="0" style="24" hidden="1" customWidth="1"/>
    <col min="59" max="16384" width="12.453125" style="24"/>
  </cols>
  <sheetData>
    <row r="1" spans="1:58" ht="57" customHeight="1" x14ac:dyDescent="0.3">
      <c r="C1" s="165" t="s">
        <v>350</v>
      </c>
      <c r="D1" s="165"/>
      <c r="E1" s="165"/>
      <c r="F1" s="165" t="s">
        <v>350</v>
      </c>
      <c r="G1" s="165"/>
      <c r="H1" s="165"/>
      <c r="I1" s="165" t="s">
        <v>350</v>
      </c>
      <c r="J1" s="165"/>
      <c r="K1" s="165"/>
      <c r="L1" s="165" t="s">
        <v>350</v>
      </c>
      <c r="M1" s="165"/>
      <c r="N1" s="165"/>
      <c r="O1" s="165" t="s">
        <v>350</v>
      </c>
      <c r="P1" s="165"/>
      <c r="Q1" s="165"/>
      <c r="R1" s="165" t="s">
        <v>350</v>
      </c>
      <c r="S1" s="165"/>
      <c r="T1" s="165"/>
      <c r="U1" s="165" t="s">
        <v>350</v>
      </c>
      <c r="V1" s="165"/>
      <c r="W1" s="165"/>
      <c r="X1" s="125" t="s">
        <v>354</v>
      </c>
      <c r="Y1" s="81" t="s">
        <v>355</v>
      </c>
      <c r="Z1" s="126"/>
      <c r="AA1" s="125" t="s">
        <v>354</v>
      </c>
      <c r="AB1" s="81" t="s">
        <v>358</v>
      </c>
      <c r="AC1" s="126"/>
      <c r="AD1" s="125" t="s">
        <v>354</v>
      </c>
      <c r="AE1" s="81" t="s">
        <v>358</v>
      </c>
      <c r="AF1" s="126"/>
      <c r="AG1" s="125" t="s">
        <v>354</v>
      </c>
      <c r="AH1" s="81" t="s">
        <v>355</v>
      </c>
      <c r="AI1" s="127"/>
      <c r="AJ1" s="125" t="s">
        <v>354</v>
      </c>
      <c r="AK1" s="81" t="s">
        <v>355</v>
      </c>
      <c r="AL1" s="126"/>
      <c r="AM1" s="81" t="s">
        <v>460</v>
      </c>
      <c r="AN1" s="81" t="s">
        <v>355</v>
      </c>
      <c r="AO1" s="80"/>
      <c r="AX1" s="80"/>
      <c r="AY1" s="80"/>
      <c r="BE1" s="24" t="s">
        <v>461</v>
      </c>
    </row>
    <row r="2" spans="1:58" ht="73.5" customHeight="1" x14ac:dyDescent="0.3">
      <c r="A2" s="87"/>
      <c r="B2" s="88" t="s">
        <v>491</v>
      </c>
      <c r="C2" s="151" t="s">
        <v>494</v>
      </c>
      <c r="D2" s="152" t="s">
        <v>495</v>
      </c>
      <c r="E2" s="134" t="s">
        <v>311</v>
      </c>
      <c r="F2" s="153" t="s">
        <v>496</v>
      </c>
      <c r="G2" s="152" t="s">
        <v>497</v>
      </c>
      <c r="H2" s="134" t="s">
        <v>311</v>
      </c>
      <c r="I2" s="151" t="s">
        <v>351</v>
      </c>
      <c r="J2" s="152" t="s">
        <v>312</v>
      </c>
      <c r="K2" s="134" t="s">
        <v>311</v>
      </c>
      <c r="L2" s="153" t="s">
        <v>313</v>
      </c>
      <c r="M2" s="152" t="s">
        <v>314</v>
      </c>
      <c r="N2" s="134" t="s">
        <v>311</v>
      </c>
      <c r="O2" s="153" t="s">
        <v>352</v>
      </c>
      <c r="P2" s="152" t="s">
        <v>315</v>
      </c>
      <c r="Q2" s="134" t="s">
        <v>311</v>
      </c>
      <c r="R2" s="153" t="s">
        <v>353</v>
      </c>
      <c r="S2" s="152" t="s">
        <v>316</v>
      </c>
      <c r="T2" s="134" t="s">
        <v>311</v>
      </c>
      <c r="U2" s="153" t="s">
        <v>317</v>
      </c>
      <c r="V2" s="152" t="s">
        <v>318</v>
      </c>
      <c r="W2" s="134" t="s">
        <v>311</v>
      </c>
      <c r="X2" s="153" t="s">
        <v>346</v>
      </c>
      <c r="Y2" s="152" t="s">
        <v>356</v>
      </c>
      <c r="Z2" s="134" t="s">
        <v>311</v>
      </c>
      <c r="AA2" s="153" t="s">
        <v>347</v>
      </c>
      <c r="AB2" s="152" t="s">
        <v>357</v>
      </c>
      <c r="AC2" s="134" t="s">
        <v>311</v>
      </c>
      <c r="AD2" s="153" t="s">
        <v>359</v>
      </c>
      <c r="AE2" s="152" t="s">
        <v>360</v>
      </c>
      <c r="AF2" s="134" t="s">
        <v>311</v>
      </c>
      <c r="AG2" s="153" t="s">
        <v>361</v>
      </c>
      <c r="AH2" s="152" t="s">
        <v>362</v>
      </c>
      <c r="AI2" s="134" t="s">
        <v>311</v>
      </c>
      <c r="AJ2" s="153" t="s">
        <v>502</v>
      </c>
      <c r="AK2" s="152" t="s">
        <v>363</v>
      </c>
      <c r="AL2" s="134" t="s">
        <v>311</v>
      </c>
      <c r="AM2" s="153" t="s">
        <v>509</v>
      </c>
      <c r="AN2" s="152" t="s">
        <v>459</v>
      </c>
      <c r="AO2" s="134" t="s">
        <v>311</v>
      </c>
      <c r="AP2" s="82" t="s">
        <v>498</v>
      </c>
      <c r="AQ2" s="83" t="s">
        <v>499</v>
      </c>
      <c r="AR2" s="134" t="s">
        <v>319</v>
      </c>
      <c r="AS2" s="84" t="s">
        <v>320</v>
      </c>
      <c r="AT2" s="85" t="s">
        <v>321</v>
      </c>
      <c r="AU2" s="134" t="s">
        <v>319</v>
      </c>
      <c r="AV2" s="159" t="s">
        <v>485</v>
      </c>
      <c r="AX2" s="108"/>
      <c r="AY2" s="109"/>
      <c r="AZ2" s="90"/>
    </row>
    <row r="3" spans="1:58" ht="16" x14ac:dyDescent="0.4">
      <c r="B3" s="123" t="s">
        <v>309</v>
      </c>
      <c r="C3" s="132">
        <v>9640.9793897404525</v>
      </c>
      <c r="D3" s="89">
        <v>9640.9772441452569</v>
      </c>
      <c r="E3" s="129">
        <v>2.1455951955431374E-3</v>
      </c>
      <c r="F3" s="89">
        <v>14169.482313452498</v>
      </c>
      <c r="G3" s="89">
        <v>14169.413159897642</v>
      </c>
      <c r="H3" s="129">
        <v>6.9153554855802213E-2</v>
      </c>
      <c r="I3" s="132">
        <v>4764.9740485152579</v>
      </c>
      <c r="J3" s="89">
        <v>4764.8504964474832</v>
      </c>
      <c r="K3" s="129">
        <v>0.12355206777465355</v>
      </c>
      <c r="L3" s="89">
        <v>726.36657743398405</v>
      </c>
      <c r="M3" s="89">
        <v>726.35434293178685</v>
      </c>
      <c r="N3" s="129">
        <v>726.36657743398405</v>
      </c>
      <c r="O3" s="89">
        <v>5323.4902855623259</v>
      </c>
      <c r="P3" s="89">
        <v>5323.31731675429</v>
      </c>
      <c r="Q3" s="129">
        <v>0.17296880803587555</v>
      </c>
      <c r="R3" s="89">
        <v>12728.119999076182</v>
      </c>
      <c r="S3" s="89">
        <v>12728.145080917689</v>
      </c>
      <c r="T3" s="129">
        <v>-2.5081841507926583E-2</v>
      </c>
      <c r="U3" s="89">
        <v>1486.2488516907574</v>
      </c>
      <c r="V3" s="89">
        <v>1480.4693252594959</v>
      </c>
      <c r="W3" s="129">
        <v>5.7795264312615018</v>
      </c>
      <c r="X3" s="89">
        <v>747.99871311809773</v>
      </c>
      <c r="Y3" s="89">
        <v>14.744632550101461</v>
      </c>
      <c r="Z3" s="129">
        <v>733.25408056799631</v>
      </c>
      <c r="AA3" s="89">
        <v>955.41148752142749</v>
      </c>
      <c r="AB3" s="89">
        <v>208.35285730127362</v>
      </c>
      <c r="AC3" s="129">
        <v>747.05863022015387</v>
      </c>
      <c r="AD3" s="89">
        <v>904.87182304594489</v>
      </c>
      <c r="AE3" s="89">
        <v>22.388449215777595</v>
      </c>
      <c r="AF3" s="129">
        <v>882.48337383016735</v>
      </c>
      <c r="AG3" s="89">
        <v>12.337157355813151</v>
      </c>
      <c r="AH3" s="89">
        <v>15.607738791174368</v>
      </c>
      <c r="AI3" s="129">
        <v>-3.2705814353612173</v>
      </c>
      <c r="AJ3" s="89">
        <v>-0.25635153203575595</v>
      </c>
      <c r="AK3" s="89">
        <v>4.6815731729330796</v>
      </c>
      <c r="AL3" s="129">
        <v>-4.937924704968836</v>
      </c>
      <c r="AM3" s="89">
        <v>0</v>
      </c>
      <c r="AN3" s="89">
        <v>56.195631459624956</v>
      </c>
      <c r="AO3" s="129">
        <v>-56.195631459624956</v>
      </c>
      <c r="AP3" s="128">
        <v>51460</v>
      </c>
      <c r="AQ3" s="128">
        <v>49154.678111583497</v>
      </c>
      <c r="AR3" s="129">
        <v>2305.3218884165035</v>
      </c>
      <c r="AS3" s="130"/>
      <c r="AT3" s="130"/>
      <c r="AU3" s="129"/>
      <c r="AV3" s="129"/>
      <c r="AX3" s="108"/>
      <c r="AY3" s="91"/>
      <c r="AZ3" s="90"/>
    </row>
    <row r="4" spans="1:58" ht="16" x14ac:dyDescent="0.4">
      <c r="B4" s="124" t="s">
        <v>3</v>
      </c>
      <c r="C4" s="133">
        <v>10858.294953289444</v>
      </c>
      <c r="D4" s="131">
        <v>11084</v>
      </c>
      <c r="E4" s="135">
        <v>-225.70504671055642</v>
      </c>
      <c r="F4" s="131">
        <v>17188.738907995557</v>
      </c>
      <c r="G4" s="131">
        <v>16785</v>
      </c>
      <c r="H4" s="135">
        <v>403.73890799555738</v>
      </c>
      <c r="I4" s="133">
        <v>5215.5969953522172</v>
      </c>
      <c r="J4" s="131">
        <v>5294</v>
      </c>
      <c r="K4" s="135">
        <v>-78.403004647782836</v>
      </c>
      <c r="L4" s="131">
        <v>1454</v>
      </c>
      <c r="M4" s="90">
        <v>1440</v>
      </c>
      <c r="N4" s="135">
        <v>14</v>
      </c>
      <c r="O4" s="131">
        <v>6942.4694768070349</v>
      </c>
      <c r="P4" s="131">
        <v>7203</v>
      </c>
      <c r="Q4" s="135">
        <v>-260.53052319296512</v>
      </c>
      <c r="R4" s="131">
        <v>8084.0276674497418</v>
      </c>
      <c r="S4" s="131">
        <v>8371</v>
      </c>
      <c r="T4" s="135">
        <v>-286.97233255025822</v>
      </c>
      <c r="U4" s="131">
        <v>2042</v>
      </c>
      <c r="V4" s="131">
        <v>2140</v>
      </c>
      <c r="W4" s="135">
        <v>-98</v>
      </c>
      <c r="X4" s="131">
        <v>739</v>
      </c>
      <c r="Y4" s="131">
        <v>0</v>
      </c>
      <c r="Z4" s="135">
        <v>739</v>
      </c>
      <c r="AA4" s="131">
        <v>962</v>
      </c>
      <c r="AB4" s="131">
        <v>158.46252888111269</v>
      </c>
      <c r="AC4" s="135">
        <v>803.53747111888731</v>
      </c>
      <c r="AD4" s="131">
        <v>881</v>
      </c>
      <c r="AE4" s="131">
        <v>0</v>
      </c>
      <c r="AF4" s="135">
        <v>881</v>
      </c>
      <c r="AG4" s="131">
        <v>0</v>
      </c>
      <c r="AH4" s="131">
        <v>0</v>
      </c>
      <c r="AI4" s="135">
        <v>0</v>
      </c>
      <c r="AJ4" s="131">
        <v>85</v>
      </c>
      <c r="AK4" s="131">
        <v>93.288424260655049</v>
      </c>
      <c r="AL4" s="135">
        <v>-8.2884242606550487</v>
      </c>
      <c r="AM4" s="131">
        <v>-41.128000893993885</v>
      </c>
      <c r="AN4" s="131">
        <v>0</v>
      </c>
      <c r="AO4" s="135">
        <v>-41.128000893993885</v>
      </c>
      <c r="AP4" s="136">
        <v>54411</v>
      </c>
      <c r="AQ4" s="136">
        <v>52568</v>
      </c>
      <c r="AR4" s="135">
        <v>1843</v>
      </c>
      <c r="AS4" s="137">
        <v>2951</v>
      </c>
      <c r="AT4" s="137">
        <v>3413.3218884165035</v>
      </c>
      <c r="AU4" s="135">
        <v>-462.3218884165035</v>
      </c>
      <c r="AV4" s="25">
        <v>242</v>
      </c>
      <c r="AW4" s="86"/>
      <c r="AX4" s="92"/>
      <c r="AY4" s="92"/>
      <c r="AZ4" s="92"/>
      <c r="BA4" s="86"/>
      <c r="BE4" s="25">
        <v>0</v>
      </c>
      <c r="BF4" s="25">
        <v>0.7509531417672406</v>
      </c>
    </row>
    <row r="5" spans="1:58" ht="16" x14ac:dyDescent="0.4">
      <c r="B5" s="124" t="s">
        <v>4</v>
      </c>
      <c r="C5" s="133">
        <v>10088.294953289444</v>
      </c>
      <c r="D5" s="131">
        <v>10222</v>
      </c>
      <c r="E5" s="135">
        <v>-133.70504671055642</v>
      </c>
      <c r="F5" s="131">
        <v>17720.738907995557</v>
      </c>
      <c r="G5" s="131">
        <v>18522</v>
      </c>
      <c r="H5" s="135">
        <v>-801.26109200444262</v>
      </c>
      <c r="I5" s="133">
        <v>6419.5969953522172</v>
      </c>
      <c r="J5" s="131">
        <v>6569</v>
      </c>
      <c r="K5" s="135">
        <v>-149.40300464778284</v>
      </c>
      <c r="L5" s="131">
        <v>435</v>
      </c>
      <c r="M5" s="90">
        <v>443</v>
      </c>
      <c r="N5" s="135">
        <v>-8</v>
      </c>
      <c r="O5" s="131">
        <v>2296.4694768070349</v>
      </c>
      <c r="P5" s="131">
        <v>2720</v>
      </c>
      <c r="Q5" s="135">
        <v>-423.53052319296512</v>
      </c>
      <c r="R5" s="131">
        <v>14818.027667449742</v>
      </c>
      <c r="S5" s="131">
        <v>14911</v>
      </c>
      <c r="T5" s="135">
        <v>-92.972332550258216</v>
      </c>
      <c r="U5" s="131">
        <v>2042</v>
      </c>
      <c r="V5" s="131">
        <v>2140</v>
      </c>
      <c r="W5" s="135">
        <v>-98</v>
      </c>
      <c r="X5" s="131">
        <v>739</v>
      </c>
      <c r="Y5" s="131">
        <v>0</v>
      </c>
      <c r="Z5" s="135">
        <v>739</v>
      </c>
      <c r="AA5" s="131">
        <v>1134</v>
      </c>
      <c r="AB5" s="131">
        <v>158.46252888111269</v>
      </c>
      <c r="AC5" s="135">
        <v>975.53747111888731</v>
      </c>
      <c r="AD5" s="131">
        <v>881</v>
      </c>
      <c r="AE5" s="131">
        <v>0</v>
      </c>
      <c r="AF5" s="135">
        <v>881</v>
      </c>
      <c r="AG5" s="131">
        <v>0</v>
      </c>
      <c r="AH5" s="131">
        <v>0</v>
      </c>
      <c r="AI5" s="135">
        <v>0</v>
      </c>
      <c r="AJ5" s="131">
        <v>85</v>
      </c>
      <c r="AK5" s="131">
        <v>93.288424260655049</v>
      </c>
      <c r="AL5" s="135">
        <v>-8.2884242606550487</v>
      </c>
      <c r="AM5" s="131">
        <v>-41.128000893993885</v>
      </c>
      <c r="AN5" s="131">
        <v>0</v>
      </c>
      <c r="AO5" s="135">
        <v>-41.128000893993885</v>
      </c>
      <c r="AP5" s="136">
        <v>56618</v>
      </c>
      <c r="AQ5" s="136">
        <v>55778</v>
      </c>
      <c r="AR5" s="135">
        <v>840</v>
      </c>
      <c r="AS5" s="137">
        <v>5158</v>
      </c>
      <c r="AT5" s="137">
        <v>6623.3218884165035</v>
      </c>
      <c r="AU5" s="135">
        <v>-1465.3218884165035</v>
      </c>
      <c r="AV5" s="25">
        <v>281</v>
      </c>
      <c r="AW5" s="86"/>
      <c r="AX5" s="92"/>
      <c r="AY5" s="93"/>
      <c r="AZ5" s="90"/>
      <c r="BE5" s="25">
        <v>0</v>
      </c>
      <c r="BF5" s="25">
        <v>0.7509531417672406</v>
      </c>
    </row>
    <row r="6" spans="1:58" ht="16" x14ac:dyDescent="0.4">
      <c r="B6" s="124" t="s">
        <v>5</v>
      </c>
      <c r="C6" s="133">
        <v>11666.294953289444</v>
      </c>
      <c r="D6" s="131">
        <v>11739</v>
      </c>
      <c r="E6" s="135">
        <v>-72.705046710556417</v>
      </c>
      <c r="F6" s="131">
        <v>19517.738907995557</v>
      </c>
      <c r="G6" s="131">
        <v>19773</v>
      </c>
      <c r="H6" s="135">
        <v>-255.26109200444262</v>
      </c>
      <c r="I6" s="133">
        <v>5892.5969953522172</v>
      </c>
      <c r="J6" s="131">
        <v>6158</v>
      </c>
      <c r="K6" s="135">
        <v>-265.40300464778284</v>
      </c>
      <c r="L6" s="131">
        <v>541</v>
      </c>
      <c r="M6" s="90">
        <v>544</v>
      </c>
      <c r="N6" s="135">
        <v>-3</v>
      </c>
      <c r="O6" s="131">
        <v>3055.4694768070349</v>
      </c>
      <c r="P6" s="131">
        <v>3253</v>
      </c>
      <c r="Q6" s="135">
        <v>-197.53052319296512</v>
      </c>
      <c r="R6" s="131">
        <v>9967.0276674497418</v>
      </c>
      <c r="S6" s="131">
        <v>10158</v>
      </c>
      <c r="T6" s="135">
        <v>-190.97233255025822</v>
      </c>
      <c r="U6" s="131">
        <v>2042</v>
      </c>
      <c r="V6" s="131">
        <v>2140</v>
      </c>
      <c r="W6" s="135">
        <v>-98</v>
      </c>
      <c r="X6" s="131">
        <v>739</v>
      </c>
      <c r="Y6" s="131">
        <v>0</v>
      </c>
      <c r="Z6" s="135">
        <v>739</v>
      </c>
      <c r="AA6" s="131">
        <v>852</v>
      </c>
      <c r="AB6" s="131">
        <v>158.46252888111269</v>
      </c>
      <c r="AC6" s="135">
        <v>693.53747111888731</v>
      </c>
      <c r="AD6" s="131">
        <v>881</v>
      </c>
      <c r="AE6" s="131">
        <v>0</v>
      </c>
      <c r="AF6" s="135">
        <v>881</v>
      </c>
      <c r="AG6" s="131">
        <v>0</v>
      </c>
      <c r="AH6" s="131">
        <v>0</v>
      </c>
      <c r="AI6" s="135">
        <v>0</v>
      </c>
      <c r="AJ6" s="131">
        <v>85</v>
      </c>
      <c r="AK6" s="131">
        <v>93.288424260655049</v>
      </c>
      <c r="AL6" s="135">
        <v>-8.2884242606550487</v>
      </c>
      <c r="AM6" s="131">
        <v>-41.128000893993885</v>
      </c>
      <c r="AN6" s="131">
        <v>0</v>
      </c>
      <c r="AO6" s="135">
        <v>-41.128000893993885</v>
      </c>
      <c r="AP6" s="136">
        <v>55198</v>
      </c>
      <c r="AQ6" s="136">
        <v>54016</v>
      </c>
      <c r="AR6" s="135">
        <v>1182</v>
      </c>
      <c r="AS6" s="137">
        <v>3738</v>
      </c>
      <c r="AT6" s="137">
        <v>4861.3218884165035</v>
      </c>
      <c r="AU6" s="135">
        <v>-1123.3218884165035</v>
      </c>
      <c r="AV6" s="25">
        <v>266</v>
      </c>
      <c r="AW6" s="86"/>
      <c r="AX6" s="92"/>
      <c r="AY6" s="93"/>
      <c r="AZ6" s="90"/>
      <c r="BE6" s="25">
        <v>0</v>
      </c>
      <c r="BF6" s="25">
        <v>0.7509531417672406</v>
      </c>
    </row>
    <row r="7" spans="1:58" ht="16" x14ac:dyDescent="0.4">
      <c r="B7" s="124" t="s">
        <v>6</v>
      </c>
      <c r="C7" s="133">
        <v>11630.294953289444</v>
      </c>
      <c r="D7" s="131">
        <v>11891</v>
      </c>
      <c r="E7" s="135">
        <v>-260.70504671055642</v>
      </c>
      <c r="F7" s="131">
        <v>15765.738907995559</v>
      </c>
      <c r="G7" s="131">
        <v>15895</v>
      </c>
      <c r="H7" s="135">
        <v>-129.2610920044408</v>
      </c>
      <c r="I7" s="133">
        <v>4989.5969953522172</v>
      </c>
      <c r="J7" s="131">
        <v>5075</v>
      </c>
      <c r="K7" s="135">
        <v>-85.403004647782836</v>
      </c>
      <c r="L7" s="131">
        <v>1041</v>
      </c>
      <c r="M7" s="90">
        <v>1035</v>
      </c>
      <c r="N7" s="135">
        <v>6</v>
      </c>
      <c r="O7" s="131">
        <v>5435.4694768070349</v>
      </c>
      <c r="P7" s="131">
        <v>5736</v>
      </c>
      <c r="Q7" s="135">
        <v>-300.53052319296512</v>
      </c>
      <c r="R7" s="131">
        <v>8631.0276674497418</v>
      </c>
      <c r="S7" s="131">
        <v>8782</v>
      </c>
      <c r="T7" s="135">
        <v>-150.97233255025822</v>
      </c>
      <c r="U7" s="131">
        <v>2042</v>
      </c>
      <c r="V7" s="131">
        <v>2140</v>
      </c>
      <c r="W7" s="135">
        <v>-98</v>
      </c>
      <c r="X7" s="131">
        <v>739</v>
      </c>
      <c r="Y7" s="131">
        <v>0</v>
      </c>
      <c r="Z7" s="135">
        <v>739</v>
      </c>
      <c r="AA7" s="131">
        <v>882</v>
      </c>
      <c r="AB7" s="131">
        <v>158.46252888111269</v>
      </c>
      <c r="AC7" s="135">
        <v>723.53747111888731</v>
      </c>
      <c r="AD7" s="131">
        <v>881</v>
      </c>
      <c r="AE7" s="131">
        <v>0</v>
      </c>
      <c r="AF7" s="135">
        <v>881</v>
      </c>
      <c r="AG7" s="131">
        <v>0</v>
      </c>
      <c r="AH7" s="131">
        <v>0</v>
      </c>
      <c r="AI7" s="135">
        <v>0</v>
      </c>
      <c r="AJ7" s="131">
        <v>85</v>
      </c>
      <c r="AK7" s="131">
        <v>93.288424260655049</v>
      </c>
      <c r="AL7" s="135">
        <v>-8.2884242606550487</v>
      </c>
      <c r="AM7" s="131">
        <v>-41.128000893997523</v>
      </c>
      <c r="AN7" s="131">
        <v>0</v>
      </c>
      <c r="AO7" s="135">
        <v>-41.128000893997523</v>
      </c>
      <c r="AP7" s="136">
        <v>52081</v>
      </c>
      <c r="AQ7" s="136">
        <v>50804.723800456581</v>
      </c>
      <c r="AR7" s="135">
        <v>1276.2761995434194</v>
      </c>
      <c r="AS7" s="137">
        <v>621</v>
      </c>
      <c r="AT7" s="137">
        <v>1650.0456888730841</v>
      </c>
      <c r="AU7" s="135">
        <v>-1029.0456888730841</v>
      </c>
      <c r="AV7" s="25">
        <v>263</v>
      </c>
      <c r="AW7" s="86"/>
      <c r="AX7" s="92"/>
      <c r="AY7" s="93"/>
      <c r="AZ7" s="90"/>
      <c r="BE7" s="25">
        <v>0</v>
      </c>
      <c r="BF7" s="25">
        <v>1.0271526851865929</v>
      </c>
    </row>
    <row r="8" spans="1:58" ht="16" x14ac:dyDescent="0.4">
      <c r="B8" s="124" t="s">
        <v>7</v>
      </c>
      <c r="C8" s="133">
        <v>11281.294953289444</v>
      </c>
      <c r="D8" s="131">
        <v>11466</v>
      </c>
      <c r="E8" s="135">
        <v>-184.70504671055642</v>
      </c>
      <c r="F8" s="131">
        <v>17141.738907995557</v>
      </c>
      <c r="G8" s="131">
        <v>17273</v>
      </c>
      <c r="H8" s="135">
        <v>-131.26109200444262</v>
      </c>
      <c r="I8" s="133">
        <v>5323.5969953522172</v>
      </c>
      <c r="J8" s="131">
        <v>5376</v>
      </c>
      <c r="K8" s="135">
        <v>-52.403004647782836</v>
      </c>
      <c r="L8" s="131">
        <v>947</v>
      </c>
      <c r="M8" s="90">
        <v>944</v>
      </c>
      <c r="N8" s="135">
        <v>3</v>
      </c>
      <c r="O8" s="131">
        <v>5081.4694768070349</v>
      </c>
      <c r="P8" s="131">
        <v>5394</v>
      </c>
      <c r="Q8" s="135">
        <v>-312.53052319296512</v>
      </c>
      <c r="R8" s="131">
        <v>8242.0276674497418</v>
      </c>
      <c r="S8" s="131">
        <v>8453</v>
      </c>
      <c r="T8" s="135">
        <v>-210.97233255025822</v>
      </c>
      <c r="U8" s="131">
        <v>2042</v>
      </c>
      <c r="V8" s="131">
        <v>2140</v>
      </c>
      <c r="W8" s="135">
        <v>-98</v>
      </c>
      <c r="X8" s="131">
        <v>739</v>
      </c>
      <c r="Y8" s="131">
        <v>0</v>
      </c>
      <c r="Z8" s="135">
        <v>739</v>
      </c>
      <c r="AA8" s="131">
        <v>1101</v>
      </c>
      <c r="AB8" s="131">
        <v>158.46252888111269</v>
      </c>
      <c r="AC8" s="135">
        <v>942.53747111888731</v>
      </c>
      <c r="AD8" s="131">
        <v>881</v>
      </c>
      <c r="AE8" s="131">
        <v>0</v>
      </c>
      <c r="AF8" s="135">
        <v>881</v>
      </c>
      <c r="AG8" s="131">
        <v>0</v>
      </c>
      <c r="AH8" s="131">
        <v>0</v>
      </c>
      <c r="AI8" s="135">
        <v>0</v>
      </c>
      <c r="AJ8" s="131">
        <v>85</v>
      </c>
      <c r="AK8" s="131">
        <v>93.288424260655049</v>
      </c>
      <c r="AL8" s="135">
        <v>-8.2884242606550487</v>
      </c>
      <c r="AM8" s="131">
        <v>-41.128000893993885</v>
      </c>
      <c r="AN8" s="131">
        <v>0</v>
      </c>
      <c r="AO8" s="135">
        <v>-41.128000893993885</v>
      </c>
      <c r="AP8" s="136">
        <v>52824</v>
      </c>
      <c r="AQ8" s="136">
        <v>51297</v>
      </c>
      <c r="AR8" s="135">
        <v>1527</v>
      </c>
      <c r="AS8" s="137">
        <v>1364</v>
      </c>
      <c r="AT8" s="137">
        <v>2142.3218884165035</v>
      </c>
      <c r="AU8" s="135">
        <v>-778.3218884165035</v>
      </c>
      <c r="AV8" s="25">
        <v>254</v>
      </c>
      <c r="AW8" s="86"/>
      <c r="AX8" s="92"/>
      <c r="AY8" s="93"/>
      <c r="AZ8" s="90"/>
      <c r="BE8" s="25">
        <v>0</v>
      </c>
      <c r="BF8" s="25">
        <v>0.7509531417672406</v>
      </c>
    </row>
    <row r="9" spans="1:58" ht="16" x14ac:dyDescent="0.4">
      <c r="B9" s="124" t="s">
        <v>8</v>
      </c>
      <c r="C9" s="133">
        <v>11050.294953289444</v>
      </c>
      <c r="D9" s="131">
        <v>11290</v>
      </c>
      <c r="E9" s="135">
        <v>-239.70504671055642</v>
      </c>
      <c r="F9" s="131">
        <v>15394.738907995559</v>
      </c>
      <c r="G9" s="131">
        <v>15452</v>
      </c>
      <c r="H9" s="135">
        <v>-57.261092004440798</v>
      </c>
      <c r="I9" s="133">
        <v>4824.5969953522172</v>
      </c>
      <c r="J9" s="131">
        <v>5061</v>
      </c>
      <c r="K9" s="135">
        <v>-236.40300464778284</v>
      </c>
      <c r="L9" s="131">
        <v>990</v>
      </c>
      <c r="M9" s="90">
        <v>979</v>
      </c>
      <c r="N9" s="135">
        <v>11</v>
      </c>
      <c r="O9" s="131">
        <v>4862.4694768070349</v>
      </c>
      <c r="P9" s="131">
        <v>5065</v>
      </c>
      <c r="Q9" s="135">
        <v>-202.53052319296512</v>
      </c>
      <c r="R9" s="131">
        <v>9983.0276674497418</v>
      </c>
      <c r="S9" s="131">
        <v>10286</v>
      </c>
      <c r="T9" s="135">
        <v>-302.97233255025822</v>
      </c>
      <c r="U9" s="131">
        <v>2042</v>
      </c>
      <c r="V9" s="131">
        <v>2140</v>
      </c>
      <c r="W9" s="135">
        <v>-98</v>
      </c>
      <c r="X9" s="131">
        <v>739</v>
      </c>
      <c r="Y9" s="131">
        <v>0</v>
      </c>
      <c r="Z9" s="135">
        <v>739</v>
      </c>
      <c r="AA9" s="131">
        <v>1128</v>
      </c>
      <c r="AB9" s="131">
        <v>158.46252888111269</v>
      </c>
      <c r="AC9" s="135">
        <v>969.53747111888731</v>
      </c>
      <c r="AD9" s="131">
        <v>881</v>
      </c>
      <c r="AE9" s="131">
        <v>0</v>
      </c>
      <c r="AF9" s="135">
        <v>881</v>
      </c>
      <c r="AG9" s="131">
        <v>0</v>
      </c>
      <c r="AH9" s="131">
        <v>0</v>
      </c>
      <c r="AI9" s="135">
        <v>0</v>
      </c>
      <c r="AJ9" s="131">
        <v>85</v>
      </c>
      <c r="AK9" s="131">
        <v>93.288424260655049</v>
      </c>
      <c r="AL9" s="135">
        <v>-8.2884242606550487</v>
      </c>
      <c r="AM9" s="131">
        <v>-41.128000893997523</v>
      </c>
      <c r="AN9" s="131">
        <v>0</v>
      </c>
      <c r="AO9" s="135">
        <v>-41.128000893997523</v>
      </c>
      <c r="AP9" s="136">
        <v>51939</v>
      </c>
      <c r="AQ9" s="136">
        <v>50524.119435993445</v>
      </c>
      <c r="AR9" s="135">
        <v>1414.8805640065548</v>
      </c>
      <c r="AS9" s="137">
        <v>479</v>
      </c>
      <c r="AT9" s="137">
        <v>1369.4413244099487</v>
      </c>
      <c r="AU9" s="135">
        <v>-890.44132440994872</v>
      </c>
      <c r="AV9" s="25">
        <v>257</v>
      </c>
      <c r="AW9" s="86"/>
      <c r="AX9" s="92"/>
      <c r="AY9" s="93"/>
      <c r="AZ9" s="90"/>
      <c r="BE9" s="25">
        <v>0</v>
      </c>
      <c r="BF9" s="25">
        <v>0.63151714832201833</v>
      </c>
    </row>
    <row r="10" spans="1:58" ht="16" x14ac:dyDescent="0.4">
      <c r="B10" s="124" t="s">
        <v>9</v>
      </c>
      <c r="C10" s="133">
        <v>10561.294953289444</v>
      </c>
      <c r="D10" s="131">
        <v>10566</v>
      </c>
      <c r="E10" s="135">
        <v>-4.7050467105564167</v>
      </c>
      <c r="F10" s="131">
        <v>16161.738907995559</v>
      </c>
      <c r="G10" s="131">
        <v>16535</v>
      </c>
      <c r="H10" s="135">
        <v>-373.2610920044408</v>
      </c>
      <c r="I10" s="133">
        <v>5138.5969953522172</v>
      </c>
      <c r="J10" s="131">
        <v>5342</v>
      </c>
      <c r="K10" s="135">
        <v>-203.40300464778284</v>
      </c>
      <c r="L10" s="131">
        <v>457</v>
      </c>
      <c r="M10" s="90">
        <v>464</v>
      </c>
      <c r="N10" s="135">
        <v>-7</v>
      </c>
      <c r="O10" s="131">
        <v>3235.4694768070349</v>
      </c>
      <c r="P10" s="131">
        <v>3465</v>
      </c>
      <c r="Q10" s="135">
        <v>-229.53052319296512</v>
      </c>
      <c r="R10" s="131">
        <v>14467.027667449742</v>
      </c>
      <c r="S10" s="131">
        <v>14576</v>
      </c>
      <c r="T10" s="135">
        <v>-108.97233255025822</v>
      </c>
      <c r="U10" s="131">
        <v>2042</v>
      </c>
      <c r="V10" s="131">
        <v>2140</v>
      </c>
      <c r="W10" s="135">
        <v>-98</v>
      </c>
      <c r="X10" s="131">
        <v>739</v>
      </c>
      <c r="Y10" s="131">
        <v>0</v>
      </c>
      <c r="Z10" s="135">
        <v>739</v>
      </c>
      <c r="AA10" s="131">
        <v>938</v>
      </c>
      <c r="AB10" s="131">
        <v>158.46252888111269</v>
      </c>
      <c r="AC10" s="135">
        <v>779.53747111888731</v>
      </c>
      <c r="AD10" s="131">
        <v>881</v>
      </c>
      <c r="AE10" s="131">
        <v>0</v>
      </c>
      <c r="AF10" s="135">
        <v>881</v>
      </c>
      <c r="AG10" s="131">
        <v>0</v>
      </c>
      <c r="AH10" s="131">
        <v>0</v>
      </c>
      <c r="AI10" s="135">
        <v>0</v>
      </c>
      <c r="AJ10" s="131">
        <v>85</v>
      </c>
      <c r="AK10" s="131">
        <v>93.288424260655049</v>
      </c>
      <c r="AL10" s="135">
        <v>-8.2884242606550487</v>
      </c>
      <c r="AM10" s="131">
        <v>-41.128000893997523</v>
      </c>
      <c r="AN10" s="131">
        <v>0</v>
      </c>
      <c r="AO10" s="135">
        <v>-41.128000893997523</v>
      </c>
      <c r="AP10" s="136">
        <v>54665</v>
      </c>
      <c r="AQ10" s="136">
        <v>53339</v>
      </c>
      <c r="AR10" s="135">
        <v>1326</v>
      </c>
      <c r="AS10" s="137">
        <v>3205</v>
      </c>
      <c r="AT10" s="137">
        <v>4184.3218884165035</v>
      </c>
      <c r="AU10" s="135">
        <v>-979.3218884165035</v>
      </c>
      <c r="AV10" s="25">
        <v>261</v>
      </c>
      <c r="AW10" s="86"/>
      <c r="AX10" s="92"/>
      <c r="AY10" s="93"/>
      <c r="AZ10" s="90"/>
      <c r="BE10" s="25">
        <v>0</v>
      </c>
      <c r="BF10" s="25">
        <v>0.7509531417672406</v>
      </c>
    </row>
    <row r="11" spans="1:58" ht="16" x14ac:dyDescent="0.4">
      <c r="B11" s="124" t="s">
        <v>10</v>
      </c>
      <c r="C11" s="133">
        <v>12044.294953289444</v>
      </c>
      <c r="D11" s="131">
        <v>12144</v>
      </c>
      <c r="E11" s="135">
        <v>-99.705046710556417</v>
      </c>
      <c r="F11" s="131">
        <v>16541.738907995557</v>
      </c>
      <c r="G11" s="131">
        <v>16978</v>
      </c>
      <c r="H11" s="135">
        <v>-436.26109200444262</v>
      </c>
      <c r="I11" s="133">
        <v>4982.5969953522172</v>
      </c>
      <c r="J11" s="131">
        <v>5226</v>
      </c>
      <c r="K11" s="135">
        <v>-243.40300464778284</v>
      </c>
      <c r="L11" s="131">
        <v>488</v>
      </c>
      <c r="M11" s="90">
        <v>491</v>
      </c>
      <c r="N11" s="135">
        <v>-3</v>
      </c>
      <c r="O11" s="131">
        <v>3833.4694768070349</v>
      </c>
      <c r="P11" s="131">
        <v>4237</v>
      </c>
      <c r="Q11" s="135">
        <v>-403.53052319296512</v>
      </c>
      <c r="R11" s="131">
        <v>10294.027667449742</v>
      </c>
      <c r="S11" s="131">
        <v>10469</v>
      </c>
      <c r="T11" s="135">
        <v>-174.97233255025822</v>
      </c>
      <c r="U11" s="131">
        <v>2042</v>
      </c>
      <c r="V11" s="131">
        <v>2140</v>
      </c>
      <c r="W11" s="135">
        <v>-98</v>
      </c>
      <c r="X11" s="131">
        <v>739</v>
      </c>
      <c r="Y11" s="131">
        <v>0</v>
      </c>
      <c r="Z11" s="135">
        <v>739</v>
      </c>
      <c r="AA11" s="131">
        <v>1023</v>
      </c>
      <c r="AB11" s="131">
        <v>158.46252888111269</v>
      </c>
      <c r="AC11" s="135">
        <v>864.53747111888731</v>
      </c>
      <c r="AD11" s="131">
        <v>881</v>
      </c>
      <c r="AE11" s="131">
        <v>0</v>
      </c>
      <c r="AF11" s="135">
        <v>881</v>
      </c>
      <c r="AG11" s="131">
        <v>0</v>
      </c>
      <c r="AH11" s="131">
        <v>0</v>
      </c>
      <c r="AI11" s="135">
        <v>0</v>
      </c>
      <c r="AJ11" s="131">
        <v>85</v>
      </c>
      <c r="AK11" s="131">
        <v>93.288424260655049</v>
      </c>
      <c r="AL11" s="135">
        <v>-8.2884242606550487</v>
      </c>
      <c r="AM11" s="131">
        <v>-41.128000893993885</v>
      </c>
      <c r="AN11" s="131">
        <v>0</v>
      </c>
      <c r="AO11" s="135">
        <v>-41.128000893993885</v>
      </c>
      <c r="AP11" s="136">
        <v>52913</v>
      </c>
      <c r="AQ11" s="136">
        <v>51936</v>
      </c>
      <c r="AR11" s="135">
        <v>977</v>
      </c>
      <c r="AS11" s="137">
        <v>1453</v>
      </c>
      <c r="AT11" s="137">
        <v>2781.3218884165035</v>
      </c>
      <c r="AU11" s="135">
        <v>-1328.3218884165035</v>
      </c>
      <c r="AV11" s="25">
        <v>274</v>
      </c>
      <c r="AW11" s="86"/>
      <c r="AX11" s="92"/>
      <c r="AY11" s="93"/>
      <c r="AZ11" s="90"/>
      <c r="BE11" s="25">
        <v>0</v>
      </c>
      <c r="BF11" s="25">
        <v>0.7509531417672406</v>
      </c>
    </row>
    <row r="12" spans="1:58" ht="16" x14ac:dyDescent="0.4">
      <c r="B12" s="124" t="s">
        <v>11</v>
      </c>
      <c r="C12" s="133">
        <v>8368.2949532894436</v>
      </c>
      <c r="D12" s="131">
        <v>8294</v>
      </c>
      <c r="E12" s="135">
        <v>74.294953289443583</v>
      </c>
      <c r="F12" s="131">
        <v>13243.738907995559</v>
      </c>
      <c r="G12" s="131">
        <v>12744</v>
      </c>
      <c r="H12" s="135">
        <v>499.7389079955592</v>
      </c>
      <c r="I12" s="133">
        <v>4449.5969953522172</v>
      </c>
      <c r="J12" s="131">
        <v>4503</v>
      </c>
      <c r="K12" s="135">
        <v>-53.403004647782836</v>
      </c>
      <c r="L12" s="131">
        <v>597</v>
      </c>
      <c r="M12" s="90">
        <v>600</v>
      </c>
      <c r="N12" s="135">
        <v>-3</v>
      </c>
      <c r="O12" s="131">
        <v>5059.4694768070349</v>
      </c>
      <c r="P12" s="131">
        <v>4830</v>
      </c>
      <c r="Q12" s="135">
        <v>229.46947680703488</v>
      </c>
      <c r="R12" s="131">
        <v>17438.02766744974</v>
      </c>
      <c r="S12" s="131">
        <v>17145</v>
      </c>
      <c r="T12" s="135">
        <v>293.02766744973997</v>
      </c>
      <c r="U12" s="131">
        <v>2042</v>
      </c>
      <c r="V12" s="131">
        <v>2140</v>
      </c>
      <c r="W12" s="135">
        <v>-98</v>
      </c>
      <c r="X12" s="131">
        <v>739</v>
      </c>
      <c r="Y12" s="131">
        <v>0</v>
      </c>
      <c r="Z12" s="135">
        <v>739</v>
      </c>
      <c r="AA12" s="131">
        <v>848</v>
      </c>
      <c r="AB12" s="131">
        <v>56.228639280394823</v>
      </c>
      <c r="AC12" s="135">
        <v>791.77136071960513</v>
      </c>
      <c r="AD12" s="131">
        <v>881</v>
      </c>
      <c r="AE12" s="131">
        <v>0</v>
      </c>
      <c r="AF12" s="135">
        <v>881</v>
      </c>
      <c r="AG12" s="131">
        <v>0</v>
      </c>
      <c r="AH12" s="131">
        <v>0</v>
      </c>
      <c r="AI12" s="135">
        <v>0</v>
      </c>
      <c r="AJ12" s="131">
        <v>85</v>
      </c>
      <c r="AK12" s="131">
        <v>93.288424260655049</v>
      </c>
      <c r="AL12" s="135">
        <v>-8.2884242606550487</v>
      </c>
      <c r="AM12" s="131">
        <v>-41.128000893997523</v>
      </c>
      <c r="AN12" s="131">
        <v>0</v>
      </c>
      <c r="AO12" s="135">
        <v>-41.128000893997523</v>
      </c>
      <c r="AP12" s="136">
        <v>53710</v>
      </c>
      <c r="AQ12" s="136">
        <v>50405</v>
      </c>
      <c r="AR12" s="135">
        <v>3305</v>
      </c>
      <c r="AS12" s="137">
        <v>2250</v>
      </c>
      <c r="AT12" s="137">
        <v>1250.3218884165035</v>
      </c>
      <c r="AU12" s="135">
        <v>999.6781115834965</v>
      </c>
      <c r="AV12" s="25">
        <v>127</v>
      </c>
      <c r="AW12" s="86"/>
      <c r="AX12" s="92"/>
      <c r="AY12" s="93"/>
      <c r="AZ12" s="90"/>
      <c r="BE12" s="25">
        <v>0</v>
      </c>
      <c r="BF12" s="25">
        <v>0.51706354104680941</v>
      </c>
    </row>
    <row r="13" spans="1:58" ht="16" x14ac:dyDescent="0.4">
      <c r="B13" s="124" t="s">
        <v>12</v>
      </c>
      <c r="C13" s="133">
        <v>11220.294953289444</v>
      </c>
      <c r="D13" s="131">
        <v>11537</v>
      </c>
      <c r="E13" s="135">
        <v>-316.70504671055642</v>
      </c>
      <c r="F13" s="131">
        <v>17066.738907995557</v>
      </c>
      <c r="G13" s="131">
        <v>17895</v>
      </c>
      <c r="H13" s="135">
        <v>-828.26109200444262</v>
      </c>
      <c r="I13" s="133">
        <v>6389.5969953522172</v>
      </c>
      <c r="J13" s="131">
        <v>6461</v>
      </c>
      <c r="K13" s="135">
        <v>-71.403004647782836</v>
      </c>
      <c r="L13" s="131">
        <v>569</v>
      </c>
      <c r="M13" s="90">
        <v>577</v>
      </c>
      <c r="N13" s="135">
        <v>-8</v>
      </c>
      <c r="O13" s="131">
        <v>2919.4694768070349</v>
      </c>
      <c r="P13" s="131">
        <v>3210</v>
      </c>
      <c r="Q13" s="135">
        <v>-290.53052319296512</v>
      </c>
      <c r="R13" s="131">
        <v>8181.0276674497418</v>
      </c>
      <c r="S13" s="131">
        <v>8380</v>
      </c>
      <c r="T13" s="135">
        <v>-198.97233255025822</v>
      </c>
      <c r="U13" s="131">
        <v>2042</v>
      </c>
      <c r="V13" s="131">
        <v>2140</v>
      </c>
      <c r="W13" s="135">
        <v>-98</v>
      </c>
      <c r="X13" s="131">
        <v>739</v>
      </c>
      <c r="Y13" s="131">
        <v>0</v>
      </c>
      <c r="Z13" s="135">
        <v>739</v>
      </c>
      <c r="AA13" s="131">
        <v>897</v>
      </c>
      <c r="AB13" s="131">
        <v>56.228639280394823</v>
      </c>
      <c r="AC13" s="135">
        <v>840.77136071960513</v>
      </c>
      <c r="AD13" s="131">
        <v>881</v>
      </c>
      <c r="AE13" s="131">
        <v>0</v>
      </c>
      <c r="AF13" s="135">
        <v>881</v>
      </c>
      <c r="AG13" s="131">
        <v>0</v>
      </c>
      <c r="AH13" s="131">
        <v>0</v>
      </c>
      <c r="AI13" s="135">
        <v>0</v>
      </c>
      <c r="AJ13" s="131">
        <v>85</v>
      </c>
      <c r="AK13" s="131">
        <v>93.288424260655049</v>
      </c>
      <c r="AL13" s="135">
        <v>-8.2884242606550487</v>
      </c>
      <c r="AM13" s="131">
        <v>-41.128000893993885</v>
      </c>
      <c r="AN13" s="131">
        <v>0</v>
      </c>
      <c r="AO13" s="135">
        <v>-41.128000893993885</v>
      </c>
      <c r="AP13" s="136">
        <v>50949</v>
      </c>
      <c r="AQ13" s="136">
        <v>50348.948988340191</v>
      </c>
      <c r="AR13" s="135">
        <v>600.05101165980886</v>
      </c>
      <c r="AS13" s="137">
        <v>-511</v>
      </c>
      <c r="AT13" s="137">
        <v>1194.2708767566946</v>
      </c>
      <c r="AU13" s="135">
        <v>-1705.2708767566946</v>
      </c>
      <c r="AV13" s="25">
        <v>285</v>
      </c>
      <c r="AW13" s="86"/>
      <c r="AX13" s="92"/>
      <c r="AY13" s="93"/>
      <c r="AZ13" s="90"/>
      <c r="BE13" s="25">
        <v>0</v>
      </c>
      <c r="BF13" s="25">
        <v>0.56807520085567376</v>
      </c>
    </row>
    <row r="14" spans="1:58" ht="16" x14ac:dyDescent="0.4">
      <c r="B14" s="124" t="s">
        <v>13</v>
      </c>
      <c r="C14" s="133">
        <v>9675.2949532894436</v>
      </c>
      <c r="D14" s="131">
        <v>9764</v>
      </c>
      <c r="E14" s="135">
        <v>-88.705046710556417</v>
      </c>
      <c r="F14" s="131">
        <v>14128.738907995559</v>
      </c>
      <c r="G14" s="131">
        <v>14180</v>
      </c>
      <c r="H14" s="135">
        <v>-51.261092004440798</v>
      </c>
      <c r="I14" s="133">
        <v>4581.5969953522172</v>
      </c>
      <c r="J14" s="131">
        <v>4695</v>
      </c>
      <c r="K14" s="135">
        <v>-113.40300464778284</v>
      </c>
      <c r="L14" s="131">
        <v>827</v>
      </c>
      <c r="M14" s="90">
        <v>827</v>
      </c>
      <c r="N14" s="135">
        <v>0</v>
      </c>
      <c r="O14" s="131">
        <v>5023.4694768070349</v>
      </c>
      <c r="P14" s="131">
        <v>4993</v>
      </c>
      <c r="Q14" s="135">
        <v>30.46947680703488</v>
      </c>
      <c r="R14" s="131">
        <v>13004.027667449742</v>
      </c>
      <c r="S14" s="131">
        <v>13143</v>
      </c>
      <c r="T14" s="135">
        <v>-138.97233255025822</v>
      </c>
      <c r="U14" s="131">
        <v>2042</v>
      </c>
      <c r="V14" s="131">
        <v>2140</v>
      </c>
      <c r="W14" s="135">
        <v>-98</v>
      </c>
      <c r="X14" s="131">
        <v>739</v>
      </c>
      <c r="Y14" s="131">
        <v>0</v>
      </c>
      <c r="Z14" s="135">
        <v>739</v>
      </c>
      <c r="AA14" s="131">
        <v>848</v>
      </c>
      <c r="AB14" s="131">
        <v>158.46252888111269</v>
      </c>
      <c r="AC14" s="135">
        <v>689.53747111888731</v>
      </c>
      <c r="AD14" s="131">
        <v>881</v>
      </c>
      <c r="AE14" s="131">
        <v>0</v>
      </c>
      <c r="AF14" s="135">
        <v>881</v>
      </c>
      <c r="AG14" s="131">
        <v>0</v>
      </c>
      <c r="AH14" s="131">
        <v>0</v>
      </c>
      <c r="AI14" s="135">
        <v>0</v>
      </c>
      <c r="AJ14" s="131">
        <v>85</v>
      </c>
      <c r="AK14" s="131">
        <v>93.288424260655049</v>
      </c>
      <c r="AL14" s="135">
        <v>-8.2884242606550487</v>
      </c>
      <c r="AM14" s="131">
        <v>-41.128000893997523</v>
      </c>
      <c r="AN14" s="131">
        <v>0</v>
      </c>
      <c r="AO14" s="135">
        <v>-41.128000893997523</v>
      </c>
      <c r="AP14" s="136">
        <v>51794</v>
      </c>
      <c r="AQ14" s="136">
        <v>49993</v>
      </c>
      <c r="AR14" s="135">
        <v>1801</v>
      </c>
      <c r="AS14" s="137">
        <v>334</v>
      </c>
      <c r="AT14" s="137">
        <v>838.3218884165035</v>
      </c>
      <c r="AU14" s="135">
        <v>-504.3218884165035</v>
      </c>
      <c r="AV14" s="25">
        <v>244</v>
      </c>
      <c r="AW14" s="86"/>
      <c r="AX14" s="92"/>
      <c r="AY14" s="93"/>
      <c r="AZ14" s="90"/>
      <c r="BE14" s="25">
        <v>0</v>
      </c>
      <c r="BF14" s="25">
        <v>0.7509531417672406</v>
      </c>
    </row>
    <row r="15" spans="1:58" ht="16" x14ac:dyDescent="0.4">
      <c r="B15" s="124" t="s">
        <v>14</v>
      </c>
      <c r="C15" s="133">
        <v>11342.294953289444</v>
      </c>
      <c r="D15" s="131">
        <v>11708</v>
      </c>
      <c r="E15" s="135">
        <v>-365.70504671055642</v>
      </c>
      <c r="F15" s="131">
        <v>17949.738907995557</v>
      </c>
      <c r="G15" s="131">
        <v>18255</v>
      </c>
      <c r="H15" s="135">
        <v>-305.26109200444262</v>
      </c>
      <c r="I15" s="133">
        <v>6433.5969953522172</v>
      </c>
      <c r="J15" s="131">
        <v>6315</v>
      </c>
      <c r="K15" s="135">
        <v>118.59699535221716</v>
      </c>
      <c r="L15" s="131">
        <v>617</v>
      </c>
      <c r="M15" s="90">
        <v>621</v>
      </c>
      <c r="N15" s="135">
        <v>-4</v>
      </c>
      <c r="O15" s="131">
        <v>3718.4694768070349</v>
      </c>
      <c r="P15" s="131">
        <v>3883</v>
      </c>
      <c r="Q15" s="135">
        <v>-164.53052319296512</v>
      </c>
      <c r="R15" s="131">
        <v>10561.027667449742</v>
      </c>
      <c r="S15" s="131">
        <v>10940</v>
      </c>
      <c r="T15" s="135">
        <v>-378.97233255025822</v>
      </c>
      <c r="U15" s="131">
        <v>2042</v>
      </c>
      <c r="V15" s="131">
        <v>2140</v>
      </c>
      <c r="W15" s="135">
        <v>-98</v>
      </c>
      <c r="X15" s="131">
        <v>739</v>
      </c>
      <c r="Y15" s="131">
        <v>0</v>
      </c>
      <c r="Z15" s="135">
        <v>739</v>
      </c>
      <c r="AA15" s="131">
        <v>1007</v>
      </c>
      <c r="AB15" s="131">
        <v>158.46252888111269</v>
      </c>
      <c r="AC15" s="135">
        <v>848.53747111888731</v>
      </c>
      <c r="AD15" s="131">
        <v>881</v>
      </c>
      <c r="AE15" s="131">
        <v>0</v>
      </c>
      <c r="AF15" s="135">
        <v>881</v>
      </c>
      <c r="AG15" s="131">
        <v>0</v>
      </c>
      <c r="AH15" s="131">
        <v>0</v>
      </c>
      <c r="AI15" s="135">
        <v>0</v>
      </c>
      <c r="AJ15" s="131">
        <v>85</v>
      </c>
      <c r="AK15" s="131">
        <v>93.288424260655049</v>
      </c>
      <c r="AL15" s="135">
        <v>-8.2884242606550487</v>
      </c>
      <c r="AM15" s="131">
        <v>-41.128000893993885</v>
      </c>
      <c r="AN15" s="131">
        <v>0</v>
      </c>
      <c r="AO15" s="135">
        <v>-41.128000893993885</v>
      </c>
      <c r="AP15" s="136">
        <v>55335</v>
      </c>
      <c r="AQ15" s="136">
        <v>54113</v>
      </c>
      <c r="AR15" s="135">
        <v>1222</v>
      </c>
      <c r="AS15" s="137">
        <v>3875</v>
      </c>
      <c r="AT15" s="137">
        <v>4958.3218884165035</v>
      </c>
      <c r="AU15" s="135">
        <v>-1083.3218884165035</v>
      </c>
      <c r="AV15" s="25">
        <v>264</v>
      </c>
      <c r="AW15" s="86"/>
      <c r="AX15" s="92"/>
      <c r="AY15" s="93"/>
      <c r="AZ15" s="90"/>
      <c r="BE15" s="25">
        <v>0</v>
      </c>
      <c r="BF15" s="25">
        <v>0.7509531417672406</v>
      </c>
    </row>
    <row r="16" spans="1:58" ht="16" x14ac:dyDescent="0.4">
      <c r="B16" s="124" t="s">
        <v>15</v>
      </c>
      <c r="C16" s="133">
        <v>11963.294953289444</v>
      </c>
      <c r="D16" s="131">
        <v>12042</v>
      </c>
      <c r="E16" s="135">
        <v>-78.705046710556417</v>
      </c>
      <c r="F16" s="131">
        <v>17437.738907995557</v>
      </c>
      <c r="G16" s="131">
        <v>17293</v>
      </c>
      <c r="H16" s="135">
        <v>144.73890799555738</v>
      </c>
      <c r="I16" s="133">
        <v>4939.5969953522172</v>
      </c>
      <c r="J16" s="131">
        <v>5032</v>
      </c>
      <c r="K16" s="135">
        <v>-92.403004647782836</v>
      </c>
      <c r="L16" s="131">
        <v>1301</v>
      </c>
      <c r="M16" s="90">
        <v>1291</v>
      </c>
      <c r="N16" s="135">
        <v>10</v>
      </c>
      <c r="O16" s="131">
        <v>5625.4694768070349</v>
      </c>
      <c r="P16" s="131">
        <v>5613</v>
      </c>
      <c r="Q16" s="135">
        <v>12.46947680703488</v>
      </c>
      <c r="R16" s="131">
        <v>8829.0276674497418</v>
      </c>
      <c r="S16" s="131">
        <v>8990</v>
      </c>
      <c r="T16" s="135">
        <v>-160.97233255025822</v>
      </c>
      <c r="U16" s="131">
        <v>2042</v>
      </c>
      <c r="V16" s="131">
        <v>2140</v>
      </c>
      <c r="W16" s="135">
        <v>-98</v>
      </c>
      <c r="X16" s="131">
        <v>739</v>
      </c>
      <c r="Y16" s="131">
        <v>0</v>
      </c>
      <c r="Z16" s="135">
        <v>739</v>
      </c>
      <c r="AA16" s="131">
        <v>897</v>
      </c>
      <c r="AB16" s="131">
        <v>158.46252888111269</v>
      </c>
      <c r="AC16" s="135">
        <v>738.53747111888731</v>
      </c>
      <c r="AD16" s="131">
        <v>881</v>
      </c>
      <c r="AE16" s="131">
        <v>0</v>
      </c>
      <c r="AF16" s="135">
        <v>881</v>
      </c>
      <c r="AG16" s="131">
        <v>0</v>
      </c>
      <c r="AH16" s="131">
        <v>0</v>
      </c>
      <c r="AI16" s="135">
        <v>0</v>
      </c>
      <c r="AJ16" s="131">
        <v>85</v>
      </c>
      <c r="AK16" s="131">
        <v>93.288424260655049</v>
      </c>
      <c r="AL16" s="135">
        <v>-8.2884242606550487</v>
      </c>
      <c r="AM16" s="131">
        <v>-41.128000893993885</v>
      </c>
      <c r="AN16" s="131">
        <v>0</v>
      </c>
      <c r="AO16" s="135">
        <v>-41.128000893993885</v>
      </c>
      <c r="AP16" s="136">
        <v>54699</v>
      </c>
      <c r="AQ16" s="136">
        <v>52652.407992135093</v>
      </c>
      <c r="AR16" s="135">
        <v>2046.5920078649069</v>
      </c>
      <c r="AS16" s="137">
        <v>3239</v>
      </c>
      <c r="AT16" s="137">
        <v>3497.7298805515966</v>
      </c>
      <c r="AU16" s="135">
        <v>-258.72988055159658</v>
      </c>
      <c r="AV16" s="25">
        <v>225</v>
      </c>
      <c r="AW16" s="86"/>
      <c r="AX16" s="92"/>
      <c r="AY16" s="93"/>
      <c r="AZ16" s="90"/>
      <c r="BE16" s="25">
        <v>0</v>
      </c>
      <c r="BF16" s="25">
        <v>0.34296100667415885</v>
      </c>
    </row>
    <row r="17" spans="2:58" ht="16" x14ac:dyDescent="0.4">
      <c r="B17" s="124" t="s">
        <v>16</v>
      </c>
      <c r="C17" s="133">
        <v>11156.294953289444</v>
      </c>
      <c r="D17" s="131">
        <v>11264</v>
      </c>
      <c r="E17" s="135">
        <v>-107.70504671055642</v>
      </c>
      <c r="F17" s="131">
        <v>17044.738907995557</v>
      </c>
      <c r="G17" s="131">
        <v>17151</v>
      </c>
      <c r="H17" s="135">
        <v>-106.26109200444262</v>
      </c>
      <c r="I17" s="133">
        <v>5653.5969953522172</v>
      </c>
      <c r="J17" s="131">
        <v>5774</v>
      </c>
      <c r="K17" s="135">
        <v>-120.40300464778284</v>
      </c>
      <c r="L17" s="131">
        <v>759</v>
      </c>
      <c r="M17" s="90">
        <v>756</v>
      </c>
      <c r="N17" s="135">
        <v>3</v>
      </c>
      <c r="O17" s="131">
        <v>4282.4694768070349</v>
      </c>
      <c r="P17" s="131">
        <v>4483</v>
      </c>
      <c r="Q17" s="135">
        <v>-200.53052319296512</v>
      </c>
      <c r="R17" s="131">
        <v>9780.0276674497418</v>
      </c>
      <c r="S17" s="131">
        <v>9977</v>
      </c>
      <c r="T17" s="135">
        <v>-196.97233255025822</v>
      </c>
      <c r="U17" s="131">
        <v>2042</v>
      </c>
      <c r="V17" s="131">
        <v>2140</v>
      </c>
      <c r="W17" s="135">
        <v>-98</v>
      </c>
      <c r="X17" s="131">
        <v>739</v>
      </c>
      <c r="Y17" s="131">
        <v>0</v>
      </c>
      <c r="Z17" s="135">
        <v>739</v>
      </c>
      <c r="AA17" s="131">
        <v>1214</v>
      </c>
      <c r="AB17" s="131">
        <v>158.46252888111269</v>
      </c>
      <c r="AC17" s="135">
        <v>1055.5374711188874</v>
      </c>
      <c r="AD17" s="131">
        <v>881</v>
      </c>
      <c r="AE17" s="131">
        <v>0</v>
      </c>
      <c r="AF17" s="135">
        <v>881</v>
      </c>
      <c r="AG17" s="131">
        <v>0</v>
      </c>
      <c r="AH17" s="131">
        <v>0</v>
      </c>
      <c r="AI17" s="135">
        <v>0</v>
      </c>
      <c r="AJ17" s="131">
        <v>85</v>
      </c>
      <c r="AK17" s="131">
        <v>93.288424260655049</v>
      </c>
      <c r="AL17" s="135">
        <v>-8.2884242606550487</v>
      </c>
      <c r="AM17" s="131">
        <v>-41.128000893993885</v>
      </c>
      <c r="AN17" s="131">
        <v>0</v>
      </c>
      <c r="AO17" s="135">
        <v>-41.128000893993885</v>
      </c>
      <c r="AP17" s="136">
        <v>53596</v>
      </c>
      <c r="AQ17" s="136">
        <v>51796</v>
      </c>
      <c r="AR17" s="135">
        <v>1800</v>
      </c>
      <c r="AS17" s="137">
        <v>2136</v>
      </c>
      <c r="AT17" s="137">
        <v>2641.3218884165035</v>
      </c>
      <c r="AU17" s="135">
        <v>-505.3218884165035</v>
      </c>
      <c r="AV17" s="25">
        <v>245</v>
      </c>
      <c r="AW17" s="86"/>
      <c r="AX17" s="92"/>
      <c r="AY17" s="93"/>
      <c r="AZ17" s="90"/>
      <c r="BE17" s="25">
        <v>0</v>
      </c>
      <c r="BF17" s="25">
        <v>0.7509531417672406</v>
      </c>
    </row>
    <row r="18" spans="2:58" ht="16" x14ac:dyDescent="0.4">
      <c r="B18" s="124" t="s">
        <v>17</v>
      </c>
      <c r="C18" s="133">
        <v>10129.294953289444</v>
      </c>
      <c r="D18" s="131">
        <v>9864</v>
      </c>
      <c r="E18" s="135">
        <v>265.29495328944358</v>
      </c>
      <c r="F18" s="131">
        <v>10373.738907995559</v>
      </c>
      <c r="G18" s="131">
        <v>10246</v>
      </c>
      <c r="H18" s="135">
        <v>127.7389079955592</v>
      </c>
      <c r="I18" s="133">
        <v>2497.5969953522172</v>
      </c>
      <c r="J18" s="131">
        <v>2706</v>
      </c>
      <c r="K18" s="135">
        <v>-208.40300464778284</v>
      </c>
      <c r="L18" s="131">
        <v>1096</v>
      </c>
      <c r="M18" s="90">
        <v>1094</v>
      </c>
      <c r="N18" s="135">
        <v>2</v>
      </c>
      <c r="O18" s="131">
        <v>4278.4694768070349</v>
      </c>
      <c r="P18" s="131">
        <v>4524</v>
      </c>
      <c r="Q18" s="135">
        <v>-245.53052319296512</v>
      </c>
      <c r="R18" s="131">
        <v>10388.027667449742</v>
      </c>
      <c r="S18" s="131">
        <v>10465</v>
      </c>
      <c r="T18" s="135">
        <v>-76.972332550258216</v>
      </c>
      <c r="U18" s="131">
        <v>2042</v>
      </c>
      <c r="V18" s="131">
        <v>2140</v>
      </c>
      <c r="W18" s="135">
        <v>-98</v>
      </c>
      <c r="X18" s="131">
        <v>739</v>
      </c>
      <c r="Y18" s="131">
        <v>0</v>
      </c>
      <c r="Z18" s="135">
        <v>739</v>
      </c>
      <c r="AA18" s="131">
        <v>1236</v>
      </c>
      <c r="AB18" s="131">
        <v>158.46252888111269</v>
      </c>
      <c r="AC18" s="135">
        <v>1077.5374711188874</v>
      </c>
      <c r="AD18" s="131">
        <v>881</v>
      </c>
      <c r="AE18" s="131">
        <v>0</v>
      </c>
      <c r="AF18" s="135">
        <v>881</v>
      </c>
      <c r="AG18" s="131">
        <v>0</v>
      </c>
      <c r="AH18" s="131">
        <v>0</v>
      </c>
      <c r="AI18" s="135">
        <v>0</v>
      </c>
      <c r="AJ18" s="131">
        <v>85</v>
      </c>
      <c r="AK18" s="131">
        <v>93.288424260655049</v>
      </c>
      <c r="AL18" s="135">
        <v>-8.2884242606550487</v>
      </c>
      <c r="AM18" s="131">
        <v>-41.128000893997523</v>
      </c>
      <c r="AN18" s="131">
        <v>0</v>
      </c>
      <c r="AO18" s="135">
        <v>-41.128000893997523</v>
      </c>
      <c r="AP18" s="136">
        <v>43705</v>
      </c>
      <c r="AQ18" s="136">
        <v>41290</v>
      </c>
      <c r="AR18" s="135">
        <v>2415</v>
      </c>
      <c r="AS18" s="137">
        <v>-7755</v>
      </c>
      <c r="AT18" s="137">
        <v>-7864.6781115834965</v>
      </c>
      <c r="AU18" s="135">
        <v>109.6781115834965</v>
      </c>
      <c r="AV18" s="25">
        <v>204</v>
      </c>
      <c r="AW18" s="86"/>
      <c r="AX18" s="92"/>
      <c r="AY18" s="93"/>
      <c r="AZ18" s="90"/>
      <c r="BE18" s="25">
        <v>0</v>
      </c>
      <c r="BF18" s="25">
        <v>0.7509531417672406</v>
      </c>
    </row>
    <row r="19" spans="2:58" ht="16" x14ac:dyDescent="0.4">
      <c r="B19" s="124" t="s">
        <v>18</v>
      </c>
      <c r="C19" s="133">
        <v>10019.294953289444</v>
      </c>
      <c r="D19" s="131">
        <v>9770</v>
      </c>
      <c r="E19" s="135">
        <v>249.29495328944358</v>
      </c>
      <c r="F19" s="131">
        <v>12846.738907995559</v>
      </c>
      <c r="G19" s="131">
        <v>12712</v>
      </c>
      <c r="H19" s="135">
        <v>134.7389079955592</v>
      </c>
      <c r="I19" s="133">
        <v>3635.5969953522172</v>
      </c>
      <c r="J19" s="131">
        <v>3813</v>
      </c>
      <c r="K19" s="135">
        <v>-177.40300464778284</v>
      </c>
      <c r="L19" s="131">
        <v>818</v>
      </c>
      <c r="M19" s="90">
        <v>818</v>
      </c>
      <c r="N19" s="135">
        <v>0</v>
      </c>
      <c r="O19" s="131">
        <v>6559.4694768070349</v>
      </c>
      <c r="P19" s="131">
        <v>7563</v>
      </c>
      <c r="Q19" s="135">
        <v>-1003.5305231929651</v>
      </c>
      <c r="R19" s="131">
        <v>10067.027667449742</v>
      </c>
      <c r="S19" s="131">
        <v>10348</v>
      </c>
      <c r="T19" s="135">
        <v>-280.97233255025822</v>
      </c>
      <c r="U19" s="131">
        <v>2042</v>
      </c>
      <c r="V19" s="131">
        <v>2140</v>
      </c>
      <c r="W19" s="135">
        <v>-98</v>
      </c>
      <c r="X19" s="131">
        <v>739</v>
      </c>
      <c r="Y19" s="131">
        <v>0</v>
      </c>
      <c r="Z19" s="135">
        <v>739</v>
      </c>
      <c r="AA19" s="131">
        <v>1243</v>
      </c>
      <c r="AB19" s="131">
        <v>797.42433888559924</v>
      </c>
      <c r="AC19" s="135">
        <v>445.57566111440076</v>
      </c>
      <c r="AD19" s="131">
        <v>881</v>
      </c>
      <c r="AE19" s="131">
        <v>0</v>
      </c>
      <c r="AF19" s="135">
        <v>881</v>
      </c>
      <c r="AG19" s="131">
        <v>0</v>
      </c>
      <c r="AH19" s="131">
        <v>0</v>
      </c>
      <c r="AI19" s="135">
        <v>0</v>
      </c>
      <c r="AJ19" s="131">
        <v>85</v>
      </c>
      <c r="AK19" s="131">
        <v>93.288424260655049</v>
      </c>
      <c r="AL19" s="135">
        <v>-8.2884242606550487</v>
      </c>
      <c r="AM19" s="131">
        <v>-41.128000893997523</v>
      </c>
      <c r="AN19" s="131">
        <v>0</v>
      </c>
      <c r="AO19" s="135">
        <v>-41.128000893997523</v>
      </c>
      <c r="AP19" s="136">
        <v>48895</v>
      </c>
      <c r="AQ19" s="136">
        <v>48054</v>
      </c>
      <c r="AR19" s="135">
        <v>841</v>
      </c>
      <c r="AS19" s="137">
        <v>-2565</v>
      </c>
      <c r="AT19" s="137">
        <v>-1100.6781115834965</v>
      </c>
      <c r="AU19" s="135">
        <v>-1464.3218884165035</v>
      </c>
      <c r="AV19" s="25">
        <v>280</v>
      </c>
      <c r="AW19" s="86"/>
      <c r="AX19" s="92"/>
      <c r="AY19" s="93"/>
      <c r="AZ19" s="90"/>
      <c r="BE19" s="25">
        <v>0</v>
      </c>
      <c r="BF19" s="25">
        <v>0.71276314624992665</v>
      </c>
    </row>
    <row r="20" spans="2:58" ht="16" x14ac:dyDescent="0.4">
      <c r="B20" s="124" t="s">
        <v>19</v>
      </c>
      <c r="C20" s="133">
        <v>11108.294953289444</v>
      </c>
      <c r="D20" s="131">
        <v>11204</v>
      </c>
      <c r="E20" s="135">
        <v>-95.705046710556417</v>
      </c>
      <c r="F20" s="131">
        <v>12776.738907995559</v>
      </c>
      <c r="G20" s="131">
        <v>12630</v>
      </c>
      <c r="H20" s="135">
        <v>146.7389079955592</v>
      </c>
      <c r="I20" s="133">
        <v>3073.5969953522172</v>
      </c>
      <c r="J20" s="131">
        <v>3297</v>
      </c>
      <c r="K20" s="135">
        <v>-223.40300464778284</v>
      </c>
      <c r="L20" s="131">
        <v>972</v>
      </c>
      <c r="M20" s="90">
        <v>969</v>
      </c>
      <c r="N20" s="135">
        <v>3</v>
      </c>
      <c r="O20" s="131">
        <v>4975.4694768070349</v>
      </c>
      <c r="P20" s="131">
        <v>4995</v>
      </c>
      <c r="Q20" s="135">
        <v>-19.53052319296512</v>
      </c>
      <c r="R20" s="131">
        <v>8046.0276674497418</v>
      </c>
      <c r="S20" s="131">
        <v>8230</v>
      </c>
      <c r="T20" s="135">
        <v>-183.97233255025822</v>
      </c>
      <c r="U20" s="131">
        <v>2042</v>
      </c>
      <c r="V20" s="131">
        <v>2140</v>
      </c>
      <c r="W20" s="135">
        <v>-98</v>
      </c>
      <c r="X20" s="131">
        <v>739</v>
      </c>
      <c r="Y20" s="131">
        <v>0</v>
      </c>
      <c r="Z20" s="135">
        <v>739</v>
      </c>
      <c r="AA20" s="131">
        <v>938</v>
      </c>
      <c r="AB20" s="131">
        <v>158.46252888111269</v>
      </c>
      <c r="AC20" s="135">
        <v>779.53747111888731</v>
      </c>
      <c r="AD20" s="131">
        <v>881</v>
      </c>
      <c r="AE20" s="131">
        <v>0</v>
      </c>
      <c r="AF20" s="135">
        <v>881</v>
      </c>
      <c r="AG20" s="131">
        <v>0</v>
      </c>
      <c r="AH20" s="131">
        <v>0</v>
      </c>
      <c r="AI20" s="135">
        <v>0</v>
      </c>
      <c r="AJ20" s="131">
        <v>85</v>
      </c>
      <c r="AK20" s="131">
        <v>93.288424260655049</v>
      </c>
      <c r="AL20" s="135">
        <v>-8.2884242606550487</v>
      </c>
      <c r="AM20" s="131">
        <v>-41.128000893993885</v>
      </c>
      <c r="AN20" s="131">
        <v>0</v>
      </c>
      <c r="AO20" s="135">
        <v>-41.128000893993885</v>
      </c>
      <c r="AP20" s="136">
        <v>45596</v>
      </c>
      <c r="AQ20" s="136">
        <v>43716.430442019606</v>
      </c>
      <c r="AR20" s="135">
        <v>1879.5695579803942</v>
      </c>
      <c r="AS20" s="137">
        <v>-5864</v>
      </c>
      <c r="AT20" s="137">
        <v>-5438.2476695638907</v>
      </c>
      <c r="AU20" s="135">
        <v>-425.75233043610933</v>
      </c>
      <c r="AV20" s="25">
        <v>239</v>
      </c>
      <c r="AW20" s="86"/>
      <c r="AX20" s="92"/>
      <c r="AY20" s="93"/>
      <c r="AZ20" s="90"/>
      <c r="BE20" s="25">
        <v>0</v>
      </c>
      <c r="BF20" s="25">
        <v>0.32051112216140609</v>
      </c>
    </row>
    <row r="21" spans="2:58" ht="16" x14ac:dyDescent="0.4">
      <c r="B21" s="124" t="s">
        <v>20</v>
      </c>
      <c r="C21" s="133">
        <v>10498.294953289444</v>
      </c>
      <c r="D21" s="131">
        <v>10455</v>
      </c>
      <c r="E21" s="135">
        <v>43.294953289443583</v>
      </c>
      <c r="F21" s="131">
        <v>15571.738907995559</v>
      </c>
      <c r="G21" s="131">
        <v>15265</v>
      </c>
      <c r="H21" s="135">
        <v>306.7389079955592</v>
      </c>
      <c r="I21" s="133">
        <v>5300.5969953522172</v>
      </c>
      <c r="J21" s="131">
        <v>5303</v>
      </c>
      <c r="K21" s="135">
        <v>-2.4030046477828364</v>
      </c>
      <c r="L21" s="131">
        <v>1385</v>
      </c>
      <c r="M21" s="90">
        <v>1381</v>
      </c>
      <c r="N21" s="135">
        <v>4</v>
      </c>
      <c r="O21" s="131">
        <v>6380.4694768070349</v>
      </c>
      <c r="P21" s="131">
        <v>6815</v>
      </c>
      <c r="Q21" s="135">
        <v>-434.53052319296512</v>
      </c>
      <c r="R21" s="131">
        <v>10177.027667449742</v>
      </c>
      <c r="S21" s="131">
        <v>10354</v>
      </c>
      <c r="T21" s="135">
        <v>-176.97233255025822</v>
      </c>
      <c r="U21" s="131">
        <v>2042</v>
      </c>
      <c r="V21" s="131">
        <v>2140</v>
      </c>
      <c r="W21" s="135">
        <v>-98</v>
      </c>
      <c r="X21" s="131">
        <v>739</v>
      </c>
      <c r="Y21" s="131">
        <v>0</v>
      </c>
      <c r="Z21" s="135">
        <v>739</v>
      </c>
      <c r="AA21" s="131">
        <v>937</v>
      </c>
      <c r="AB21" s="131">
        <v>139.29367458097809</v>
      </c>
      <c r="AC21" s="135">
        <v>797.70632541902194</v>
      </c>
      <c r="AD21" s="131">
        <v>881</v>
      </c>
      <c r="AE21" s="131">
        <v>0</v>
      </c>
      <c r="AF21" s="135">
        <v>881</v>
      </c>
      <c r="AG21" s="131">
        <v>0</v>
      </c>
      <c r="AH21" s="131">
        <v>0</v>
      </c>
      <c r="AI21" s="135">
        <v>0</v>
      </c>
      <c r="AJ21" s="131">
        <v>85</v>
      </c>
      <c r="AK21" s="131">
        <v>93.288424260655049</v>
      </c>
      <c r="AL21" s="135">
        <v>-8.2884242606550487</v>
      </c>
      <c r="AM21" s="131">
        <v>-41.128000893997523</v>
      </c>
      <c r="AN21" s="131">
        <v>0</v>
      </c>
      <c r="AO21" s="135">
        <v>-41.128000893997523</v>
      </c>
      <c r="AP21" s="136">
        <v>53956</v>
      </c>
      <c r="AQ21" s="136">
        <v>51945</v>
      </c>
      <c r="AR21" s="135">
        <v>2011</v>
      </c>
      <c r="AS21" s="137">
        <v>2496</v>
      </c>
      <c r="AT21" s="137">
        <v>2790.3218884165035</v>
      </c>
      <c r="AU21" s="135">
        <v>-294.3218884165035</v>
      </c>
      <c r="AV21" s="25">
        <v>226</v>
      </c>
      <c r="AW21" s="86"/>
      <c r="AX21" s="92"/>
      <c r="AY21" s="93"/>
      <c r="AZ21" s="90"/>
      <c r="BE21" s="25">
        <v>0</v>
      </c>
      <c r="BF21" s="25">
        <v>0.5820988416307955</v>
      </c>
    </row>
    <row r="22" spans="2:58" ht="16" x14ac:dyDescent="0.4">
      <c r="B22" s="124" t="s">
        <v>21</v>
      </c>
      <c r="C22" s="133">
        <v>10476.294953289444</v>
      </c>
      <c r="D22" s="131">
        <v>10674</v>
      </c>
      <c r="E22" s="135">
        <v>-197.70504671055642</v>
      </c>
      <c r="F22" s="131">
        <v>16701.738907995557</v>
      </c>
      <c r="G22" s="131">
        <v>17097</v>
      </c>
      <c r="H22" s="135">
        <v>-395.26109200444262</v>
      </c>
      <c r="I22" s="133">
        <v>5909.5969953522172</v>
      </c>
      <c r="J22" s="131">
        <v>5969</v>
      </c>
      <c r="K22" s="135">
        <v>-59.403004647782836</v>
      </c>
      <c r="L22" s="131">
        <v>567</v>
      </c>
      <c r="M22" s="90">
        <v>572</v>
      </c>
      <c r="N22" s="135">
        <v>-5</v>
      </c>
      <c r="O22" s="131">
        <v>4236.4694768070349</v>
      </c>
      <c r="P22" s="131">
        <v>4354</v>
      </c>
      <c r="Q22" s="135">
        <v>-117.53052319296512</v>
      </c>
      <c r="R22" s="131">
        <v>10725.027667449742</v>
      </c>
      <c r="S22" s="131">
        <v>10931</v>
      </c>
      <c r="T22" s="135">
        <v>-205.97233255025822</v>
      </c>
      <c r="U22" s="131">
        <v>2042</v>
      </c>
      <c r="V22" s="131">
        <v>2140</v>
      </c>
      <c r="W22" s="135">
        <v>-98</v>
      </c>
      <c r="X22" s="131">
        <v>739</v>
      </c>
      <c r="Y22" s="131">
        <v>0</v>
      </c>
      <c r="Z22" s="135">
        <v>739</v>
      </c>
      <c r="AA22" s="131">
        <v>954</v>
      </c>
      <c r="AB22" s="131">
        <v>158.46252888111269</v>
      </c>
      <c r="AC22" s="135">
        <v>795.53747111888731</v>
      </c>
      <c r="AD22" s="131">
        <v>881</v>
      </c>
      <c r="AE22" s="131">
        <v>0</v>
      </c>
      <c r="AF22" s="135">
        <v>881</v>
      </c>
      <c r="AG22" s="131">
        <v>0</v>
      </c>
      <c r="AH22" s="131">
        <v>0</v>
      </c>
      <c r="AI22" s="135">
        <v>0</v>
      </c>
      <c r="AJ22" s="131">
        <v>85</v>
      </c>
      <c r="AK22" s="131">
        <v>93.288424260655049</v>
      </c>
      <c r="AL22" s="135">
        <v>-8.2884242606550487</v>
      </c>
      <c r="AM22" s="131">
        <v>-41.128000893993885</v>
      </c>
      <c r="AN22" s="131">
        <v>0</v>
      </c>
      <c r="AO22" s="135">
        <v>-41.128000893993885</v>
      </c>
      <c r="AP22" s="136">
        <v>53276</v>
      </c>
      <c r="AQ22" s="136">
        <v>51988</v>
      </c>
      <c r="AR22" s="135">
        <v>1288</v>
      </c>
      <c r="AS22" s="137">
        <v>1816</v>
      </c>
      <c r="AT22" s="137">
        <v>2833.3218884165035</v>
      </c>
      <c r="AU22" s="135">
        <v>-1017.3218884165035</v>
      </c>
      <c r="AV22" s="25">
        <v>262</v>
      </c>
      <c r="AW22" s="86"/>
      <c r="AX22" s="92"/>
      <c r="AY22" s="93"/>
      <c r="AZ22" s="90"/>
      <c r="BE22" s="25">
        <v>0</v>
      </c>
      <c r="BF22" s="25">
        <v>0.7509531417672406</v>
      </c>
    </row>
    <row r="23" spans="2:58" ht="16" x14ac:dyDescent="0.4">
      <c r="B23" s="124" t="s">
        <v>22</v>
      </c>
      <c r="C23" s="133">
        <v>10788.294953289444</v>
      </c>
      <c r="D23" s="131">
        <v>10884</v>
      </c>
      <c r="E23" s="135">
        <v>-95.705046710556417</v>
      </c>
      <c r="F23" s="131">
        <v>16596.738907995557</v>
      </c>
      <c r="G23" s="131">
        <v>17079</v>
      </c>
      <c r="H23" s="135">
        <v>-482.26109200444262</v>
      </c>
      <c r="I23" s="133">
        <v>5219.5969953522172</v>
      </c>
      <c r="J23" s="131">
        <v>5311</v>
      </c>
      <c r="K23" s="135">
        <v>-91.403004647782836</v>
      </c>
      <c r="L23" s="131">
        <v>429</v>
      </c>
      <c r="M23" s="90">
        <v>432</v>
      </c>
      <c r="N23" s="135">
        <v>-3</v>
      </c>
      <c r="O23" s="131">
        <v>2846.4694768070349</v>
      </c>
      <c r="P23" s="131">
        <v>3208</v>
      </c>
      <c r="Q23" s="135">
        <v>-361.53052319296512</v>
      </c>
      <c r="R23" s="131">
        <v>11898.027667449742</v>
      </c>
      <c r="S23" s="131">
        <v>12151</v>
      </c>
      <c r="T23" s="135">
        <v>-252.97233255025822</v>
      </c>
      <c r="U23" s="131">
        <v>2042</v>
      </c>
      <c r="V23" s="131">
        <v>2140</v>
      </c>
      <c r="W23" s="135">
        <v>-98</v>
      </c>
      <c r="X23" s="131">
        <v>739</v>
      </c>
      <c r="Y23" s="131">
        <v>0</v>
      </c>
      <c r="Z23" s="135">
        <v>739</v>
      </c>
      <c r="AA23" s="131">
        <v>998</v>
      </c>
      <c r="AB23" s="131">
        <v>158.46252888111269</v>
      </c>
      <c r="AC23" s="135">
        <v>839.53747111888731</v>
      </c>
      <c r="AD23" s="131">
        <v>881</v>
      </c>
      <c r="AE23" s="131">
        <v>0</v>
      </c>
      <c r="AF23" s="135">
        <v>881</v>
      </c>
      <c r="AG23" s="131">
        <v>0</v>
      </c>
      <c r="AH23" s="131">
        <v>0</v>
      </c>
      <c r="AI23" s="135">
        <v>0</v>
      </c>
      <c r="AJ23" s="131">
        <v>85</v>
      </c>
      <c r="AK23" s="131">
        <v>93.288424260655049</v>
      </c>
      <c r="AL23" s="135">
        <v>-8.2884242606550487</v>
      </c>
      <c r="AM23" s="131">
        <v>-41.128000893993885</v>
      </c>
      <c r="AN23" s="131">
        <v>0</v>
      </c>
      <c r="AO23" s="135">
        <v>-41.128000893993885</v>
      </c>
      <c r="AP23" s="136">
        <v>52482</v>
      </c>
      <c r="AQ23" s="136">
        <v>51456.184130321948</v>
      </c>
      <c r="AR23" s="135">
        <v>1025.815869678052</v>
      </c>
      <c r="AS23" s="137">
        <v>1022</v>
      </c>
      <c r="AT23" s="137">
        <v>2301.5060187384515</v>
      </c>
      <c r="AU23" s="135">
        <v>-1279.5060187384515</v>
      </c>
      <c r="AV23" s="25">
        <v>273</v>
      </c>
      <c r="AW23" s="86"/>
      <c r="AX23" s="92"/>
      <c r="AY23" s="93"/>
      <c r="AZ23" s="90"/>
      <c r="BE23" s="25">
        <v>0</v>
      </c>
      <c r="BF23" s="25">
        <v>0.56682281981920823</v>
      </c>
    </row>
    <row r="24" spans="2:58" ht="16" x14ac:dyDescent="0.4">
      <c r="B24" s="124" t="s">
        <v>23</v>
      </c>
      <c r="C24" s="133">
        <v>11491.294953289444</v>
      </c>
      <c r="D24" s="131">
        <v>11657</v>
      </c>
      <c r="E24" s="135">
        <v>-165.70504671055642</v>
      </c>
      <c r="F24" s="131">
        <v>15742.738907995559</v>
      </c>
      <c r="G24" s="131">
        <v>15883</v>
      </c>
      <c r="H24" s="135">
        <v>-140.2610920044408</v>
      </c>
      <c r="I24" s="133">
        <v>4605.5969953522172</v>
      </c>
      <c r="J24" s="131">
        <v>4749</v>
      </c>
      <c r="K24" s="135">
        <v>-143.40300464778284</v>
      </c>
      <c r="L24" s="131">
        <v>985</v>
      </c>
      <c r="M24" s="90">
        <v>978</v>
      </c>
      <c r="N24" s="135">
        <v>7</v>
      </c>
      <c r="O24" s="131">
        <v>5143.4694768070349</v>
      </c>
      <c r="P24" s="131">
        <v>5163</v>
      </c>
      <c r="Q24" s="135">
        <v>-19.53052319296512</v>
      </c>
      <c r="R24" s="131">
        <v>9787.0276674497418</v>
      </c>
      <c r="S24" s="131">
        <v>10133</v>
      </c>
      <c r="T24" s="135">
        <v>-345.97233255025822</v>
      </c>
      <c r="U24" s="131">
        <v>2042</v>
      </c>
      <c r="V24" s="131">
        <v>2140</v>
      </c>
      <c r="W24" s="135">
        <v>-98</v>
      </c>
      <c r="X24" s="131">
        <v>739</v>
      </c>
      <c r="Y24" s="131">
        <v>0</v>
      </c>
      <c r="Z24" s="135">
        <v>739</v>
      </c>
      <c r="AA24" s="131">
        <v>1034</v>
      </c>
      <c r="AB24" s="131">
        <v>158.46252888111269</v>
      </c>
      <c r="AC24" s="135">
        <v>875.53747111888731</v>
      </c>
      <c r="AD24" s="131">
        <v>881</v>
      </c>
      <c r="AE24" s="131">
        <v>0</v>
      </c>
      <c r="AF24" s="135">
        <v>881</v>
      </c>
      <c r="AG24" s="131">
        <v>0</v>
      </c>
      <c r="AH24" s="131">
        <v>0</v>
      </c>
      <c r="AI24" s="135">
        <v>0</v>
      </c>
      <c r="AJ24" s="131">
        <v>85</v>
      </c>
      <c r="AK24" s="131">
        <v>93.288424260655049</v>
      </c>
      <c r="AL24" s="135">
        <v>-8.2884242606550487</v>
      </c>
      <c r="AM24" s="131">
        <v>-41.128000893997523</v>
      </c>
      <c r="AN24" s="131">
        <v>0</v>
      </c>
      <c r="AO24" s="135">
        <v>-41.128000893997523</v>
      </c>
      <c r="AP24" s="136">
        <v>52495</v>
      </c>
      <c r="AQ24" s="136">
        <v>50953.852462344199</v>
      </c>
      <c r="AR24" s="135">
        <v>1541.147537655801</v>
      </c>
      <c r="AS24" s="137">
        <v>1035</v>
      </c>
      <c r="AT24" s="137">
        <v>1799.1743507607025</v>
      </c>
      <c r="AU24" s="135">
        <v>-764.17435076070251</v>
      </c>
      <c r="AV24" s="25">
        <v>253</v>
      </c>
      <c r="AW24" s="86"/>
      <c r="AX24" s="92"/>
      <c r="AY24" s="93"/>
      <c r="AZ24" s="90"/>
      <c r="BE24" s="25">
        <v>0</v>
      </c>
      <c r="BF24" s="25">
        <v>0.89849079756822903</v>
      </c>
    </row>
    <row r="25" spans="2:58" ht="16" x14ac:dyDescent="0.4">
      <c r="B25" s="124" t="s">
        <v>24</v>
      </c>
      <c r="C25" s="133">
        <v>12195.294953289444</v>
      </c>
      <c r="D25" s="131">
        <v>12566</v>
      </c>
      <c r="E25" s="135">
        <v>-370.70504671055642</v>
      </c>
      <c r="F25" s="131">
        <v>17204.738907995557</v>
      </c>
      <c r="G25" s="131">
        <v>17439</v>
      </c>
      <c r="H25" s="135">
        <v>-234.26109200444262</v>
      </c>
      <c r="I25" s="133">
        <v>4818.5969953522172</v>
      </c>
      <c r="J25" s="131">
        <v>5246</v>
      </c>
      <c r="K25" s="135">
        <v>-427.40300464778284</v>
      </c>
      <c r="L25" s="131">
        <v>1069</v>
      </c>
      <c r="M25" s="90">
        <v>1060</v>
      </c>
      <c r="N25" s="135">
        <v>9</v>
      </c>
      <c r="O25" s="131">
        <v>5239.4694768070349</v>
      </c>
      <c r="P25" s="131">
        <v>5210</v>
      </c>
      <c r="Q25" s="135">
        <v>29.46947680703488</v>
      </c>
      <c r="R25" s="131">
        <v>8182.0276674497418</v>
      </c>
      <c r="S25" s="131">
        <v>8356</v>
      </c>
      <c r="T25" s="135">
        <v>-173.97233255025822</v>
      </c>
      <c r="U25" s="131">
        <v>2042</v>
      </c>
      <c r="V25" s="131">
        <v>2140</v>
      </c>
      <c r="W25" s="135">
        <v>-98</v>
      </c>
      <c r="X25" s="131">
        <v>739</v>
      </c>
      <c r="Y25" s="131">
        <v>0</v>
      </c>
      <c r="Z25" s="135">
        <v>739</v>
      </c>
      <c r="AA25" s="131">
        <v>936</v>
      </c>
      <c r="AB25" s="131">
        <v>158.46252888111269</v>
      </c>
      <c r="AC25" s="135">
        <v>777.53747111888731</v>
      </c>
      <c r="AD25" s="131">
        <v>881</v>
      </c>
      <c r="AE25" s="131">
        <v>0</v>
      </c>
      <c r="AF25" s="135">
        <v>881</v>
      </c>
      <c r="AG25" s="131">
        <v>0</v>
      </c>
      <c r="AH25" s="131">
        <v>0</v>
      </c>
      <c r="AI25" s="135">
        <v>0</v>
      </c>
      <c r="AJ25" s="131">
        <v>85</v>
      </c>
      <c r="AK25" s="131">
        <v>93.288424260655049</v>
      </c>
      <c r="AL25" s="135">
        <v>-8.2884242606550487</v>
      </c>
      <c r="AM25" s="131">
        <v>-41.128000893993885</v>
      </c>
      <c r="AN25" s="131">
        <v>0</v>
      </c>
      <c r="AO25" s="135">
        <v>-41.128000893993885</v>
      </c>
      <c r="AP25" s="136">
        <v>53351</v>
      </c>
      <c r="AQ25" s="136">
        <v>52267.733620067185</v>
      </c>
      <c r="AR25" s="135">
        <v>1083.2663799328147</v>
      </c>
      <c r="AS25" s="137">
        <v>1891</v>
      </c>
      <c r="AT25" s="137">
        <v>3113.0555084836888</v>
      </c>
      <c r="AU25" s="135">
        <v>-1222.0555084836888</v>
      </c>
      <c r="AV25" s="25">
        <v>270</v>
      </c>
      <c r="AW25" s="86"/>
      <c r="AX25" s="92"/>
      <c r="AY25" s="93"/>
      <c r="AZ25" s="90"/>
      <c r="BE25" s="25">
        <v>0</v>
      </c>
      <c r="BF25" s="25">
        <v>1.017333074581984</v>
      </c>
    </row>
    <row r="26" spans="2:58" ht="16" x14ac:dyDescent="0.4">
      <c r="B26" s="124" t="s">
        <v>25</v>
      </c>
      <c r="C26" s="133">
        <v>10908.294953289444</v>
      </c>
      <c r="D26" s="131">
        <v>11208</v>
      </c>
      <c r="E26" s="135">
        <v>-299.70504671055642</v>
      </c>
      <c r="F26" s="131">
        <v>17530.738907995557</v>
      </c>
      <c r="G26" s="131">
        <v>18106</v>
      </c>
      <c r="H26" s="135">
        <v>-575.26109200444262</v>
      </c>
      <c r="I26" s="133">
        <v>5779.5969953522172</v>
      </c>
      <c r="J26" s="131">
        <v>5912</v>
      </c>
      <c r="K26" s="135">
        <v>-132.40300464778284</v>
      </c>
      <c r="L26" s="131">
        <v>505</v>
      </c>
      <c r="M26" s="90">
        <v>508</v>
      </c>
      <c r="N26" s="135">
        <v>-3</v>
      </c>
      <c r="O26" s="131">
        <v>3226.4694768070349</v>
      </c>
      <c r="P26" s="131">
        <v>3357</v>
      </c>
      <c r="Q26" s="135">
        <v>-130.53052319296512</v>
      </c>
      <c r="R26" s="131">
        <v>9629.0276674497418</v>
      </c>
      <c r="S26" s="131">
        <v>9726</v>
      </c>
      <c r="T26" s="135">
        <v>-96.972332550258216</v>
      </c>
      <c r="U26" s="131">
        <v>2042</v>
      </c>
      <c r="V26" s="131">
        <v>2140</v>
      </c>
      <c r="W26" s="135">
        <v>-98</v>
      </c>
      <c r="X26" s="131">
        <v>739</v>
      </c>
      <c r="Y26" s="131">
        <v>0</v>
      </c>
      <c r="Z26" s="135">
        <v>739</v>
      </c>
      <c r="AA26" s="131">
        <v>852</v>
      </c>
      <c r="AB26" s="131">
        <v>158.46252888111269</v>
      </c>
      <c r="AC26" s="135">
        <v>693.53747111888731</v>
      </c>
      <c r="AD26" s="131">
        <v>881</v>
      </c>
      <c r="AE26" s="131">
        <v>0</v>
      </c>
      <c r="AF26" s="135">
        <v>881</v>
      </c>
      <c r="AG26" s="131">
        <v>0</v>
      </c>
      <c r="AH26" s="131">
        <v>0</v>
      </c>
      <c r="AI26" s="135">
        <v>0</v>
      </c>
      <c r="AJ26" s="131">
        <v>85</v>
      </c>
      <c r="AK26" s="131">
        <v>93.288424260655049</v>
      </c>
      <c r="AL26" s="135">
        <v>-8.2884242606550487</v>
      </c>
      <c r="AM26" s="131">
        <v>-41.128000893993885</v>
      </c>
      <c r="AN26" s="131">
        <v>0</v>
      </c>
      <c r="AO26" s="135">
        <v>-41.128000893993885</v>
      </c>
      <c r="AP26" s="136">
        <v>52137</v>
      </c>
      <c r="AQ26" s="136">
        <v>51208</v>
      </c>
      <c r="AR26" s="135">
        <v>929</v>
      </c>
      <c r="AS26" s="137">
        <v>677</v>
      </c>
      <c r="AT26" s="137">
        <v>2053.3218884165035</v>
      </c>
      <c r="AU26" s="135">
        <v>-1376.3218884165035</v>
      </c>
      <c r="AV26" s="25">
        <v>275</v>
      </c>
      <c r="AW26" s="86"/>
      <c r="AX26" s="92"/>
      <c r="AY26" s="93"/>
      <c r="AZ26" s="90"/>
      <c r="BE26" s="25">
        <v>0</v>
      </c>
      <c r="BF26" s="25">
        <v>0.7509531417672406</v>
      </c>
    </row>
    <row r="27" spans="2:58" ht="16" x14ac:dyDescent="0.4">
      <c r="B27" s="124" t="s">
        <v>26</v>
      </c>
      <c r="C27" s="133">
        <v>9072.2949532894436</v>
      </c>
      <c r="D27" s="131">
        <v>9314</v>
      </c>
      <c r="E27" s="135">
        <v>-241.70504671055642</v>
      </c>
      <c r="F27" s="131">
        <v>17114.738907995557</v>
      </c>
      <c r="G27" s="131">
        <v>17457</v>
      </c>
      <c r="H27" s="135">
        <v>-342.26109200444262</v>
      </c>
      <c r="I27" s="133">
        <v>6157.5969953522172</v>
      </c>
      <c r="J27" s="131">
        <v>6356</v>
      </c>
      <c r="K27" s="135">
        <v>-198.40300464778284</v>
      </c>
      <c r="L27" s="131">
        <v>328</v>
      </c>
      <c r="M27" s="90">
        <v>331</v>
      </c>
      <c r="N27" s="135">
        <v>-3</v>
      </c>
      <c r="O27" s="131">
        <v>2215.4694768070349</v>
      </c>
      <c r="P27" s="131">
        <v>2430</v>
      </c>
      <c r="Q27" s="135">
        <v>-214.53052319296512</v>
      </c>
      <c r="R27" s="131">
        <v>11682.027667449742</v>
      </c>
      <c r="S27" s="131">
        <v>12059</v>
      </c>
      <c r="T27" s="135">
        <v>-376.97233255025822</v>
      </c>
      <c r="U27" s="131">
        <v>2042</v>
      </c>
      <c r="V27" s="131">
        <v>2140</v>
      </c>
      <c r="W27" s="135">
        <v>-98</v>
      </c>
      <c r="X27" s="131">
        <v>739</v>
      </c>
      <c r="Y27" s="131">
        <v>0</v>
      </c>
      <c r="Z27" s="135">
        <v>739</v>
      </c>
      <c r="AA27" s="131">
        <v>852</v>
      </c>
      <c r="AB27" s="131">
        <v>158.46252888111269</v>
      </c>
      <c r="AC27" s="135">
        <v>693.53747111888731</v>
      </c>
      <c r="AD27" s="131">
        <v>881</v>
      </c>
      <c r="AE27" s="131">
        <v>0</v>
      </c>
      <c r="AF27" s="135">
        <v>881</v>
      </c>
      <c r="AG27" s="131">
        <v>0</v>
      </c>
      <c r="AH27" s="131">
        <v>0</v>
      </c>
      <c r="AI27" s="135">
        <v>0</v>
      </c>
      <c r="AJ27" s="131">
        <v>85</v>
      </c>
      <c r="AK27" s="131">
        <v>93.288424260655049</v>
      </c>
      <c r="AL27" s="135">
        <v>-8.2884242606550487</v>
      </c>
      <c r="AM27" s="131">
        <v>-41.128000893993885</v>
      </c>
      <c r="AN27" s="131">
        <v>0</v>
      </c>
      <c r="AO27" s="135">
        <v>-41.128000893993885</v>
      </c>
      <c r="AP27" s="136">
        <v>51128</v>
      </c>
      <c r="AQ27" s="136">
        <v>50338</v>
      </c>
      <c r="AR27" s="135">
        <v>790</v>
      </c>
      <c r="AS27" s="137">
        <v>-332</v>
      </c>
      <c r="AT27" s="137">
        <v>1183.3218884165035</v>
      </c>
      <c r="AU27" s="135">
        <v>-1515.3218884165035</v>
      </c>
      <c r="AV27" s="25">
        <v>282</v>
      </c>
      <c r="AW27" s="86"/>
      <c r="AX27" s="92"/>
      <c r="AY27" s="93"/>
      <c r="AZ27" s="90"/>
      <c r="BE27" s="25">
        <v>0</v>
      </c>
      <c r="BF27" s="25">
        <v>0.7509531417672406</v>
      </c>
    </row>
    <row r="28" spans="2:58" ht="16" x14ac:dyDescent="0.4">
      <c r="B28" s="124" t="s">
        <v>27</v>
      </c>
      <c r="C28" s="133">
        <v>10702.294953289444</v>
      </c>
      <c r="D28" s="131">
        <v>10823</v>
      </c>
      <c r="E28" s="135">
        <v>-120.70504671055642</v>
      </c>
      <c r="F28" s="131">
        <v>16201.738907995559</v>
      </c>
      <c r="G28" s="131">
        <v>16505</v>
      </c>
      <c r="H28" s="135">
        <v>-303.2610920044408</v>
      </c>
      <c r="I28" s="133">
        <v>5532.5969953522172</v>
      </c>
      <c r="J28" s="131">
        <v>5774</v>
      </c>
      <c r="K28" s="135">
        <v>-241.40300464778284</v>
      </c>
      <c r="L28" s="131">
        <v>464</v>
      </c>
      <c r="M28" s="90">
        <v>467</v>
      </c>
      <c r="N28" s="135">
        <v>-3</v>
      </c>
      <c r="O28" s="131">
        <v>3149.4694768070349</v>
      </c>
      <c r="P28" s="131">
        <v>3502</v>
      </c>
      <c r="Q28" s="135">
        <v>-352.53052319296512</v>
      </c>
      <c r="R28" s="131">
        <v>9514.0276674497418</v>
      </c>
      <c r="S28" s="131">
        <v>9826</v>
      </c>
      <c r="T28" s="135">
        <v>-311.97233255025822</v>
      </c>
      <c r="U28" s="131">
        <v>2042</v>
      </c>
      <c r="V28" s="131">
        <v>2140</v>
      </c>
      <c r="W28" s="135">
        <v>-98</v>
      </c>
      <c r="X28" s="131">
        <v>739</v>
      </c>
      <c r="Y28" s="131">
        <v>0</v>
      </c>
      <c r="Z28" s="135">
        <v>739</v>
      </c>
      <c r="AA28" s="131">
        <v>860</v>
      </c>
      <c r="AB28" s="131">
        <v>158.46252888111269</v>
      </c>
      <c r="AC28" s="135">
        <v>701.53747111888731</v>
      </c>
      <c r="AD28" s="131">
        <v>881</v>
      </c>
      <c r="AE28" s="131">
        <v>0</v>
      </c>
      <c r="AF28" s="135">
        <v>881</v>
      </c>
      <c r="AG28" s="131">
        <v>0</v>
      </c>
      <c r="AH28" s="131">
        <v>0</v>
      </c>
      <c r="AI28" s="135">
        <v>0</v>
      </c>
      <c r="AJ28" s="131">
        <v>85</v>
      </c>
      <c r="AK28" s="131">
        <v>93.288424260655049</v>
      </c>
      <c r="AL28" s="135">
        <v>-8.2884242606550487</v>
      </c>
      <c r="AM28" s="131">
        <v>-41.128000893997523</v>
      </c>
      <c r="AN28" s="131">
        <v>0</v>
      </c>
      <c r="AO28" s="135">
        <v>-41.128000893997523</v>
      </c>
      <c r="AP28" s="136">
        <v>50130</v>
      </c>
      <c r="AQ28" s="136">
        <v>49288</v>
      </c>
      <c r="AR28" s="135">
        <v>842</v>
      </c>
      <c r="AS28" s="137">
        <v>-1330</v>
      </c>
      <c r="AT28" s="137">
        <v>133.3218884165035</v>
      </c>
      <c r="AU28" s="135">
        <v>-1463.3218884165035</v>
      </c>
      <c r="AV28" s="25">
        <v>279</v>
      </c>
      <c r="AW28" s="86"/>
      <c r="AX28" s="92"/>
      <c r="AY28" s="93"/>
      <c r="AZ28" s="90"/>
      <c r="BE28" s="25">
        <v>0</v>
      </c>
      <c r="BF28" s="25">
        <v>0.7509531417672406</v>
      </c>
    </row>
    <row r="29" spans="2:58" ht="16" x14ac:dyDescent="0.4">
      <c r="B29" s="124" t="s">
        <v>28</v>
      </c>
      <c r="C29" s="133">
        <v>11279.294953289444</v>
      </c>
      <c r="D29" s="131">
        <v>11442</v>
      </c>
      <c r="E29" s="135">
        <v>-162.70504671055642</v>
      </c>
      <c r="F29" s="131">
        <v>15552.738907995559</v>
      </c>
      <c r="G29" s="131">
        <v>16448</v>
      </c>
      <c r="H29" s="135">
        <v>-895.2610920044408</v>
      </c>
      <c r="I29" s="133">
        <v>5631.5969953522172</v>
      </c>
      <c r="J29" s="131">
        <v>5791</v>
      </c>
      <c r="K29" s="135">
        <v>-159.40300464778284</v>
      </c>
      <c r="L29" s="131">
        <v>538</v>
      </c>
      <c r="M29" s="90">
        <v>542</v>
      </c>
      <c r="N29" s="135">
        <v>-4</v>
      </c>
      <c r="O29" s="131">
        <v>3186.4694768070349</v>
      </c>
      <c r="P29" s="131">
        <v>3456</v>
      </c>
      <c r="Q29" s="135">
        <v>-269.53052319296512</v>
      </c>
      <c r="R29" s="131">
        <v>10189.027667449742</v>
      </c>
      <c r="S29" s="131">
        <v>10293</v>
      </c>
      <c r="T29" s="135">
        <v>-103.97233255025822</v>
      </c>
      <c r="U29" s="131">
        <v>2042</v>
      </c>
      <c r="V29" s="131">
        <v>2140</v>
      </c>
      <c r="W29" s="135">
        <v>-98</v>
      </c>
      <c r="X29" s="131">
        <v>739</v>
      </c>
      <c r="Y29" s="131">
        <v>0</v>
      </c>
      <c r="Z29" s="135">
        <v>739</v>
      </c>
      <c r="AA29" s="131">
        <v>879</v>
      </c>
      <c r="AB29" s="131">
        <v>158.46252888111269</v>
      </c>
      <c r="AC29" s="135">
        <v>720.53747111888731</v>
      </c>
      <c r="AD29" s="131">
        <v>881</v>
      </c>
      <c r="AE29" s="131">
        <v>0</v>
      </c>
      <c r="AF29" s="135">
        <v>881</v>
      </c>
      <c r="AG29" s="131">
        <v>0</v>
      </c>
      <c r="AH29" s="131">
        <v>0</v>
      </c>
      <c r="AI29" s="135">
        <v>0</v>
      </c>
      <c r="AJ29" s="131">
        <v>85</v>
      </c>
      <c r="AK29" s="131">
        <v>93.288424260655049</v>
      </c>
      <c r="AL29" s="135">
        <v>-8.2884242606550487</v>
      </c>
      <c r="AM29" s="131">
        <v>-41.128000893997523</v>
      </c>
      <c r="AN29" s="131">
        <v>0</v>
      </c>
      <c r="AO29" s="135">
        <v>-41.128000893997523</v>
      </c>
      <c r="AP29" s="136">
        <v>50962</v>
      </c>
      <c r="AQ29" s="136">
        <v>50363</v>
      </c>
      <c r="AR29" s="135">
        <v>599</v>
      </c>
      <c r="AS29" s="137">
        <v>-498</v>
      </c>
      <c r="AT29" s="137">
        <v>1208.3218884165035</v>
      </c>
      <c r="AU29" s="135">
        <v>-1706.3218884165035</v>
      </c>
      <c r="AV29" s="25">
        <v>286</v>
      </c>
      <c r="AW29" s="86"/>
      <c r="AX29" s="92"/>
      <c r="AY29" s="93"/>
      <c r="AZ29" s="90"/>
      <c r="BE29" s="25">
        <v>0</v>
      </c>
      <c r="BF29" s="25">
        <v>0.7509531417672406</v>
      </c>
    </row>
    <row r="30" spans="2:58" ht="16" x14ac:dyDescent="0.4">
      <c r="B30" s="124" t="s">
        <v>29</v>
      </c>
      <c r="C30" s="133">
        <v>10385.294953289444</v>
      </c>
      <c r="D30" s="131">
        <v>10637</v>
      </c>
      <c r="E30" s="135">
        <v>-251.70504671055642</v>
      </c>
      <c r="F30" s="131">
        <v>15246.738907995559</v>
      </c>
      <c r="G30" s="131">
        <v>15250</v>
      </c>
      <c r="H30" s="135">
        <v>-3.2610920044407976</v>
      </c>
      <c r="I30" s="133">
        <v>4707.5969953522172</v>
      </c>
      <c r="J30" s="131">
        <v>4934</v>
      </c>
      <c r="K30" s="135">
        <v>-226.40300464778284</v>
      </c>
      <c r="L30" s="131">
        <v>687</v>
      </c>
      <c r="M30" s="90">
        <v>684</v>
      </c>
      <c r="N30" s="135">
        <v>3</v>
      </c>
      <c r="O30" s="131">
        <v>4787.4694768070349</v>
      </c>
      <c r="P30" s="131">
        <v>4784</v>
      </c>
      <c r="Q30" s="135">
        <v>3.46947680703488</v>
      </c>
      <c r="R30" s="131">
        <v>12539.027667449742</v>
      </c>
      <c r="S30" s="131">
        <v>12394</v>
      </c>
      <c r="T30" s="135">
        <v>145.02766744974178</v>
      </c>
      <c r="U30" s="131">
        <v>1187</v>
      </c>
      <c r="V30" s="131">
        <v>1199</v>
      </c>
      <c r="W30" s="135">
        <v>-12</v>
      </c>
      <c r="X30" s="131">
        <v>739</v>
      </c>
      <c r="Y30" s="131">
        <v>0</v>
      </c>
      <c r="Z30" s="135">
        <v>739</v>
      </c>
      <c r="AA30" s="131">
        <v>848</v>
      </c>
      <c r="AB30" s="131">
        <v>56.228639280394823</v>
      </c>
      <c r="AC30" s="135">
        <v>791.77136071960513</v>
      </c>
      <c r="AD30" s="131">
        <v>881</v>
      </c>
      <c r="AE30" s="131">
        <v>0</v>
      </c>
      <c r="AF30" s="135">
        <v>881</v>
      </c>
      <c r="AG30" s="131">
        <v>0</v>
      </c>
      <c r="AH30" s="131">
        <v>0</v>
      </c>
      <c r="AI30" s="135">
        <v>0</v>
      </c>
      <c r="AJ30" s="131">
        <v>-32</v>
      </c>
      <c r="AK30" s="131">
        <v>-8.9454653400628121</v>
      </c>
      <c r="AL30" s="135">
        <v>-23.05453465993719</v>
      </c>
      <c r="AM30" s="131">
        <v>-41.128000893997523</v>
      </c>
      <c r="AN30" s="131">
        <v>0</v>
      </c>
      <c r="AO30" s="135">
        <v>-41.128000893997523</v>
      </c>
      <c r="AP30" s="136">
        <v>51935</v>
      </c>
      <c r="AQ30" s="136">
        <v>49929</v>
      </c>
      <c r="AR30" s="135">
        <v>2006</v>
      </c>
      <c r="AS30" s="137">
        <v>475</v>
      </c>
      <c r="AT30" s="137">
        <v>774.3218884165035</v>
      </c>
      <c r="AU30" s="135">
        <v>-299.3218884165035</v>
      </c>
      <c r="AV30" s="25">
        <v>228</v>
      </c>
      <c r="AW30" s="86"/>
      <c r="AX30" s="92"/>
      <c r="AY30" s="93"/>
      <c r="AZ30" s="90"/>
      <c r="BE30" s="25">
        <v>0</v>
      </c>
      <c r="BF30" s="25">
        <v>0.28317394033365417</v>
      </c>
    </row>
    <row r="31" spans="2:58" ht="16" x14ac:dyDescent="0.4">
      <c r="B31" s="124" t="s">
        <v>30</v>
      </c>
      <c r="C31" s="133">
        <v>8828.4015985852784</v>
      </c>
      <c r="D31" s="131">
        <v>9001</v>
      </c>
      <c r="E31" s="135">
        <v>-172.59840141472159</v>
      </c>
      <c r="F31" s="131">
        <v>15265.202755067834</v>
      </c>
      <c r="G31" s="131">
        <v>14973</v>
      </c>
      <c r="H31" s="135">
        <v>292.202755067834</v>
      </c>
      <c r="I31" s="133">
        <v>4933.516012222447</v>
      </c>
      <c r="J31" s="131">
        <v>4884</v>
      </c>
      <c r="K31" s="135">
        <v>49.516012222446989</v>
      </c>
      <c r="L31" s="131">
        <v>680</v>
      </c>
      <c r="M31" s="90">
        <v>678</v>
      </c>
      <c r="N31" s="135">
        <v>2</v>
      </c>
      <c r="O31" s="131">
        <v>5041.166545275898</v>
      </c>
      <c r="P31" s="131">
        <v>4795</v>
      </c>
      <c r="Q31" s="135">
        <v>246.16654527589799</v>
      </c>
      <c r="R31" s="131">
        <v>15844.292632873981</v>
      </c>
      <c r="S31" s="131">
        <v>15538</v>
      </c>
      <c r="T31" s="135">
        <v>306.29263287398135</v>
      </c>
      <c r="U31" s="131">
        <v>1187</v>
      </c>
      <c r="V31" s="131">
        <v>1199</v>
      </c>
      <c r="W31" s="135">
        <v>-12</v>
      </c>
      <c r="X31" s="131">
        <v>739</v>
      </c>
      <c r="Y31" s="131">
        <v>0</v>
      </c>
      <c r="Z31" s="135">
        <v>739</v>
      </c>
      <c r="AA31" s="131">
        <v>848</v>
      </c>
      <c r="AB31" s="131">
        <v>56.228639280394823</v>
      </c>
      <c r="AC31" s="135">
        <v>791.77136071960513</v>
      </c>
      <c r="AD31" s="131">
        <v>972</v>
      </c>
      <c r="AE31" s="131">
        <v>191.68854300134598</v>
      </c>
      <c r="AF31" s="135">
        <v>780.31145699865397</v>
      </c>
      <c r="AG31" s="131">
        <v>0</v>
      </c>
      <c r="AH31" s="131">
        <v>0</v>
      </c>
      <c r="AI31" s="135">
        <v>0</v>
      </c>
      <c r="AJ31" s="131">
        <v>1</v>
      </c>
      <c r="AK31" s="131">
        <v>36.599732477057032</v>
      </c>
      <c r="AL31" s="135">
        <v>-35.599732477057032</v>
      </c>
      <c r="AM31" s="131">
        <v>52.420455974566721</v>
      </c>
      <c r="AN31" s="131">
        <v>0</v>
      </c>
      <c r="AO31" s="135">
        <v>52.420455974566721</v>
      </c>
      <c r="AP31" s="136">
        <v>54392</v>
      </c>
      <c r="AQ31" s="136">
        <v>51353</v>
      </c>
      <c r="AR31" s="135">
        <v>3039</v>
      </c>
      <c r="AS31" s="137">
        <v>2932</v>
      </c>
      <c r="AT31" s="137">
        <v>2198.3218884165035</v>
      </c>
      <c r="AU31" s="135">
        <v>733.6781115834965</v>
      </c>
      <c r="AV31" s="25">
        <v>151</v>
      </c>
      <c r="AW31" s="86"/>
      <c r="AX31" s="92"/>
      <c r="AY31" s="93"/>
      <c r="AZ31" s="90"/>
      <c r="BE31" s="25">
        <v>0</v>
      </c>
      <c r="BF31" s="25">
        <v>-0.4830852412051172</v>
      </c>
    </row>
    <row r="32" spans="2:58" ht="16" x14ac:dyDescent="0.4">
      <c r="B32" s="124" t="s">
        <v>31</v>
      </c>
      <c r="C32" s="133">
        <v>10036.294953289444</v>
      </c>
      <c r="D32" s="131">
        <v>10306</v>
      </c>
      <c r="E32" s="135">
        <v>-269.70504671055642</v>
      </c>
      <c r="F32" s="131">
        <v>15464.738907995559</v>
      </c>
      <c r="G32" s="131">
        <v>16339</v>
      </c>
      <c r="H32" s="135">
        <v>-874.2610920044408</v>
      </c>
      <c r="I32" s="133">
        <v>5769.5969953522172</v>
      </c>
      <c r="J32" s="131">
        <v>5949</v>
      </c>
      <c r="K32" s="135">
        <v>-179.40300464778284</v>
      </c>
      <c r="L32" s="131">
        <v>595</v>
      </c>
      <c r="M32" s="90">
        <v>601</v>
      </c>
      <c r="N32" s="135">
        <v>-6</v>
      </c>
      <c r="O32" s="131">
        <v>3073.4694768070349</v>
      </c>
      <c r="P32" s="131">
        <v>3486</v>
      </c>
      <c r="Q32" s="135">
        <v>-412.53052319296512</v>
      </c>
      <c r="R32" s="131">
        <v>9082.0276674497418</v>
      </c>
      <c r="S32" s="131">
        <v>9311</v>
      </c>
      <c r="T32" s="135">
        <v>-228.97233255025822</v>
      </c>
      <c r="U32" s="131">
        <v>1187</v>
      </c>
      <c r="V32" s="131">
        <v>1199</v>
      </c>
      <c r="W32" s="135">
        <v>-12</v>
      </c>
      <c r="X32" s="131">
        <v>739</v>
      </c>
      <c r="Y32" s="131">
        <v>0</v>
      </c>
      <c r="Z32" s="135">
        <v>739</v>
      </c>
      <c r="AA32" s="131">
        <v>899</v>
      </c>
      <c r="AB32" s="131">
        <v>158.46252888111269</v>
      </c>
      <c r="AC32" s="135">
        <v>740.53747111888731</v>
      </c>
      <c r="AD32" s="131">
        <v>881</v>
      </c>
      <c r="AE32" s="131">
        <v>0</v>
      </c>
      <c r="AF32" s="135">
        <v>881</v>
      </c>
      <c r="AG32" s="131">
        <v>0</v>
      </c>
      <c r="AH32" s="131">
        <v>0</v>
      </c>
      <c r="AI32" s="135">
        <v>0</v>
      </c>
      <c r="AJ32" s="131">
        <v>-32</v>
      </c>
      <c r="AK32" s="131">
        <v>-8.9454653400628121</v>
      </c>
      <c r="AL32" s="135">
        <v>-23.05453465993719</v>
      </c>
      <c r="AM32" s="131">
        <v>-41.128000893997523</v>
      </c>
      <c r="AN32" s="131">
        <v>0</v>
      </c>
      <c r="AO32" s="135">
        <v>-41.128000893997523</v>
      </c>
      <c r="AP32" s="136">
        <v>47654</v>
      </c>
      <c r="AQ32" s="136">
        <v>47340.048319789152</v>
      </c>
      <c r="AR32" s="135">
        <v>313.95168021084828</v>
      </c>
      <c r="AS32" s="137">
        <v>-3806</v>
      </c>
      <c r="AT32" s="137">
        <v>-1814.6297917943448</v>
      </c>
      <c r="AU32" s="135">
        <v>-1991.3702082056552</v>
      </c>
      <c r="AV32" s="25">
        <v>288</v>
      </c>
      <c r="AW32" s="86"/>
      <c r="AX32" s="92"/>
      <c r="AY32" s="93"/>
      <c r="AZ32" s="90"/>
      <c r="BE32" s="25">
        <v>0</v>
      </c>
      <c r="BF32" s="25">
        <v>0.46874375190236606</v>
      </c>
    </row>
    <row r="33" spans="2:58" ht="16" x14ac:dyDescent="0.4">
      <c r="B33" s="124" t="s">
        <v>32</v>
      </c>
      <c r="C33" s="133">
        <v>12898.294953289444</v>
      </c>
      <c r="D33" s="131">
        <v>13293</v>
      </c>
      <c r="E33" s="135">
        <v>-394.70504671055642</v>
      </c>
      <c r="F33" s="131">
        <v>18072.738907995557</v>
      </c>
      <c r="G33" s="131">
        <v>19094</v>
      </c>
      <c r="H33" s="135">
        <v>-1021.2610920044426</v>
      </c>
      <c r="I33" s="133">
        <v>5978.5969953522172</v>
      </c>
      <c r="J33" s="131">
        <v>6293</v>
      </c>
      <c r="K33" s="135">
        <v>-314.40300464778284</v>
      </c>
      <c r="L33" s="131">
        <v>509</v>
      </c>
      <c r="M33" s="90">
        <v>509</v>
      </c>
      <c r="N33" s="135">
        <v>0</v>
      </c>
      <c r="O33" s="131">
        <v>2804.4694768070349</v>
      </c>
      <c r="P33" s="131">
        <v>2926</v>
      </c>
      <c r="Q33" s="135">
        <v>-121.53052319296512</v>
      </c>
      <c r="R33" s="131">
        <v>6688.0276674497418</v>
      </c>
      <c r="S33" s="131">
        <v>6899</v>
      </c>
      <c r="T33" s="135">
        <v>-210.97233255025822</v>
      </c>
      <c r="U33" s="131">
        <v>1187</v>
      </c>
      <c r="V33" s="131">
        <v>1199</v>
      </c>
      <c r="W33" s="135">
        <v>-12</v>
      </c>
      <c r="X33" s="131">
        <v>739</v>
      </c>
      <c r="Y33" s="131">
        <v>0</v>
      </c>
      <c r="Z33" s="135">
        <v>739</v>
      </c>
      <c r="AA33" s="131">
        <v>864</v>
      </c>
      <c r="AB33" s="131">
        <v>56.228639280394823</v>
      </c>
      <c r="AC33" s="135">
        <v>807.77136071960513</v>
      </c>
      <c r="AD33" s="131">
        <v>881</v>
      </c>
      <c r="AE33" s="131">
        <v>0</v>
      </c>
      <c r="AF33" s="135">
        <v>881</v>
      </c>
      <c r="AG33" s="131">
        <v>0</v>
      </c>
      <c r="AH33" s="131">
        <v>0</v>
      </c>
      <c r="AI33" s="135">
        <v>0</v>
      </c>
      <c r="AJ33" s="131">
        <v>-32</v>
      </c>
      <c r="AK33" s="131">
        <v>-8.9454653400628121</v>
      </c>
      <c r="AL33" s="135">
        <v>-23.05453465993719</v>
      </c>
      <c r="AM33" s="131">
        <v>-41.128000893993885</v>
      </c>
      <c r="AN33" s="131">
        <v>0</v>
      </c>
      <c r="AO33" s="135">
        <v>-41.128000893993885</v>
      </c>
      <c r="AP33" s="136">
        <v>50549</v>
      </c>
      <c r="AQ33" s="136">
        <v>50260.433070083942</v>
      </c>
      <c r="AR33" s="135">
        <v>288.56692991605814</v>
      </c>
      <c r="AS33" s="137">
        <v>-911</v>
      </c>
      <c r="AT33" s="137">
        <v>1105.7549585004454</v>
      </c>
      <c r="AU33" s="135">
        <v>-2016.7549585004454</v>
      </c>
      <c r="AV33" s="25">
        <v>289</v>
      </c>
      <c r="AW33" s="86"/>
      <c r="AX33" s="92"/>
      <c r="AY33" s="93"/>
      <c r="AZ33" s="90"/>
      <c r="BE33" s="25">
        <v>0</v>
      </c>
      <c r="BF33" s="25">
        <v>-0.14989614360820269</v>
      </c>
    </row>
    <row r="34" spans="2:58" ht="16" x14ac:dyDescent="0.4">
      <c r="B34" s="124" t="s">
        <v>33</v>
      </c>
      <c r="C34" s="133">
        <v>9022.2949532894436</v>
      </c>
      <c r="D34" s="131">
        <v>9229</v>
      </c>
      <c r="E34" s="135">
        <v>-206.70504671055642</v>
      </c>
      <c r="F34" s="131">
        <v>15366.738907995559</v>
      </c>
      <c r="G34" s="131">
        <v>14862</v>
      </c>
      <c r="H34" s="135">
        <v>504.7389079955592</v>
      </c>
      <c r="I34" s="133">
        <v>5739.5969953522172</v>
      </c>
      <c r="J34" s="131">
        <v>5348</v>
      </c>
      <c r="K34" s="135">
        <v>391.59699535221716</v>
      </c>
      <c r="L34" s="131">
        <v>668</v>
      </c>
      <c r="M34" s="90">
        <v>662</v>
      </c>
      <c r="N34" s="135">
        <v>6</v>
      </c>
      <c r="O34" s="131">
        <v>5599.4694768070349</v>
      </c>
      <c r="P34" s="131">
        <v>5156</v>
      </c>
      <c r="Q34" s="135">
        <v>443.46947680703488</v>
      </c>
      <c r="R34" s="131">
        <v>15933.027667449742</v>
      </c>
      <c r="S34" s="131">
        <v>15543</v>
      </c>
      <c r="T34" s="135">
        <v>390.02766744974178</v>
      </c>
      <c r="U34" s="131">
        <v>1187</v>
      </c>
      <c r="V34" s="131">
        <v>1199</v>
      </c>
      <c r="W34" s="135">
        <v>-12</v>
      </c>
      <c r="X34" s="131">
        <v>739</v>
      </c>
      <c r="Y34" s="131">
        <v>0</v>
      </c>
      <c r="Z34" s="135">
        <v>739</v>
      </c>
      <c r="AA34" s="131">
        <v>848</v>
      </c>
      <c r="AB34" s="131">
        <v>84.342958920592224</v>
      </c>
      <c r="AC34" s="135">
        <v>763.6570410794078</v>
      </c>
      <c r="AD34" s="131">
        <v>990</v>
      </c>
      <c r="AE34" s="131">
        <v>0</v>
      </c>
      <c r="AF34" s="135">
        <v>990</v>
      </c>
      <c r="AG34" s="131">
        <v>0</v>
      </c>
      <c r="AH34" s="131">
        <v>0</v>
      </c>
      <c r="AI34" s="135">
        <v>0</v>
      </c>
      <c r="AJ34" s="131">
        <v>1</v>
      </c>
      <c r="AK34" s="131">
        <v>36.599732477057032</v>
      </c>
      <c r="AL34" s="135">
        <v>-35.599732477057032</v>
      </c>
      <c r="AM34" s="131">
        <v>-41.128000893997523</v>
      </c>
      <c r="AN34" s="131">
        <v>0</v>
      </c>
      <c r="AO34" s="135">
        <v>-41.128000893997523</v>
      </c>
      <c r="AP34" s="136">
        <v>56053</v>
      </c>
      <c r="AQ34" s="136">
        <v>52120</v>
      </c>
      <c r="AR34" s="135">
        <v>3933</v>
      </c>
      <c r="AS34" s="137">
        <v>4593</v>
      </c>
      <c r="AT34" s="137">
        <v>2965.3218884165035</v>
      </c>
      <c r="AU34" s="135">
        <v>1627.6781115834965</v>
      </c>
      <c r="AV34" s="25">
        <v>70</v>
      </c>
      <c r="AW34" s="86"/>
      <c r="AX34" s="92"/>
      <c r="AY34" s="93"/>
      <c r="AZ34" s="90"/>
      <c r="BE34" s="25">
        <v>0</v>
      </c>
      <c r="BF34" s="25">
        <v>-5.7308602350531146E-2</v>
      </c>
    </row>
    <row r="35" spans="2:58" ht="16" x14ac:dyDescent="0.4">
      <c r="B35" s="124" t="s">
        <v>34</v>
      </c>
      <c r="C35" s="133">
        <v>9469.2949532894436</v>
      </c>
      <c r="D35" s="131">
        <v>9363</v>
      </c>
      <c r="E35" s="135">
        <v>106.29495328944358</v>
      </c>
      <c r="F35" s="131">
        <v>13028.738907995559</v>
      </c>
      <c r="G35" s="131">
        <v>13406</v>
      </c>
      <c r="H35" s="135">
        <v>-377.2610920044408</v>
      </c>
      <c r="I35" s="133">
        <v>4002.5969953522172</v>
      </c>
      <c r="J35" s="131">
        <v>4278</v>
      </c>
      <c r="K35" s="135">
        <v>-275.40300464778284</v>
      </c>
      <c r="L35" s="131">
        <v>765</v>
      </c>
      <c r="M35" s="90">
        <v>759</v>
      </c>
      <c r="N35" s="135">
        <v>6</v>
      </c>
      <c r="O35" s="131">
        <v>5259.4694768070349</v>
      </c>
      <c r="P35" s="131">
        <v>5543</v>
      </c>
      <c r="Q35" s="135">
        <v>-283.53052319296512</v>
      </c>
      <c r="R35" s="131">
        <v>9852.0276674497418</v>
      </c>
      <c r="S35" s="131">
        <v>10084</v>
      </c>
      <c r="T35" s="135">
        <v>-231.97233255025822</v>
      </c>
      <c r="U35" s="131">
        <v>1187</v>
      </c>
      <c r="V35" s="131">
        <v>1199</v>
      </c>
      <c r="W35" s="135">
        <v>-12</v>
      </c>
      <c r="X35" s="131">
        <v>739</v>
      </c>
      <c r="Y35" s="131">
        <v>0</v>
      </c>
      <c r="Z35" s="135">
        <v>739</v>
      </c>
      <c r="AA35" s="131">
        <v>855</v>
      </c>
      <c r="AB35" s="131">
        <v>139.29367458097809</v>
      </c>
      <c r="AC35" s="135">
        <v>715.70632541902194</v>
      </c>
      <c r="AD35" s="131">
        <v>881</v>
      </c>
      <c r="AE35" s="131">
        <v>0</v>
      </c>
      <c r="AF35" s="135">
        <v>881</v>
      </c>
      <c r="AG35" s="131">
        <v>0</v>
      </c>
      <c r="AH35" s="131">
        <v>0</v>
      </c>
      <c r="AI35" s="135">
        <v>0</v>
      </c>
      <c r="AJ35" s="131">
        <v>-32</v>
      </c>
      <c r="AK35" s="131">
        <v>-8.9454653400628121</v>
      </c>
      <c r="AL35" s="135">
        <v>-23.05453465993719</v>
      </c>
      <c r="AM35" s="131">
        <v>-41.128000893997523</v>
      </c>
      <c r="AN35" s="131">
        <v>0</v>
      </c>
      <c r="AO35" s="135">
        <v>-41.128000893997523</v>
      </c>
      <c r="AP35" s="136">
        <v>45966</v>
      </c>
      <c r="AQ35" s="136">
        <v>44761.746179895927</v>
      </c>
      <c r="AR35" s="135">
        <v>1204.2538201040734</v>
      </c>
      <c r="AS35" s="137">
        <v>-5494</v>
      </c>
      <c r="AT35" s="137">
        <v>-4392.9319316875699</v>
      </c>
      <c r="AU35" s="135">
        <v>-1101.0680683124301</v>
      </c>
      <c r="AV35" s="25">
        <v>265</v>
      </c>
      <c r="AW35" s="86"/>
      <c r="AX35" s="92"/>
      <c r="AY35" s="93"/>
      <c r="AZ35" s="90"/>
      <c r="BE35" s="25">
        <v>0</v>
      </c>
      <c r="BF35" s="25">
        <v>0.60202934499102412</v>
      </c>
    </row>
    <row r="36" spans="2:58" ht="16" x14ac:dyDescent="0.4">
      <c r="B36" s="124" t="s">
        <v>35</v>
      </c>
      <c r="C36" s="133">
        <v>8883.3054991094741</v>
      </c>
      <c r="D36" s="131">
        <v>9310</v>
      </c>
      <c r="E36" s="135">
        <v>-426.69450089052589</v>
      </c>
      <c r="F36" s="131">
        <v>14532.791276241571</v>
      </c>
      <c r="G36" s="131">
        <v>14364</v>
      </c>
      <c r="H36" s="135">
        <v>168.79127624157081</v>
      </c>
      <c r="I36" s="133">
        <v>5762.891826813554</v>
      </c>
      <c r="J36" s="131">
        <v>5419</v>
      </c>
      <c r="K36" s="135">
        <v>343.89182681355396</v>
      </c>
      <c r="L36" s="131">
        <v>660</v>
      </c>
      <c r="M36" s="90">
        <v>658</v>
      </c>
      <c r="N36" s="135">
        <v>2</v>
      </c>
      <c r="O36" s="131">
        <v>5374.0249346711144</v>
      </c>
      <c r="P36" s="131">
        <v>5042</v>
      </c>
      <c r="Q36" s="135">
        <v>332.02493467111435</v>
      </c>
      <c r="R36" s="131">
        <v>14454.642172627891</v>
      </c>
      <c r="S36" s="131">
        <v>14262</v>
      </c>
      <c r="T36" s="135">
        <v>192.64217262789134</v>
      </c>
      <c r="U36" s="131">
        <v>1187</v>
      </c>
      <c r="V36" s="131">
        <v>1199</v>
      </c>
      <c r="W36" s="135">
        <v>-12</v>
      </c>
      <c r="X36" s="131">
        <v>739</v>
      </c>
      <c r="Y36" s="131">
        <v>0</v>
      </c>
      <c r="Z36" s="135">
        <v>739</v>
      </c>
      <c r="AA36" s="131">
        <v>848</v>
      </c>
      <c r="AB36" s="131">
        <v>84.342958920592224</v>
      </c>
      <c r="AC36" s="135">
        <v>763.6570410794078</v>
      </c>
      <c r="AD36" s="131">
        <v>881</v>
      </c>
      <c r="AE36" s="131">
        <v>0</v>
      </c>
      <c r="AF36" s="135">
        <v>881</v>
      </c>
      <c r="AG36" s="131">
        <v>0</v>
      </c>
      <c r="AH36" s="131">
        <v>0</v>
      </c>
      <c r="AI36" s="135">
        <v>0</v>
      </c>
      <c r="AJ36" s="131">
        <v>1</v>
      </c>
      <c r="AK36" s="131">
        <v>36.599732477057032</v>
      </c>
      <c r="AL36" s="135">
        <v>-35.599732477057032</v>
      </c>
      <c r="AM36" s="131">
        <v>112.3442905363936</v>
      </c>
      <c r="AN36" s="131">
        <v>0</v>
      </c>
      <c r="AO36" s="135">
        <v>112.3442905363936</v>
      </c>
      <c r="AP36" s="136">
        <v>53436</v>
      </c>
      <c r="AQ36" s="136">
        <v>50375</v>
      </c>
      <c r="AR36" s="135">
        <v>3061</v>
      </c>
      <c r="AS36" s="137">
        <v>1976</v>
      </c>
      <c r="AT36" s="137">
        <v>1220.3218884165035</v>
      </c>
      <c r="AU36" s="135">
        <v>755.6781115834965</v>
      </c>
      <c r="AV36" s="25">
        <v>149</v>
      </c>
      <c r="AW36" s="86"/>
      <c r="AX36" s="92"/>
      <c r="AY36" s="93"/>
      <c r="AZ36" s="90"/>
      <c r="BE36" s="25">
        <v>0</v>
      </c>
      <c r="BF36" s="25">
        <v>-5.7308602350531146E-2</v>
      </c>
    </row>
    <row r="37" spans="2:58" ht="16" x14ac:dyDescent="0.4">
      <c r="B37" s="124" t="s">
        <v>36</v>
      </c>
      <c r="C37" s="133">
        <v>8085.2949532894427</v>
      </c>
      <c r="D37" s="131">
        <v>8296</v>
      </c>
      <c r="E37" s="135">
        <v>-210.70504671055733</v>
      </c>
      <c r="F37" s="131">
        <v>13837.738907995559</v>
      </c>
      <c r="G37" s="131">
        <v>13203</v>
      </c>
      <c r="H37" s="135">
        <v>634.7389079955592</v>
      </c>
      <c r="I37" s="133">
        <v>5322.5969953522172</v>
      </c>
      <c r="J37" s="131">
        <v>5184</v>
      </c>
      <c r="K37" s="135">
        <v>138.59699535221716</v>
      </c>
      <c r="L37" s="131">
        <v>505</v>
      </c>
      <c r="M37" s="90">
        <v>507</v>
      </c>
      <c r="N37" s="135">
        <v>-2</v>
      </c>
      <c r="O37" s="131">
        <v>3660.4694768070349</v>
      </c>
      <c r="P37" s="131">
        <v>3564</v>
      </c>
      <c r="Q37" s="135">
        <v>96.46947680703488</v>
      </c>
      <c r="R37" s="131">
        <v>16687.02766744974</v>
      </c>
      <c r="S37" s="131">
        <v>16564</v>
      </c>
      <c r="T37" s="135">
        <v>123.02766744973997</v>
      </c>
      <c r="U37" s="131">
        <v>1187</v>
      </c>
      <c r="V37" s="131">
        <v>1199</v>
      </c>
      <c r="W37" s="135">
        <v>-12</v>
      </c>
      <c r="X37" s="131">
        <v>739</v>
      </c>
      <c r="Y37" s="131">
        <v>0</v>
      </c>
      <c r="Z37" s="135">
        <v>739</v>
      </c>
      <c r="AA37" s="131">
        <v>848</v>
      </c>
      <c r="AB37" s="131">
        <v>84.342958920592224</v>
      </c>
      <c r="AC37" s="135">
        <v>763.6570410794078</v>
      </c>
      <c r="AD37" s="131">
        <v>881</v>
      </c>
      <c r="AE37" s="131">
        <v>0</v>
      </c>
      <c r="AF37" s="135">
        <v>881</v>
      </c>
      <c r="AG37" s="131">
        <v>0</v>
      </c>
      <c r="AH37" s="131">
        <v>0</v>
      </c>
      <c r="AI37" s="135">
        <v>0</v>
      </c>
      <c r="AJ37" s="131">
        <v>1</v>
      </c>
      <c r="AK37" s="131">
        <v>36.599732477057032</v>
      </c>
      <c r="AL37" s="135">
        <v>-35.599732477057032</v>
      </c>
      <c r="AM37" s="131">
        <v>-41.128000893997523</v>
      </c>
      <c r="AN37" s="131">
        <v>0</v>
      </c>
      <c r="AO37" s="135">
        <v>-41.128000893997523</v>
      </c>
      <c r="AP37" s="136">
        <v>51713</v>
      </c>
      <c r="AQ37" s="136">
        <v>48638</v>
      </c>
      <c r="AR37" s="135">
        <v>3075</v>
      </c>
      <c r="AS37" s="137">
        <v>253</v>
      </c>
      <c r="AT37" s="137">
        <v>-516.6781115834965</v>
      </c>
      <c r="AU37" s="135">
        <v>769.6781115834965</v>
      </c>
      <c r="AV37" s="25">
        <v>148</v>
      </c>
      <c r="AW37" s="86"/>
      <c r="AX37" s="92"/>
      <c r="AY37" s="93"/>
      <c r="AZ37" s="90"/>
      <c r="BE37" s="25">
        <v>0</v>
      </c>
      <c r="BF37" s="25">
        <v>-5.7308602350531146E-2</v>
      </c>
    </row>
    <row r="38" spans="2:58" ht="16" x14ac:dyDescent="0.4">
      <c r="B38" s="124" t="s">
        <v>37</v>
      </c>
      <c r="C38" s="133">
        <v>9637.2949532894436</v>
      </c>
      <c r="D38" s="131">
        <v>9734</v>
      </c>
      <c r="E38" s="135">
        <v>-96.705046710556417</v>
      </c>
      <c r="F38" s="131">
        <v>14949.738907995559</v>
      </c>
      <c r="G38" s="131">
        <v>14996</v>
      </c>
      <c r="H38" s="135">
        <v>-46.261092004440798</v>
      </c>
      <c r="I38" s="133">
        <v>5174.5969953522172</v>
      </c>
      <c r="J38" s="131">
        <v>5286</v>
      </c>
      <c r="K38" s="135">
        <v>-111.40300464778284</v>
      </c>
      <c r="L38" s="131">
        <v>879</v>
      </c>
      <c r="M38" s="90">
        <v>853</v>
      </c>
      <c r="N38" s="135">
        <v>26</v>
      </c>
      <c r="O38" s="131">
        <v>7147.4694768070349</v>
      </c>
      <c r="P38" s="131">
        <v>6712</v>
      </c>
      <c r="Q38" s="135">
        <v>435.46947680703488</v>
      </c>
      <c r="R38" s="131">
        <v>12654.027667449742</v>
      </c>
      <c r="S38" s="131">
        <v>12533</v>
      </c>
      <c r="T38" s="135">
        <v>121.02766744974178</v>
      </c>
      <c r="U38" s="131">
        <v>1152</v>
      </c>
      <c r="V38" s="131">
        <v>1131</v>
      </c>
      <c r="W38" s="135">
        <v>21</v>
      </c>
      <c r="X38" s="131">
        <v>739</v>
      </c>
      <c r="Y38" s="131">
        <v>0</v>
      </c>
      <c r="Z38" s="135">
        <v>739</v>
      </c>
      <c r="AA38" s="131">
        <v>856</v>
      </c>
      <c r="AB38" s="131">
        <v>139.29367458097809</v>
      </c>
      <c r="AC38" s="135">
        <v>716.70632541902194</v>
      </c>
      <c r="AD38" s="131">
        <v>881</v>
      </c>
      <c r="AE38" s="131">
        <v>0</v>
      </c>
      <c r="AF38" s="135">
        <v>881</v>
      </c>
      <c r="AG38" s="131">
        <v>0</v>
      </c>
      <c r="AH38" s="131">
        <v>0</v>
      </c>
      <c r="AI38" s="135">
        <v>0</v>
      </c>
      <c r="AJ38" s="131">
        <v>-32</v>
      </c>
      <c r="AK38" s="131">
        <v>-8.9454653400628121</v>
      </c>
      <c r="AL38" s="135">
        <v>-23.05453465993719</v>
      </c>
      <c r="AM38" s="131">
        <v>-41.128000893997523</v>
      </c>
      <c r="AN38" s="131">
        <v>0</v>
      </c>
      <c r="AO38" s="135">
        <v>-41.128000893997523</v>
      </c>
      <c r="AP38" s="136">
        <v>53997</v>
      </c>
      <c r="AQ38" s="136">
        <v>51375</v>
      </c>
      <c r="AR38" s="135">
        <v>2622</v>
      </c>
      <c r="AS38" s="137">
        <v>2537</v>
      </c>
      <c r="AT38" s="137">
        <v>2220.3218884165035</v>
      </c>
      <c r="AU38" s="135">
        <v>316.6781115834965</v>
      </c>
      <c r="AV38" s="25">
        <v>189</v>
      </c>
      <c r="AW38" s="86"/>
      <c r="AX38" s="92"/>
      <c r="AY38" s="93"/>
      <c r="AZ38" s="90"/>
      <c r="BE38" s="25">
        <v>0</v>
      </c>
      <c r="BF38" s="25">
        <v>0.34820924091764027</v>
      </c>
    </row>
    <row r="39" spans="2:58" ht="16" x14ac:dyDescent="0.4">
      <c r="B39" s="124" t="s">
        <v>38</v>
      </c>
      <c r="C39" s="133">
        <v>8430.7570738534014</v>
      </c>
      <c r="D39" s="131">
        <v>8573</v>
      </c>
      <c r="E39" s="135">
        <v>-142.24292614659862</v>
      </c>
      <c r="F39" s="131">
        <v>15156.408237899774</v>
      </c>
      <c r="G39" s="131">
        <v>14087</v>
      </c>
      <c r="H39" s="135">
        <v>1069.4082378997737</v>
      </c>
      <c r="I39" s="133">
        <v>5692.7893563158023</v>
      </c>
      <c r="J39" s="131">
        <v>5396</v>
      </c>
      <c r="K39" s="135">
        <v>296.78935631580225</v>
      </c>
      <c r="L39" s="131">
        <v>980</v>
      </c>
      <c r="M39" s="90">
        <v>954</v>
      </c>
      <c r="N39" s="135">
        <v>26</v>
      </c>
      <c r="O39" s="131">
        <v>7005.1767260625429</v>
      </c>
      <c r="P39" s="131">
        <v>6546</v>
      </c>
      <c r="Q39" s="135">
        <v>459.17672606254291</v>
      </c>
      <c r="R39" s="131">
        <v>18008.082420395211</v>
      </c>
      <c r="S39" s="131">
        <v>17607</v>
      </c>
      <c r="T39" s="135">
        <v>401.08242039521065</v>
      </c>
      <c r="U39" s="131">
        <v>898</v>
      </c>
      <c r="V39" s="131">
        <v>882</v>
      </c>
      <c r="W39" s="135">
        <v>16</v>
      </c>
      <c r="X39" s="131">
        <v>739</v>
      </c>
      <c r="Y39" s="131">
        <v>0</v>
      </c>
      <c r="Z39" s="135">
        <v>739</v>
      </c>
      <c r="AA39" s="131">
        <v>848</v>
      </c>
      <c r="AB39" s="131">
        <v>56.228639280394823</v>
      </c>
      <c r="AC39" s="135">
        <v>791.77136071960513</v>
      </c>
      <c r="AD39" s="131">
        <v>881</v>
      </c>
      <c r="AE39" s="131">
        <v>0</v>
      </c>
      <c r="AF39" s="135">
        <v>881</v>
      </c>
      <c r="AG39" s="131">
        <v>425</v>
      </c>
      <c r="AH39" s="131">
        <v>0</v>
      </c>
      <c r="AI39" s="135">
        <v>425</v>
      </c>
      <c r="AJ39" s="131">
        <v>-32</v>
      </c>
      <c r="AK39" s="131">
        <v>-8.9454653400628121</v>
      </c>
      <c r="AL39" s="135">
        <v>-23.05453465993719</v>
      </c>
      <c r="AM39" s="131">
        <v>-21.213814526727219</v>
      </c>
      <c r="AN39" s="131">
        <v>0</v>
      </c>
      <c r="AO39" s="135">
        <v>-21.213814526727219</v>
      </c>
      <c r="AP39" s="136">
        <v>59011</v>
      </c>
      <c r="AQ39" s="136">
        <v>54092</v>
      </c>
      <c r="AR39" s="135">
        <v>4919</v>
      </c>
      <c r="AS39" s="137">
        <v>7551</v>
      </c>
      <c r="AT39" s="137">
        <v>4937.3218884165035</v>
      </c>
      <c r="AU39" s="135">
        <v>2613.6781115834965</v>
      </c>
      <c r="AV39" s="25">
        <v>20</v>
      </c>
      <c r="AW39" s="86"/>
      <c r="AX39" s="92"/>
      <c r="AY39" s="93"/>
      <c r="AZ39" s="90"/>
      <c r="BE39" s="25">
        <v>0</v>
      </c>
      <c r="BF39" s="25">
        <v>0.28317394033365417</v>
      </c>
    </row>
    <row r="40" spans="2:58" ht="16" x14ac:dyDescent="0.4">
      <c r="B40" s="124" t="s">
        <v>39</v>
      </c>
      <c r="C40" s="133">
        <v>9466.2949532894436</v>
      </c>
      <c r="D40" s="131">
        <v>9827</v>
      </c>
      <c r="E40" s="135">
        <v>-360.70504671055642</v>
      </c>
      <c r="F40" s="131">
        <v>15451.738907995559</v>
      </c>
      <c r="G40" s="131">
        <v>15434</v>
      </c>
      <c r="H40" s="135">
        <v>17.738907995559202</v>
      </c>
      <c r="I40" s="133">
        <v>5322.5969953522172</v>
      </c>
      <c r="J40" s="131">
        <v>5123</v>
      </c>
      <c r="K40" s="135">
        <v>199.59699535221716</v>
      </c>
      <c r="L40" s="131">
        <v>629</v>
      </c>
      <c r="M40" s="90">
        <v>632</v>
      </c>
      <c r="N40" s="135">
        <v>-3</v>
      </c>
      <c r="O40" s="131">
        <v>4499.4694768070349</v>
      </c>
      <c r="P40" s="131">
        <v>4348</v>
      </c>
      <c r="Q40" s="135">
        <v>151.46947680703488</v>
      </c>
      <c r="R40" s="131">
        <v>13352.027667449742</v>
      </c>
      <c r="S40" s="131">
        <v>13550</v>
      </c>
      <c r="T40" s="135">
        <v>-197.97233255025822</v>
      </c>
      <c r="U40" s="131">
        <v>1471</v>
      </c>
      <c r="V40" s="131">
        <v>1444</v>
      </c>
      <c r="W40" s="135">
        <v>27</v>
      </c>
      <c r="X40" s="131">
        <v>739</v>
      </c>
      <c r="Y40" s="131">
        <v>0</v>
      </c>
      <c r="Z40" s="135">
        <v>739</v>
      </c>
      <c r="AA40" s="131">
        <v>848</v>
      </c>
      <c r="AB40" s="131">
        <v>56.228639280394823</v>
      </c>
      <c r="AC40" s="135">
        <v>791.77136071960513</v>
      </c>
      <c r="AD40" s="131">
        <v>881</v>
      </c>
      <c r="AE40" s="131">
        <v>0</v>
      </c>
      <c r="AF40" s="135">
        <v>881</v>
      </c>
      <c r="AG40" s="131">
        <v>0</v>
      </c>
      <c r="AH40" s="131">
        <v>0</v>
      </c>
      <c r="AI40" s="135">
        <v>0</v>
      </c>
      <c r="AJ40" s="131">
        <v>-32</v>
      </c>
      <c r="AK40" s="131">
        <v>-8.9454653400628121</v>
      </c>
      <c r="AL40" s="135">
        <v>-23.05453465993719</v>
      </c>
      <c r="AM40" s="131">
        <v>-41.128000893997523</v>
      </c>
      <c r="AN40" s="131">
        <v>0</v>
      </c>
      <c r="AO40" s="135">
        <v>-41.128000893997523</v>
      </c>
      <c r="AP40" s="136">
        <v>52587</v>
      </c>
      <c r="AQ40" s="136">
        <v>50405</v>
      </c>
      <c r="AR40" s="135">
        <v>2182</v>
      </c>
      <c r="AS40" s="137">
        <v>1127</v>
      </c>
      <c r="AT40" s="137">
        <v>1250.3218884165035</v>
      </c>
      <c r="AU40" s="135">
        <v>-123.3218884165035</v>
      </c>
      <c r="AV40" s="25">
        <v>217</v>
      </c>
      <c r="AW40" s="86"/>
      <c r="AX40" s="92"/>
      <c r="AY40" s="93"/>
      <c r="AZ40" s="90"/>
      <c r="BE40" s="25">
        <v>0</v>
      </c>
      <c r="BF40" s="25">
        <v>0.28317394033365417</v>
      </c>
    </row>
    <row r="41" spans="2:58" ht="16" x14ac:dyDescent="0.4">
      <c r="B41" s="124" t="s">
        <v>40</v>
      </c>
      <c r="C41" s="133">
        <v>9555.2949532894436</v>
      </c>
      <c r="D41" s="131">
        <v>9645</v>
      </c>
      <c r="E41" s="135">
        <v>-89.705046710556417</v>
      </c>
      <c r="F41" s="131">
        <v>14872.738907995559</v>
      </c>
      <c r="G41" s="131">
        <v>14295</v>
      </c>
      <c r="H41" s="135">
        <v>577.7389079955592</v>
      </c>
      <c r="I41" s="133">
        <v>4990.5969953522172</v>
      </c>
      <c r="J41" s="131">
        <v>5213</v>
      </c>
      <c r="K41" s="135">
        <v>-222.40300464778284</v>
      </c>
      <c r="L41" s="131">
        <v>874</v>
      </c>
      <c r="M41" s="90">
        <v>862</v>
      </c>
      <c r="N41" s="135">
        <v>12</v>
      </c>
      <c r="O41" s="131">
        <v>6613.4694768070349</v>
      </c>
      <c r="P41" s="131">
        <v>5993</v>
      </c>
      <c r="Q41" s="135">
        <v>620.46947680703488</v>
      </c>
      <c r="R41" s="131">
        <v>15400.027667449742</v>
      </c>
      <c r="S41" s="131">
        <v>14969</v>
      </c>
      <c r="T41" s="135">
        <v>431.02766744974178</v>
      </c>
      <c r="U41" s="131">
        <v>822</v>
      </c>
      <c r="V41" s="131">
        <v>807</v>
      </c>
      <c r="W41" s="135">
        <v>15</v>
      </c>
      <c r="X41" s="131">
        <v>739</v>
      </c>
      <c r="Y41" s="131">
        <v>0</v>
      </c>
      <c r="Z41" s="135">
        <v>739</v>
      </c>
      <c r="AA41" s="131">
        <v>848</v>
      </c>
      <c r="AB41" s="131">
        <v>56.228639280394823</v>
      </c>
      <c r="AC41" s="135">
        <v>791.77136071960513</v>
      </c>
      <c r="AD41" s="131">
        <v>881</v>
      </c>
      <c r="AE41" s="131">
        <v>0</v>
      </c>
      <c r="AF41" s="135">
        <v>881</v>
      </c>
      <c r="AG41" s="131">
        <v>0</v>
      </c>
      <c r="AH41" s="131">
        <v>0</v>
      </c>
      <c r="AI41" s="135">
        <v>0</v>
      </c>
      <c r="AJ41" s="131">
        <v>-32</v>
      </c>
      <c r="AK41" s="131">
        <v>-8.9454653400628121</v>
      </c>
      <c r="AL41" s="135">
        <v>-23.05453465993719</v>
      </c>
      <c r="AM41" s="131">
        <v>-41.128000893997523</v>
      </c>
      <c r="AN41" s="131">
        <v>0</v>
      </c>
      <c r="AO41" s="135">
        <v>-41.128000893997523</v>
      </c>
      <c r="AP41" s="136">
        <v>55523</v>
      </c>
      <c r="AQ41" s="136">
        <v>51831</v>
      </c>
      <c r="AR41" s="135">
        <v>3692</v>
      </c>
      <c r="AS41" s="137">
        <v>4063</v>
      </c>
      <c r="AT41" s="137">
        <v>2676.3218884165035</v>
      </c>
      <c r="AU41" s="135">
        <v>1386.6781115834965</v>
      </c>
      <c r="AV41" s="25">
        <v>88</v>
      </c>
      <c r="AW41" s="86"/>
      <c r="AX41" s="92"/>
      <c r="AY41" s="93"/>
      <c r="AZ41" s="90"/>
      <c r="BE41" s="25">
        <v>0</v>
      </c>
      <c r="BF41" s="25">
        <v>0.28317394033365417</v>
      </c>
    </row>
    <row r="42" spans="2:58" ht="16" x14ac:dyDescent="0.4">
      <c r="B42" s="124" t="s">
        <v>41</v>
      </c>
      <c r="C42" s="133">
        <v>9307.2949532894436</v>
      </c>
      <c r="D42" s="131">
        <v>9343</v>
      </c>
      <c r="E42" s="135">
        <v>-35.705046710556417</v>
      </c>
      <c r="F42" s="131">
        <v>14670.738907995559</v>
      </c>
      <c r="G42" s="131">
        <v>14433</v>
      </c>
      <c r="H42" s="135">
        <v>237.7389079955592</v>
      </c>
      <c r="I42" s="133">
        <v>5094.5969953522172</v>
      </c>
      <c r="J42" s="131">
        <v>5257</v>
      </c>
      <c r="K42" s="135">
        <v>-162.40300464778284</v>
      </c>
      <c r="L42" s="131">
        <v>638</v>
      </c>
      <c r="M42" s="90">
        <v>629</v>
      </c>
      <c r="N42" s="135">
        <v>9</v>
      </c>
      <c r="O42" s="131">
        <v>5817.4694768070349</v>
      </c>
      <c r="P42" s="131">
        <v>5364</v>
      </c>
      <c r="Q42" s="135">
        <v>453.46947680703488</v>
      </c>
      <c r="R42" s="131">
        <v>15004.027667449742</v>
      </c>
      <c r="S42" s="131">
        <v>14852</v>
      </c>
      <c r="T42" s="135">
        <v>152.02766744974178</v>
      </c>
      <c r="U42" s="131">
        <v>1463</v>
      </c>
      <c r="V42" s="131">
        <v>1436</v>
      </c>
      <c r="W42" s="135">
        <v>27</v>
      </c>
      <c r="X42" s="131">
        <v>739</v>
      </c>
      <c r="Y42" s="131">
        <v>0</v>
      </c>
      <c r="Z42" s="135">
        <v>739</v>
      </c>
      <c r="AA42" s="131">
        <v>863</v>
      </c>
      <c r="AB42" s="131">
        <v>56.228639280394823</v>
      </c>
      <c r="AC42" s="135">
        <v>806.77136071960513</v>
      </c>
      <c r="AD42" s="131">
        <v>881</v>
      </c>
      <c r="AE42" s="131">
        <v>0</v>
      </c>
      <c r="AF42" s="135">
        <v>881</v>
      </c>
      <c r="AG42" s="131">
        <v>0</v>
      </c>
      <c r="AH42" s="131">
        <v>0</v>
      </c>
      <c r="AI42" s="135">
        <v>0</v>
      </c>
      <c r="AJ42" s="131">
        <v>-32</v>
      </c>
      <c r="AK42" s="131">
        <v>-8.9454653400628121</v>
      </c>
      <c r="AL42" s="135">
        <v>-23.05453465993719</v>
      </c>
      <c r="AM42" s="131">
        <v>-41.128000893997523</v>
      </c>
      <c r="AN42" s="131">
        <v>0</v>
      </c>
      <c r="AO42" s="135">
        <v>-41.128000893997523</v>
      </c>
      <c r="AP42" s="136">
        <v>54405</v>
      </c>
      <c r="AQ42" s="136">
        <v>51361</v>
      </c>
      <c r="AR42" s="135">
        <v>3044</v>
      </c>
      <c r="AS42" s="137">
        <v>2945</v>
      </c>
      <c r="AT42" s="137">
        <v>2206.3218884165035</v>
      </c>
      <c r="AU42" s="135">
        <v>738.6781115834965</v>
      </c>
      <c r="AV42" s="25">
        <v>150</v>
      </c>
      <c r="AW42" s="86"/>
      <c r="AX42" s="92"/>
      <c r="AY42" s="93"/>
      <c r="AZ42" s="90"/>
      <c r="BE42" s="25">
        <v>0</v>
      </c>
      <c r="BF42" s="25">
        <v>0.28317394033365417</v>
      </c>
    </row>
    <row r="43" spans="2:58" ht="16" x14ac:dyDescent="0.4">
      <c r="B43" s="124" t="s">
        <v>42</v>
      </c>
      <c r="C43" s="133">
        <v>9315.3279027910212</v>
      </c>
      <c r="D43" s="131">
        <v>9644</v>
      </c>
      <c r="E43" s="135">
        <v>-328.67209720897881</v>
      </c>
      <c r="F43" s="131">
        <v>12867.002014938871</v>
      </c>
      <c r="G43" s="131">
        <v>13110</v>
      </c>
      <c r="H43" s="135">
        <v>-242.99798506112893</v>
      </c>
      <c r="I43" s="133">
        <v>5076.0156434096198</v>
      </c>
      <c r="J43" s="131">
        <v>5253</v>
      </c>
      <c r="K43" s="135">
        <v>-176.98435659038023</v>
      </c>
      <c r="L43" s="131">
        <v>680</v>
      </c>
      <c r="M43" s="90">
        <v>668</v>
      </c>
      <c r="N43" s="135">
        <v>12</v>
      </c>
      <c r="O43" s="131">
        <v>5605.6480020121498</v>
      </c>
      <c r="P43" s="131">
        <v>5080</v>
      </c>
      <c r="Q43" s="135">
        <v>525.64800201214985</v>
      </c>
      <c r="R43" s="131">
        <v>17954.604351440546</v>
      </c>
      <c r="S43" s="131">
        <v>18051</v>
      </c>
      <c r="T43" s="135">
        <v>-96.395648559453548</v>
      </c>
      <c r="U43" s="131">
        <v>283</v>
      </c>
      <c r="V43" s="131">
        <v>279</v>
      </c>
      <c r="W43" s="135">
        <v>4</v>
      </c>
      <c r="X43" s="131">
        <v>739</v>
      </c>
      <c r="Y43" s="131">
        <v>0</v>
      </c>
      <c r="Z43" s="135">
        <v>739</v>
      </c>
      <c r="AA43" s="131">
        <v>869</v>
      </c>
      <c r="AB43" s="131">
        <v>56.228639280394823</v>
      </c>
      <c r="AC43" s="135">
        <v>812.77136071960513</v>
      </c>
      <c r="AD43" s="131">
        <v>881</v>
      </c>
      <c r="AE43" s="131">
        <v>0</v>
      </c>
      <c r="AF43" s="135">
        <v>881</v>
      </c>
      <c r="AG43" s="131">
        <v>0</v>
      </c>
      <c r="AH43" s="131">
        <v>0</v>
      </c>
      <c r="AI43" s="135">
        <v>0</v>
      </c>
      <c r="AJ43" s="131">
        <v>-32</v>
      </c>
      <c r="AK43" s="131">
        <v>-8.9454653400628121</v>
      </c>
      <c r="AL43" s="135">
        <v>-23.05453465993719</v>
      </c>
      <c r="AM43" s="131">
        <v>119.40208540779349</v>
      </c>
      <c r="AN43" s="131">
        <v>0</v>
      </c>
      <c r="AO43" s="135">
        <v>119.40208540779349</v>
      </c>
      <c r="AP43" s="136">
        <v>54358</v>
      </c>
      <c r="AQ43" s="136">
        <v>52132</v>
      </c>
      <c r="AR43" s="135">
        <v>2226</v>
      </c>
      <c r="AS43" s="137">
        <v>2898</v>
      </c>
      <c r="AT43" s="137">
        <v>2977.3218884165035</v>
      </c>
      <c r="AU43" s="135">
        <v>-79.321888416503498</v>
      </c>
      <c r="AV43" s="25">
        <v>215</v>
      </c>
      <c r="AW43" s="86"/>
      <c r="AX43" s="92"/>
      <c r="AY43" s="93"/>
      <c r="AZ43" s="90"/>
      <c r="BE43" s="25">
        <v>0</v>
      </c>
      <c r="BF43" s="25">
        <v>0.28317394033365417</v>
      </c>
    </row>
    <row r="44" spans="2:58" ht="16" x14ac:dyDescent="0.4">
      <c r="B44" s="124" t="s">
        <v>43</v>
      </c>
      <c r="C44" s="133">
        <v>9738.2949532894436</v>
      </c>
      <c r="D44" s="131">
        <v>9894</v>
      </c>
      <c r="E44" s="135">
        <v>-155.70504671055642</v>
      </c>
      <c r="F44" s="131">
        <v>14836.738907995559</v>
      </c>
      <c r="G44" s="131">
        <v>15191</v>
      </c>
      <c r="H44" s="135">
        <v>-354.2610920044408</v>
      </c>
      <c r="I44" s="133">
        <v>5545.5969953522172</v>
      </c>
      <c r="J44" s="131">
        <v>5646</v>
      </c>
      <c r="K44" s="135">
        <v>-100.40300464778284</v>
      </c>
      <c r="L44" s="131">
        <v>651</v>
      </c>
      <c r="M44" s="90">
        <v>651</v>
      </c>
      <c r="N44" s="135">
        <v>0</v>
      </c>
      <c r="O44" s="131">
        <v>4499.4694768070349</v>
      </c>
      <c r="P44" s="131">
        <v>4446</v>
      </c>
      <c r="Q44" s="135">
        <v>53.46947680703488</v>
      </c>
      <c r="R44" s="131">
        <v>12576.027667449742</v>
      </c>
      <c r="S44" s="131">
        <v>12770</v>
      </c>
      <c r="T44" s="135">
        <v>-193.97233255025822</v>
      </c>
      <c r="U44" s="131">
        <v>1035</v>
      </c>
      <c r="V44" s="131">
        <v>1016</v>
      </c>
      <c r="W44" s="135">
        <v>19</v>
      </c>
      <c r="X44" s="131">
        <v>739</v>
      </c>
      <c r="Y44" s="131">
        <v>0</v>
      </c>
      <c r="Z44" s="135">
        <v>739</v>
      </c>
      <c r="AA44" s="131">
        <v>848</v>
      </c>
      <c r="AB44" s="131">
        <v>56.228639280394823</v>
      </c>
      <c r="AC44" s="135">
        <v>791.77136071960513</v>
      </c>
      <c r="AD44" s="131">
        <v>881</v>
      </c>
      <c r="AE44" s="131">
        <v>0</v>
      </c>
      <c r="AF44" s="135">
        <v>881</v>
      </c>
      <c r="AG44" s="131">
        <v>0</v>
      </c>
      <c r="AH44" s="131">
        <v>0</v>
      </c>
      <c r="AI44" s="135">
        <v>0</v>
      </c>
      <c r="AJ44" s="131">
        <v>-32</v>
      </c>
      <c r="AK44" s="131">
        <v>-8.9454653400628121</v>
      </c>
      <c r="AL44" s="135">
        <v>-23.05453465993719</v>
      </c>
      <c r="AM44" s="131">
        <v>-41.128000893997523</v>
      </c>
      <c r="AN44" s="131">
        <v>0</v>
      </c>
      <c r="AO44" s="135">
        <v>-41.128000893997523</v>
      </c>
      <c r="AP44" s="136">
        <v>51277</v>
      </c>
      <c r="AQ44" s="136">
        <v>49661</v>
      </c>
      <c r="AR44" s="135">
        <v>1616</v>
      </c>
      <c r="AS44" s="137">
        <v>-183</v>
      </c>
      <c r="AT44" s="137">
        <v>506.3218884165035</v>
      </c>
      <c r="AU44" s="135">
        <v>-689.3218884165035</v>
      </c>
      <c r="AV44" s="25">
        <v>252</v>
      </c>
      <c r="AW44" s="86"/>
      <c r="AX44" s="92"/>
      <c r="AY44" s="93"/>
      <c r="AZ44" s="90"/>
      <c r="BE44" s="25">
        <v>0</v>
      </c>
      <c r="BF44" s="25">
        <v>0.28317394033365417</v>
      </c>
    </row>
    <row r="45" spans="2:58" ht="16" x14ac:dyDescent="0.4">
      <c r="B45" s="124" t="s">
        <v>44</v>
      </c>
      <c r="C45" s="133">
        <v>9961.4542121456798</v>
      </c>
      <c r="D45" s="131">
        <v>10260</v>
      </c>
      <c r="E45" s="135">
        <v>-298.54578785432022</v>
      </c>
      <c r="F45" s="131">
        <v>14364.312094241819</v>
      </c>
      <c r="G45" s="131">
        <v>15176</v>
      </c>
      <c r="H45" s="135">
        <v>-811.68790575818093</v>
      </c>
      <c r="I45" s="133">
        <v>5013.0272050611475</v>
      </c>
      <c r="J45" s="131">
        <v>5122</v>
      </c>
      <c r="K45" s="135">
        <v>-108.97279493885253</v>
      </c>
      <c r="L45" s="131">
        <v>572</v>
      </c>
      <c r="M45" s="90">
        <v>576</v>
      </c>
      <c r="N45" s="135">
        <v>-4</v>
      </c>
      <c r="O45" s="131">
        <v>3418.8524560861842</v>
      </c>
      <c r="P45" s="131">
        <v>3514</v>
      </c>
      <c r="Q45" s="135">
        <v>-95.147543913815753</v>
      </c>
      <c r="R45" s="131">
        <v>11933.878901994151</v>
      </c>
      <c r="S45" s="131">
        <v>12304</v>
      </c>
      <c r="T45" s="135">
        <v>-370.12109800584949</v>
      </c>
      <c r="U45" s="131">
        <v>823</v>
      </c>
      <c r="V45" s="131">
        <v>808</v>
      </c>
      <c r="W45" s="135">
        <v>15</v>
      </c>
      <c r="X45" s="131">
        <v>739</v>
      </c>
      <c r="Y45" s="131">
        <v>0</v>
      </c>
      <c r="Z45" s="135">
        <v>739</v>
      </c>
      <c r="AA45" s="131">
        <v>861</v>
      </c>
      <c r="AB45" s="131">
        <v>56.228639280394823</v>
      </c>
      <c r="AC45" s="135">
        <v>804.77136071960513</v>
      </c>
      <c r="AD45" s="131">
        <v>881</v>
      </c>
      <c r="AE45" s="131">
        <v>0</v>
      </c>
      <c r="AF45" s="135">
        <v>881</v>
      </c>
      <c r="AG45" s="131">
        <v>0</v>
      </c>
      <c r="AH45" s="131">
        <v>0</v>
      </c>
      <c r="AI45" s="135">
        <v>0</v>
      </c>
      <c r="AJ45" s="131">
        <v>-32</v>
      </c>
      <c r="AK45" s="131">
        <v>-8.9454653400628121</v>
      </c>
      <c r="AL45" s="135">
        <v>-23.05453465993719</v>
      </c>
      <c r="AM45" s="131">
        <v>-15.524869528975614</v>
      </c>
      <c r="AN45" s="131">
        <v>0</v>
      </c>
      <c r="AO45" s="135">
        <v>-15.524869528975614</v>
      </c>
      <c r="AP45" s="136">
        <v>48520</v>
      </c>
      <c r="AQ45" s="136">
        <v>47807</v>
      </c>
      <c r="AR45" s="135">
        <v>713</v>
      </c>
      <c r="AS45" s="137">
        <v>-2940</v>
      </c>
      <c r="AT45" s="137">
        <v>-1347.6781115834965</v>
      </c>
      <c r="AU45" s="135">
        <v>-1592.3218884165035</v>
      </c>
      <c r="AV45" s="25">
        <v>283</v>
      </c>
      <c r="AW45" s="86"/>
      <c r="AX45" s="92"/>
      <c r="AY45" s="93"/>
      <c r="AZ45" s="90"/>
      <c r="BE45" s="25">
        <v>0</v>
      </c>
      <c r="BF45" s="25">
        <v>0.28317394033365417</v>
      </c>
    </row>
    <row r="46" spans="2:58" ht="16" x14ac:dyDescent="0.4">
      <c r="B46" s="124" t="s">
        <v>45</v>
      </c>
      <c r="C46" s="133">
        <v>8515.5163209819566</v>
      </c>
      <c r="D46" s="131">
        <v>8606</v>
      </c>
      <c r="E46" s="135">
        <v>-90.483679018043404</v>
      </c>
      <c r="F46" s="131">
        <v>14090.914946490124</v>
      </c>
      <c r="G46" s="131">
        <v>13693</v>
      </c>
      <c r="H46" s="135">
        <v>397.91494649012384</v>
      </c>
      <c r="I46" s="133">
        <v>6444.2589396533167</v>
      </c>
      <c r="J46" s="131">
        <v>6224</v>
      </c>
      <c r="K46" s="135">
        <v>220.2589396533167</v>
      </c>
      <c r="L46" s="131">
        <v>765</v>
      </c>
      <c r="M46" s="90">
        <v>756</v>
      </c>
      <c r="N46" s="135">
        <v>9</v>
      </c>
      <c r="O46" s="131">
        <v>6509.0655945669077</v>
      </c>
      <c r="P46" s="131">
        <v>5877</v>
      </c>
      <c r="Q46" s="135">
        <v>632.06559456690775</v>
      </c>
      <c r="R46" s="131">
        <v>15851.136168020777</v>
      </c>
      <c r="S46" s="131">
        <v>15651</v>
      </c>
      <c r="T46" s="135">
        <v>200.1361680207774</v>
      </c>
      <c r="U46" s="131">
        <v>1430</v>
      </c>
      <c r="V46" s="131">
        <v>1404</v>
      </c>
      <c r="W46" s="135">
        <v>26</v>
      </c>
      <c r="X46" s="131">
        <v>828</v>
      </c>
      <c r="Y46" s="131">
        <v>0</v>
      </c>
      <c r="Z46" s="135">
        <v>828</v>
      </c>
      <c r="AA46" s="131">
        <v>848</v>
      </c>
      <c r="AB46" s="131">
        <v>56.228639280394823</v>
      </c>
      <c r="AC46" s="135">
        <v>791.77136071960513</v>
      </c>
      <c r="AD46" s="131">
        <v>881</v>
      </c>
      <c r="AE46" s="131">
        <v>0</v>
      </c>
      <c r="AF46" s="135">
        <v>881</v>
      </c>
      <c r="AG46" s="131">
        <v>25</v>
      </c>
      <c r="AH46" s="131">
        <v>0</v>
      </c>
      <c r="AI46" s="135">
        <v>25</v>
      </c>
      <c r="AJ46" s="131">
        <v>-32</v>
      </c>
      <c r="AK46" s="131">
        <v>-8.9454653400628121</v>
      </c>
      <c r="AL46" s="135">
        <v>-23.05453465993719</v>
      </c>
      <c r="AM46" s="131">
        <v>362.10803028691407</v>
      </c>
      <c r="AN46" s="131">
        <v>0</v>
      </c>
      <c r="AO46" s="135">
        <v>362.10803028691407</v>
      </c>
      <c r="AP46" s="136">
        <v>56518</v>
      </c>
      <c r="AQ46" s="136">
        <v>52258</v>
      </c>
      <c r="AR46" s="135">
        <v>4260</v>
      </c>
      <c r="AS46" s="137">
        <v>5058</v>
      </c>
      <c r="AT46" s="137">
        <v>3103.3218884165035</v>
      </c>
      <c r="AU46" s="135">
        <v>1954.6781115834965</v>
      </c>
      <c r="AV46" s="25">
        <v>47</v>
      </c>
      <c r="AW46" s="86"/>
      <c r="AX46" s="92"/>
      <c r="AY46" s="93"/>
      <c r="AZ46" s="90"/>
      <c r="BE46" s="25">
        <v>0</v>
      </c>
      <c r="BF46" s="25">
        <v>0.28317394033365417</v>
      </c>
    </row>
    <row r="47" spans="2:58" ht="16" x14ac:dyDescent="0.4">
      <c r="B47" s="124" t="s">
        <v>46</v>
      </c>
      <c r="C47" s="133">
        <v>8272.4831487485462</v>
      </c>
      <c r="D47" s="131">
        <v>8329</v>
      </c>
      <c r="E47" s="135">
        <v>-56.516851251453772</v>
      </c>
      <c r="F47" s="131">
        <v>13189.773788149465</v>
      </c>
      <c r="G47" s="131">
        <v>13233</v>
      </c>
      <c r="H47" s="135">
        <v>-43.226211850535037</v>
      </c>
      <c r="I47" s="133">
        <v>5035.7973616388235</v>
      </c>
      <c r="J47" s="131">
        <v>4830</v>
      </c>
      <c r="K47" s="135">
        <v>205.79736163882353</v>
      </c>
      <c r="L47" s="131">
        <v>525</v>
      </c>
      <c r="M47" s="90">
        <v>528</v>
      </c>
      <c r="N47" s="135">
        <v>-3</v>
      </c>
      <c r="O47" s="131">
        <v>4487.173528061674</v>
      </c>
      <c r="P47" s="131">
        <v>4202</v>
      </c>
      <c r="Q47" s="135">
        <v>285.17352806167401</v>
      </c>
      <c r="R47" s="131">
        <v>16392.140628592952</v>
      </c>
      <c r="S47" s="131">
        <v>16328</v>
      </c>
      <c r="T47" s="135">
        <v>64.140628592951543</v>
      </c>
      <c r="U47" s="131">
        <v>1094</v>
      </c>
      <c r="V47" s="131">
        <v>1018</v>
      </c>
      <c r="W47" s="135">
        <v>76</v>
      </c>
      <c r="X47" s="131">
        <v>879</v>
      </c>
      <c r="Y47" s="131">
        <v>191.68854300134598</v>
      </c>
      <c r="Z47" s="135">
        <v>687.31145699865397</v>
      </c>
      <c r="AA47" s="131">
        <v>848</v>
      </c>
      <c r="AB47" s="131">
        <v>56.228639280394823</v>
      </c>
      <c r="AC47" s="135">
        <v>791.77136071960513</v>
      </c>
      <c r="AD47" s="131">
        <v>938</v>
      </c>
      <c r="AE47" s="131">
        <v>191.68854300134598</v>
      </c>
      <c r="AF47" s="135">
        <v>746.31145699865397</v>
      </c>
      <c r="AG47" s="131">
        <v>0</v>
      </c>
      <c r="AH47" s="131">
        <v>0</v>
      </c>
      <c r="AI47" s="135">
        <v>0</v>
      </c>
      <c r="AJ47" s="131">
        <v>-32</v>
      </c>
      <c r="AK47" s="131">
        <v>-47.283173940332006</v>
      </c>
      <c r="AL47" s="135">
        <v>15.283173940332006</v>
      </c>
      <c r="AM47" s="131">
        <v>734.631544808537</v>
      </c>
      <c r="AN47" s="131">
        <v>0</v>
      </c>
      <c r="AO47" s="135">
        <v>734.631544808537</v>
      </c>
      <c r="AP47" s="136">
        <v>52364</v>
      </c>
      <c r="AQ47" s="136">
        <v>48860</v>
      </c>
      <c r="AR47" s="135">
        <v>3504</v>
      </c>
      <c r="AS47" s="137">
        <v>904</v>
      </c>
      <c r="AT47" s="137">
        <v>-294.6781115834965</v>
      </c>
      <c r="AU47" s="135">
        <v>1198.6781115834965</v>
      </c>
      <c r="AV47" s="25">
        <v>107</v>
      </c>
      <c r="AW47" s="86"/>
      <c r="AX47" s="92"/>
      <c r="AY47" s="93"/>
      <c r="AZ47" s="90"/>
      <c r="BE47" s="25">
        <v>0</v>
      </c>
      <c r="BF47" s="25">
        <v>0.32255134274601005</v>
      </c>
    </row>
    <row r="48" spans="2:58" ht="16" x14ac:dyDescent="0.4">
      <c r="B48" s="124" t="s">
        <v>47</v>
      </c>
      <c r="C48" s="133">
        <v>8643.2949532894436</v>
      </c>
      <c r="D48" s="131">
        <v>8692</v>
      </c>
      <c r="E48" s="135">
        <v>-48.705046710556417</v>
      </c>
      <c r="F48" s="131">
        <v>14685.738907995559</v>
      </c>
      <c r="G48" s="131">
        <v>14432</v>
      </c>
      <c r="H48" s="135">
        <v>253.7389079955592</v>
      </c>
      <c r="I48" s="133">
        <v>4931.5969953522172</v>
      </c>
      <c r="J48" s="131">
        <v>4790</v>
      </c>
      <c r="K48" s="135">
        <v>141.59699535221716</v>
      </c>
      <c r="L48" s="131">
        <v>697</v>
      </c>
      <c r="M48" s="90">
        <v>685</v>
      </c>
      <c r="N48" s="135">
        <v>12</v>
      </c>
      <c r="O48" s="131">
        <v>5139.4694768070349</v>
      </c>
      <c r="P48" s="131">
        <v>5069</v>
      </c>
      <c r="Q48" s="135">
        <v>70.46947680703488</v>
      </c>
      <c r="R48" s="131">
        <v>15874.027667449742</v>
      </c>
      <c r="S48" s="131">
        <v>15477</v>
      </c>
      <c r="T48" s="135">
        <v>397.02766744974178</v>
      </c>
      <c r="U48" s="131">
        <v>1094</v>
      </c>
      <c r="V48" s="131">
        <v>1018</v>
      </c>
      <c r="W48" s="135">
        <v>76</v>
      </c>
      <c r="X48" s="131">
        <v>739</v>
      </c>
      <c r="Y48" s="131">
        <v>0</v>
      </c>
      <c r="Z48" s="135">
        <v>739</v>
      </c>
      <c r="AA48" s="131">
        <v>848</v>
      </c>
      <c r="AB48" s="131">
        <v>56.228639280394823</v>
      </c>
      <c r="AC48" s="135">
        <v>791.77136071960513</v>
      </c>
      <c r="AD48" s="131">
        <v>881</v>
      </c>
      <c r="AE48" s="131">
        <v>0</v>
      </c>
      <c r="AF48" s="135">
        <v>881</v>
      </c>
      <c r="AG48" s="131">
        <v>0</v>
      </c>
      <c r="AH48" s="131">
        <v>0</v>
      </c>
      <c r="AI48" s="135">
        <v>0</v>
      </c>
      <c r="AJ48" s="131">
        <v>-32</v>
      </c>
      <c r="AK48" s="131">
        <v>-47.283173940332006</v>
      </c>
      <c r="AL48" s="135">
        <v>15.283173940332006</v>
      </c>
      <c r="AM48" s="131">
        <v>-41.128000893997523</v>
      </c>
      <c r="AN48" s="131">
        <v>0</v>
      </c>
      <c r="AO48" s="135">
        <v>-41.128000893997523</v>
      </c>
      <c r="AP48" s="136">
        <v>53460</v>
      </c>
      <c r="AQ48" s="136">
        <v>50172</v>
      </c>
      <c r="AR48" s="135">
        <v>3288</v>
      </c>
      <c r="AS48" s="137">
        <v>2000</v>
      </c>
      <c r="AT48" s="137">
        <v>1017.3218884165035</v>
      </c>
      <c r="AU48" s="135">
        <v>982.6781115834965</v>
      </c>
      <c r="AV48" s="25">
        <v>128</v>
      </c>
      <c r="AW48" s="86"/>
      <c r="AX48" s="92"/>
      <c r="AY48" s="93"/>
      <c r="AZ48" s="90"/>
      <c r="BE48" s="25">
        <v>0</v>
      </c>
      <c r="BF48" s="25">
        <v>-5.4534659939236008E-2</v>
      </c>
    </row>
    <row r="49" spans="2:58" ht="16" x14ac:dyDescent="0.4">
      <c r="B49" s="124" t="s">
        <v>48</v>
      </c>
      <c r="C49" s="133">
        <v>8996.6867221342945</v>
      </c>
      <c r="D49" s="131">
        <v>8925</v>
      </c>
      <c r="E49" s="135">
        <v>71.686722134294541</v>
      </c>
      <c r="F49" s="131">
        <v>13773.109339386623</v>
      </c>
      <c r="G49" s="131">
        <v>13554</v>
      </c>
      <c r="H49" s="135">
        <v>219.10933938662311</v>
      </c>
      <c r="I49" s="133">
        <v>6252.9675540129638</v>
      </c>
      <c r="J49" s="131">
        <v>5625</v>
      </c>
      <c r="K49" s="135">
        <v>627.96755401296377</v>
      </c>
      <c r="L49" s="131">
        <v>518</v>
      </c>
      <c r="M49" s="90">
        <v>515</v>
      </c>
      <c r="N49" s="135">
        <v>3</v>
      </c>
      <c r="O49" s="131">
        <v>4554.8414699054729</v>
      </c>
      <c r="P49" s="131">
        <v>4315</v>
      </c>
      <c r="Q49" s="135">
        <v>239.84146990547288</v>
      </c>
      <c r="R49" s="131">
        <v>17848.482269896584</v>
      </c>
      <c r="S49" s="131">
        <v>17759</v>
      </c>
      <c r="T49" s="135">
        <v>89.482269896583603</v>
      </c>
      <c r="U49" s="131">
        <v>1094</v>
      </c>
      <c r="V49" s="131">
        <v>1018</v>
      </c>
      <c r="W49" s="135">
        <v>76</v>
      </c>
      <c r="X49" s="131">
        <v>820</v>
      </c>
      <c r="Y49" s="131">
        <v>191.68854300134598</v>
      </c>
      <c r="Z49" s="135">
        <v>628.31145699865397</v>
      </c>
      <c r="AA49" s="131">
        <v>848</v>
      </c>
      <c r="AB49" s="131">
        <v>56.228639280394823</v>
      </c>
      <c r="AC49" s="135">
        <v>791.77136071960513</v>
      </c>
      <c r="AD49" s="131">
        <v>1115</v>
      </c>
      <c r="AE49" s="131">
        <v>383.37708600269195</v>
      </c>
      <c r="AF49" s="135">
        <v>731.62291399730805</v>
      </c>
      <c r="AG49" s="131">
        <v>0</v>
      </c>
      <c r="AH49" s="131">
        <v>0</v>
      </c>
      <c r="AI49" s="135">
        <v>0</v>
      </c>
      <c r="AJ49" s="131">
        <v>-32</v>
      </c>
      <c r="AK49" s="131">
        <v>-47.283173940332006</v>
      </c>
      <c r="AL49" s="135">
        <v>15.283173940332006</v>
      </c>
      <c r="AM49" s="131">
        <v>365.91264466405482</v>
      </c>
      <c r="AN49" s="131">
        <v>1022.3388960071785</v>
      </c>
      <c r="AO49" s="135">
        <v>-656.42625134312368</v>
      </c>
      <c r="AP49" s="136">
        <v>56155</v>
      </c>
      <c r="AQ49" s="136">
        <v>53318</v>
      </c>
      <c r="AR49" s="135">
        <v>2837</v>
      </c>
      <c r="AS49" s="137">
        <v>4695</v>
      </c>
      <c r="AT49" s="137">
        <v>4163.3218884165035</v>
      </c>
      <c r="AU49" s="135">
        <v>531.6781115834965</v>
      </c>
      <c r="AV49" s="25">
        <v>169</v>
      </c>
      <c r="AW49" s="86"/>
      <c r="AX49" s="92"/>
      <c r="AY49" s="93"/>
      <c r="AZ49" s="90"/>
      <c r="BE49" s="25">
        <v>0</v>
      </c>
      <c r="BF49" s="25">
        <v>-0.65000964872888289</v>
      </c>
    </row>
    <row r="50" spans="2:58" ht="16" x14ac:dyDescent="0.4">
      <c r="B50" s="124" t="s">
        <v>49</v>
      </c>
      <c r="C50" s="133">
        <v>9280.2949532894436</v>
      </c>
      <c r="D50" s="131">
        <v>9140</v>
      </c>
      <c r="E50" s="135">
        <v>140.29495328944358</v>
      </c>
      <c r="F50" s="131">
        <v>13375.738907995559</v>
      </c>
      <c r="G50" s="131">
        <v>13645</v>
      </c>
      <c r="H50" s="135">
        <v>-269.2610920044408</v>
      </c>
      <c r="I50" s="133">
        <v>4311.5969953522172</v>
      </c>
      <c r="J50" s="131">
        <v>4508</v>
      </c>
      <c r="K50" s="135">
        <v>-196.40300464778284</v>
      </c>
      <c r="L50" s="131">
        <v>644</v>
      </c>
      <c r="M50" s="90">
        <v>638</v>
      </c>
      <c r="N50" s="135">
        <v>6</v>
      </c>
      <c r="O50" s="131">
        <v>5464.4694768070349</v>
      </c>
      <c r="P50" s="131">
        <v>5593</v>
      </c>
      <c r="Q50" s="135">
        <v>-128.53052319296512</v>
      </c>
      <c r="R50" s="131">
        <v>10931.027667449742</v>
      </c>
      <c r="S50" s="131">
        <v>11028</v>
      </c>
      <c r="T50" s="135">
        <v>-96.972332550258216</v>
      </c>
      <c r="U50" s="131">
        <v>1094</v>
      </c>
      <c r="V50" s="131">
        <v>1018</v>
      </c>
      <c r="W50" s="135">
        <v>76</v>
      </c>
      <c r="X50" s="131">
        <v>739</v>
      </c>
      <c r="Y50" s="131">
        <v>0</v>
      </c>
      <c r="Z50" s="135">
        <v>739</v>
      </c>
      <c r="AA50" s="131">
        <v>856</v>
      </c>
      <c r="AB50" s="131">
        <v>139.29367458097809</v>
      </c>
      <c r="AC50" s="135">
        <v>716.70632541902194</v>
      </c>
      <c r="AD50" s="131">
        <v>881</v>
      </c>
      <c r="AE50" s="131">
        <v>0</v>
      </c>
      <c r="AF50" s="135">
        <v>881</v>
      </c>
      <c r="AG50" s="131">
        <v>0</v>
      </c>
      <c r="AH50" s="131">
        <v>0</v>
      </c>
      <c r="AI50" s="135">
        <v>0</v>
      </c>
      <c r="AJ50" s="131">
        <v>-32</v>
      </c>
      <c r="AK50" s="131">
        <v>-47.283173940332006</v>
      </c>
      <c r="AL50" s="135">
        <v>15.283173940332006</v>
      </c>
      <c r="AM50" s="131">
        <v>-41.128000893997523</v>
      </c>
      <c r="AN50" s="131">
        <v>0</v>
      </c>
      <c r="AO50" s="135">
        <v>-41.128000893997523</v>
      </c>
      <c r="AP50" s="136">
        <v>47504</v>
      </c>
      <c r="AQ50" s="136">
        <v>45662</v>
      </c>
      <c r="AR50" s="135">
        <v>1842</v>
      </c>
      <c r="AS50" s="137">
        <v>-3956</v>
      </c>
      <c r="AT50" s="137">
        <v>-3492.6781115834965</v>
      </c>
      <c r="AU50" s="135">
        <v>-463.3218884165035</v>
      </c>
      <c r="AV50" s="25">
        <v>243</v>
      </c>
      <c r="AW50" s="86"/>
      <c r="AX50" s="92"/>
      <c r="AY50" s="93"/>
      <c r="AZ50" s="90"/>
      <c r="BE50" s="25">
        <v>0</v>
      </c>
      <c r="BF50" s="25">
        <v>1.0500640644750092E-2</v>
      </c>
    </row>
    <row r="51" spans="2:58" ht="16" x14ac:dyDescent="0.4">
      <c r="B51" s="124" t="s">
        <v>50</v>
      </c>
      <c r="C51" s="133">
        <v>9638.2949532894436</v>
      </c>
      <c r="D51" s="131">
        <v>9665</v>
      </c>
      <c r="E51" s="135">
        <v>-26.705046710556417</v>
      </c>
      <c r="F51" s="131">
        <v>13775.738907995559</v>
      </c>
      <c r="G51" s="131">
        <v>14248</v>
      </c>
      <c r="H51" s="135">
        <v>-472.2610920044408</v>
      </c>
      <c r="I51" s="133">
        <v>5457.5969953522172</v>
      </c>
      <c r="J51" s="131">
        <v>5266</v>
      </c>
      <c r="K51" s="135">
        <v>191.59699535221716</v>
      </c>
      <c r="L51" s="131">
        <v>575</v>
      </c>
      <c r="M51" s="90">
        <v>577</v>
      </c>
      <c r="N51" s="135">
        <v>-2</v>
      </c>
      <c r="O51" s="131">
        <v>4869.4694768070349</v>
      </c>
      <c r="P51" s="131">
        <v>4621</v>
      </c>
      <c r="Q51" s="135">
        <v>248.46947680703488</v>
      </c>
      <c r="R51" s="131">
        <v>13606.027667449742</v>
      </c>
      <c r="S51" s="131">
        <v>13487</v>
      </c>
      <c r="T51" s="135">
        <v>119.02766744974178</v>
      </c>
      <c r="U51" s="131">
        <v>1094</v>
      </c>
      <c r="V51" s="131">
        <v>1018</v>
      </c>
      <c r="W51" s="135">
        <v>76</v>
      </c>
      <c r="X51" s="131">
        <v>739</v>
      </c>
      <c r="Y51" s="131">
        <v>0</v>
      </c>
      <c r="Z51" s="135">
        <v>739</v>
      </c>
      <c r="AA51" s="131">
        <v>848</v>
      </c>
      <c r="AB51" s="131">
        <v>56.228639280394823</v>
      </c>
      <c r="AC51" s="135">
        <v>791.77136071960513</v>
      </c>
      <c r="AD51" s="131">
        <v>881</v>
      </c>
      <c r="AE51" s="131">
        <v>0</v>
      </c>
      <c r="AF51" s="135">
        <v>881</v>
      </c>
      <c r="AG51" s="131">
        <v>0</v>
      </c>
      <c r="AH51" s="131">
        <v>0</v>
      </c>
      <c r="AI51" s="135">
        <v>0</v>
      </c>
      <c r="AJ51" s="131">
        <v>-32</v>
      </c>
      <c r="AK51" s="131">
        <v>-47.283173940332006</v>
      </c>
      <c r="AL51" s="135">
        <v>15.283173940332006</v>
      </c>
      <c r="AM51" s="131">
        <v>-41.128000893997523</v>
      </c>
      <c r="AN51" s="131">
        <v>0</v>
      </c>
      <c r="AO51" s="135">
        <v>-41.128000893997523</v>
      </c>
      <c r="AP51" s="136">
        <v>51411</v>
      </c>
      <c r="AQ51" s="136">
        <v>48891</v>
      </c>
      <c r="AR51" s="135">
        <v>2520</v>
      </c>
      <c r="AS51" s="137">
        <v>-49</v>
      </c>
      <c r="AT51" s="137">
        <v>-263.6781115834965</v>
      </c>
      <c r="AU51" s="135">
        <v>214.6781115834965</v>
      </c>
      <c r="AV51" s="25">
        <v>196</v>
      </c>
      <c r="AW51" s="86"/>
      <c r="AX51" s="92"/>
      <c r="AY51" s="93"/>
      <c r="AZ51" s="90"/>
      <c r="BE51" s="25">
        <v>0</v>
      </c>
      <c r="BF51" s="25">
        <v>-5.4534659939236008E-2</v>
      </c>
    </row>
    <row r="52" spans="2:58" ht="16" x14ac:dyDescent="0.4">
      <c r="B52" s="124" t="s">
        <v>51</v>
      </c>
      <c r="C52" s="133">
        <v>8922.2949532894436</v>
      </c>
      <c r="D52" s="131">
        <v>9038</v>
      </c>
      <c r="E52" s="135">
        <v>-115.70504671055642</v>
      </c>
      <c r="F52" s="131">
        <v>13882.738907995559</v>
      </c>
      <c r="G52" s="131">
        <v>13885</v>
      </c>
      <c r="H52" s="135">
        <v>-2.2610920044407976</v>
      </c>
      <c r="I52" s="133">
        <v>4881.5969953522172</v>
      </c>
      <c r="J52" s="131">
        <v>4943</v>
      </c>
      <c r="K52" s="135">
        <v>-61.403004647782836</v>
      </c>
      <c r="L52" s="131">
        <v>675</v>
      </c>
      <c r="M52" s="90">
        <v>676</v>
      </c>
      <c r="N52" s="135">
        <v>-1</v>
      </c>
      <c r="O52" s="131">
        <v>6098.4694768070349</v>
      </c>
      <c r="P52" s="131">
        <v>5540</v>
      </c>
      <c r="Q52" s="135">
        <v>558.46947680703488</v>
      </c>
      <c r="R52" s="131">
        <v>14877.027667449742</v>
      </c>
      <c r="S52" s="131">
        <v>14789</v>
      </c>
      <c r="T52" s="135">
        <v>88.027667449741784</v>
      </c>
      <c r="U52" s="131">
        <v>1094</v>
      </c>
      <c r="V52" s="131">
        <v>1018</v>
      </c>
      <c r="W52" s="135">
        <v>76</v>
      </c>
      <c r="X52" s="131">
        <v>739</v>
      </c>
      <c r="Y52" s="131">
        <v>0</v>
      </c>
      <c r="Z52" s="135">
        <v>739</v>
      </c>
      <c r="AA52" s="131">
        <v>848</v>
      </c>
      <c r="AB52" s="131">
        <v>56.228639280394823</v>
      </c>
      <c r="AC52" s="135">
        <v>791.77136071960513</v>
      </c>
      <c r="AD52" s="131">
        <v>881</v>
      </c>
      <c r="AE52" s="131">
        <v>0</v>
      </c>
      <c r="AF52" s="135">
        <v>881</v>
      </c>
      <c r="AG52" s="131">
        <v>0</v>
      </c>
      <c r="AH52" s="131">
        <v>0</v>
      </c>
      <c r="AI52" s="135">
        <v>0</v>
      </c>
      <c r="AJ52" s="131">
        <v>-32</v>
      </c>
      <c r="AK52" s="131">
        <v>-47.283173940332006</v>
      </c>
      <c r="AL52" s="135">
        <v>15.283173940332006</v>
      </c>
      <c r="AM52" s="131">
        <v>-41.128000893997523</v>
      </c>
      <c r="AN52" s="131">
        <v>0</v>
      </c>
      <c r="AO52" s="135">
        <v>-41.128000893997523</v>
      </c>
      <c r="AP52" s="136">
        <v>52826</v>
      </c>
      <c r="AQ52" s="136">
        <v>49898</v>
      </c>
      <c r="AR52" s="135">
        <v>2928</v>
      </c>
      <c r="AS52" s="137">
        <v>1366</v>
      </c>
      <c r="AT52" s="137">
        <v>743.3218884165035</v>
      </c>
      <c r="AU52" s="135">
        <v>622.6781115834965</v>
      </c>
      <c r="AV52" s="25">
        <v>161</v>
      </c>
      <c r="AW52" s="86"/>
      <c r="AX52" s="92"/>
      <c r="AY52" s="93"/>
      <c r="AZ52" s="90"/>
      <c r="BE52" s="25">
        <v>0</v>
      </c>
      <c r="BF52" s="25">
        <v>-5.4534659939236008E-2</v>
      </c>
    </row>
    <row r="53" spans="2:58" ht="16" x14ac:dyDescent="0.4">
      <c r="B53" s="124" t="s">
        <v>52</v>
      </c>
      <c r="C53" s="133">
        <v>9497.2949532894436</v>
      </c>
      <c r="D53" s="131">
        <v>9470</v>
      </c>
      <c r="E53" s="135">
        <v>27.294953289443583</v>
      </c>
      <c r="F53" s="131">
        <v>14116.738907995559</v>
      </c>
      <c r="G53" s="131">
        <v>14358</v>
      </c>
      <c r="H53" s="135">
        <v>-241.2610920044408</v>
      </c>
      <c r="I53" s="133">
        <v>4932.5969953522172</v>
      </c>
      <c r="J53" s="131">
        <v>4976</v>
      </c>
      <c r="K53" s="135">
        <v>-43.403004647782836</v>
      </c>
      <c r="L53" s="131">
        <v>746</v>
      </c>
      <c r="M53" s="90">
        <v>738</v>
      </c>
      <c r="N53" s="135">
        <v>8</v>
      </c>
      <c r="O53" s="131">
        <v>6166.4694768070349</v>
      </c>
      <c r="P53" s="131">
        <v>6115</v>
      </c>
      <c r="Q53" s="135">
        <v>51.46947680703488</v>
      </c>
      <c r="R53" s="131">
        <v>12064.027667449742</v>
      </c>
      <c r="S53" s="131">
        <v>12027</v>
      </c>
      <c r="T53" s="135">
        <v>37.027667449741784</v>
      </c>
      <c r="U53" s="131">
        <v>1094</v>
      </c>
      <c r="V53" s="131">
        <v>1018</v>
      </c>
      <c r="W53" s="135">
        <v>76</v>
      </c>
      <c r="X53" s="131">
        <v>739</v>
      </c>
      <c r="Y53" s="131">
        <v>0</v>
      </c>
      <c r="Z53" s="135">
        <v>739</v>
      </c>
      <c r="AA53" s="131">
        <v>872</v>
      </c>
      <c r="AB53" s="131">
        <v>139.29367458097809</v>
      </c>
      <c r="AC53" s="135">
        <v>732.70632541902194</v>
      </c>
      <c r="AD53" s="131">
        <v>881</v>
      </c>
      <c r="AE53" s="131">
        <v>0</v>
      </c>
      <c r="AF53" s="135">
        <v>881</v>
      </c>
      <c r="AG53" s="131">
        <v>0</v>
      </c>
      <c r="AH53" s="131">
        <v>0</v>
      </c>
      <c r="AI53" s="135">
        <v>0</v>
      </c>
      <c r="AJ53" s="131">
        <v>-32</v>
      </c>
      <c r="AK53" s="131">
        <v>-47.283173940332006</v>
      </c>
      <c r="AL53" s="135">
        <v>15.283173940332006</v>
      </c>
      <c r="AM53" s="131">
        <v>-41.128000893997523</v>
      </c>
      <c r="AN53" s="131">
        <v>0</v>
      </c>
      <c r="AO53" s="135">
        <v>-41.128000893997523</v>
      </c>
      <c r="AP53" s="136">
        <v>51036</v>
      </c>
      <c r="AQ53" s="136">
        <v>48794</v>
      </c>
      <c r="AR53" s="135">
        <v>2242</v>
      </c>
      <c r="AS53" s="137">
        <v>-424</v>
      </c>
      <c r="AT53" s="137">
        <v>-360.6781115834965</v>
      </c>
      <c r="AU53" s="135">
        <v>-63.321888416503498</v>
      </c>
      <c r="AV53" s="25">
        <v>213</v>
      </c>
      <c r="AW53" s="86"/>
      <c r="AX53" s="92"/>
      <c r="AY53" s="93"/>
      <c r="AZ53" s="90"/>
      <c r="BE53" s="25">
        <v>0</v>
      </c>
      <c r="BF53" s="25">
        <v>1.0500640644750092E-2</v>
      </c>
    </row>
    <row r="54" spans="2:58" ht="16" x14ac:dyDescent="0.4">
      <c r="B54" s="124" t="s">
        <v>53</v>
      </c>
      <c r="C54" s="133">
        <v>9551.2949532894436</v>
      </c>
      <c r="D54" s="131">
        <v>9768</v>
      </c>
      <c r="E54" s="135">
        <v>-216.70504671055642</v>
      </c>
      <c r="F54" s="131">
        <v>15499.738907995559</v>
      </c>
      <c r="G54" s="131">
        <v>15222</v>
      </c>
      <c r="H54" s="135">
        <v>277.7389079955592</v>
      </c>
      <c r="I54" s="133">
        <v>5424.5969953522172</v>
      </c>
      <c r="J54" s="131">
        <v>5014</v>
      </c>
      <c r="K54" s="135">
        <v>410.59699535221716</v>
      </c>
      <c r="L54" s="131">
        <v>421</v>
      </c>
      <c r="M54" s="90">
        <v>423</v>
      </c>
      <c r="N54" s="135">
        <v>-2</v>
      </c>
      <c r="O54" s="131">
        <v>3872.4694768070349</v>
      </c>
      <c r="P54" s="131">
        <v>3633</v>
      </c>
      <c r="Q54" s="135">
        <v>239.46947680703488</v>
      </c>
      <c r="R54" s="131">
        <v>13970.027667449742</v>
      </c>
      <c r="S54" s="131">
        <v>13937</v>
      </c>
      <c r="T54" s="135">
        <v>33.027667449741784</v>
      </c>
      <c r="U54" s="131">
        <v>1094</v>
      </c>
      <c r="V54" s="131">
        <v>1018</v>
      </c>
      <c r="W54" s="135">
        <v>76</v>
      </c>
      <c r="X54" s="131">
        <v>739</v>
      </c>
      <c r="Y54" s="131">
        <v>0</v>
      </c>
      <c r="Z54" s="135">
        <v>739</v>
      </c>
      <c r="AA54" s="131">
        <v>848</v>
      </c>
      <c r="AB54" s="131">
        <v>56.228639280394823</v>
      </c>
      <c r="AC54" s="135">
        <v>791.77136071960513</v>
      </c>
      <c r="AD54" s="131">
        <v>881</v>
      </c>
      <c r="AE54" s="131">
        <v>0</v>
      </c>
      <c r="AF54" s="135">
        <v>881</v>
      </c>
      <c r="AG54" s="131">
        <v>0</v>
      </c>
      <c r="AH54" s="131">
        <v>0</v>
      </c>
      <c r="AI54" s="135">
        <v>0</v>
      </c>
      <c r="AJ54" s="131">
        <v>-32</v>
      </c>
      <c r="AK54" s="131">
        <v>-47.283173940332006</v>
      </c>
      <c r="AL54" s="135">
        <v>15.283173940332006</v>
      </c>
      <c r="AM54" s="131">
        <v>-41.128000893997523</v>
      </c>
      <c r="AN54" s="131">
        <v>0</v>
      </c>
      <c r="AO54" s="135">
        <v>-41.128000893997523</v>
      </c>
      <c r="AP54" s="136">
        <v>52228</v>
      </c>
      <c r="AQ54" s="136">
        <v>49024</v>
      </c>
      <c r="AR54" s="135">
        <v>3204</v>
      </c>
      <c r="AS54" s="137">
        <v>768</v>
      </c>
      <c r="AT54" s="137">
        <v>-130.6781115834965</v>
      </c>
      <c r="AU54" s="135">
        <v>898.6781115834965</v>
      </c>
      <c r="AV54" s="25">
        <v>134</v>
      </c>
      <c r="AW54" s="86"/>
      <c r="AX54" s="92"/>
      <c r="AY54" s="93"/>
      <c r="AZ54" s="90"/>
      <c r="BE54" s="25">
        <v>0</v>
      </c>
      <c r="BF54" s="25">
        <v>-5.4534659939236008E-2</v>
      </c>
    </row>
    <row r="55" spans="2:58" ht="16" x14ac:dyDescent="0.4">
      <c r="B55" s="124" t="s">
        <v>54</v>
      </c>
      <c r="C55" s="133">
        <v>7159.165404311867</v>
      </c>
      <c r="D55" s="131">
        <v>7184</v>
      </c>
      <c r="E55" s="135">
        <v>-24.834595688133049</v>
      </c>
      <c r="F55" s="131">
        <v>10591.489071791608</v>
      </c>
      <c r="G55" s="131">
        <v>10679</v>
      </c>
      <c r="H55" s="135">
        <v>-87.510928208392215</v>
      </c>
      <c r="I55" s="133">
        <v>4102.4097638076028</v>
      </c>
      <c r="J55" s="131">
        <v>4016</v>
      </c>
      <c r="K55" s="135">
        <v>86.409763807602758</v>
      </c>
      <c r="L55" s="131">
        <v>454</v>
      </c>
      <c r="M55" s="90">
        <v>455</v>
      </c>
      <c r="N55" s="135">
        <v>-1</v>
      </c>
      <c r="O55" s="131">
        <v>4665.4593794673719</v>
      </c>
      <c r="P55" s="131">
        <v>4000</v>
      </c>
      <c r="Q55" s="135">
        <v>665.45937946737195</v>
      </c>
      <c r="R55" s="131">
        <v>21161.760406772202</v>
      </c>
      <c r="S55" s="131">
        <v>21078</v>
      </c>
      <c r="T55" s="135">
        <v>83.760406772202259</v>
      </c>
      <c r="U55" s="131">
        <v>1094</v>
      </c>
      <c r="V55" s="131">
        <v>1018</v>
      </c>
      <c r="W55" s="135">
        <v>76</v>
      </c>
      <c r="X55" s="131">
        <v>822</v>
      </c>
      <c r="Y55" s="131">
        <v>191.68854300134598</v>
      </c>
      <c r="Z55" s="135">
        <v>630.31145699865397</v>
      </c>
      <c r="AA55" s="131">
        <v>848</v>
      </c>
      <c r="AB55" s="131">
        <v>56.228639280394823</v>
      </c>
      <c r="AC55" s="135">
        <v>791.77136071960513</v>
      </c>
      <c r="AD55" s="131">
        <v>881</v>
      </c>
      <c r="AE55" s="131">
        <v>0</v>
      </c>
      <c r="AF55" s="135">
        <v>881</v>
      </c>
      <c r="AG55" s="131">
        <v>0</v>
      </c>
      <c r="AH55" s="131">
        <v>0</v>
      </c>
      <c r="AI55" s="135">
        <v>0</v>
      </c>
      <c r="AJ55" s="131">
        <v>-32</v>
      </c>
      <c r="AK55" s="131">
        <v>-47.283173940332006</v>
      </c>
      <c r="AL55" s="135">
        <v>15.283173940332006</v>
      </c>
      <c r="AM55" s="131">
        <v>373.71597384935012</v>
      </c>
      <c r="AN55" s="131">
        <v>0</v>
      </c>
      <c r="AO55" s="135">
        <v>373.71597384935012</v>
      </c>
      <c r="AP55" s="136">
        <v>52121</v>
      </c>
      <c r="AQ55" s="136">
        <v>48630</v>
      </c>
      <c r="AR55" s="135">
        <v>3491</v>
      </c>
      <c r="AS55" s="137">
        <v>661</v>
      </c>
      <c r="AT55" s="137">
        <v>-524.6781115834965</v>
      </c>
      <c r="AU55" s="135">
        <v>1185.6781115834965</v>
      </c>
      <c r="AV55" s="25">
        <v>108</v>
      </c>
      <c r="AW55" s="86"/>
      <c r="AX55" s="92"/>
      <c r="AY55" s="93"/>
      <c r="AZ55" s="90"/>
      <c r="BE55" s="25">
        <v>0</v>
      </c>
      <c r="BF55" s="25">
        <v>0.63400834140338702</v>
      </c>
    </row>
    <row r="56" spans="2:58" ht="16" x14ac:dyDescent="0.4">
      <c r="B56" s="124" t="s">
        <v>55</v>
      </c>
      <c r="C56" s="133">
        <v>7307.8131849510692</v>
      </c>
      <c r="D56" s="131">
        <v>7302</v>
      </c>
      <c r="E56" s="135">
        <v>5.8131849510691609</v>
      </c>
      <c r="F56" s="131">
        <v>11811.54106986089</v>
      </c>
      <c r="G56" s="131">
        <v>11633</v>
      </c>
      <c r="H56" s="135">
        <v>178.54106986089027</v>
      </c>
      <c r="I56" s="133">
        <v>5646.8984685560345</v>
      </c>
      <c r="J56" s="131">
        <v>5213</v>
      </c>
      <c r="K56" s="135">
        <v>433.89846855603446</v>
      </c>
      <c r="L56" s="131">
        <v>568</v>
      </c>
      <c r="M56" s="90">
        <v>568</v>
      </c>
      <c r="N56" s="135">
        <v>0</v>
      </c>
      <c r="O56" s="131">
        <v>4422.1548703871094</v>
      </c>
      <c r="P56" s="131">
        <v>4362</v>
      </c>
      <c r="Q56" s="135">
        <v>60.15487038710944</v>
      </c>
      <c r="R56" s="131">
        <v>19234.010115072873</v>
      </c>
      <c r="S56" s="131">
        <v>19250</v>
      </c>
      <c r="T56" s="135">
        <v>-15.989884927126695</v>
      </c>
      <c r="U56" s="131">
        <v>1094</v>
      </c>
      <c r="V56" s="131">
        <v>1018</v>
      </c>
      <c r="W56" s="135">
        <v>76</v>
      </c>
      <c r="X56" s="131">
        <v>867</v>
      </c>
      <c r="Y56" s="131">
        <v>191.68854300134598</v>
      </c>
      <c r="Z56" s="135">
        <v>675.31145699865397</v>
      </c>
      <c r="AA56" s="131">
        <v>848</v>
      </c>
      <c r="AB56" s="131">
        <v>56.228639280394823</v>
      </c>
      <c r="AC56" s="135">
        <v>791.77136071960513</v>
      </c>
      <c r="AD56" s="131">
        <v>1083</v>
      </c>
      <c r="AE56" s="131">
        <v>191.68854300134598</v>
      </c>
      <c r="AF56" s="135">
        <v>891.31145699865397</v>
      </c>
      <c r="AG56" s="131">
        <v>236</v>
      </c>
      <c r="AH56" s="131">
        <v>0</v>
      </c>
      <c r="AI56" s="135">
        <v>236</v>
      </c>
      <c r="AJ56" s="131">
        <v>-32</v>
      </c>
      <c r="AK56" s="131">
        <v>-47.283173940332006</v>
      </c>
      <c r="AL56" s="135">
        <v>15.283173940332006</v>
      </c>
      <c r="AM56" s="131">
        <v>589.58229117202427</v>
      </c>
      <c r="AN56" s="131">
        <v>0</v>
      </c>
      <c r="AO56" s="135">
        <v>589.58229117202427</v>
      </c>
      <c r="AP56" s="136">
        <v>53676</v>
      </c>
      <c r="AQ56" s="136">
        <v>49738</v>
      </c>
      <c r="AR56" s="135">
        <v>3938</v>
      </c>
      <c r="AS56" s="137">
        <v>2216</v>
      </c>
      <c r="AT56" s="137">
        <v>583.3218884165035</v>
      </c>
      <c r="AU56" s="135">
        <v>1632.6781115834965</v>
      </c>
      <c r="AV56" s="25">
        <v>69</v>
      </c>
      <c r="AW56" s="86"/>
      <c r="AX56" s="92"/>
      <c r="AY56" s="93"/>
      <c r="AZ56" s="90"/>
      <c r="BE56" s="25">
        <v>0</v>
      </c>
      <c r="BF56" s="25">
        <v>0.32255134274601005</v>
      </c>
    </row>
    <row r="57" spans="2:58" ht="16" x14ac:dyDescent="0.4">
      <c r="B57" s="124" t="s">
        <v>56</v>
      </c>
      <c r="C57" s="133">
        <v>8558.2576167267853</v>
      </c>
      <c r="D57" s="131">
        <v>8512</v>
      </c>
      <c r="E57" s="135">
        <v>46.257616726785272</v>
      </c>
      <c r="F57" s="131">
        <v>14225.587876369758</v>
      </c>
      <c r="G57" s="131">
        <v>13893</v>
      </c>
      <c r="H57" s="135">
        <v>332.58787636975831</v>
      </c>
      <c r="I57" s="133">
        <v>5759.1717189930341</v>
      </c>
      <c r="J57" s="131">
        <v>5172</v>
      </c>
      <c r="K57" s="135">
        <v>587.17171899303412</v>
      </c>
      <c r="L57" s="131">
        <v>400</v>
      </c>
      <c r="M57" s="90">
        <v>400</v>
      </c>
      <c r="N57" s="135">
        <v>0</v>
      </c>
      <c r="O57" s="131">
        <v>4447.8817007805537</v>
      </c>
      <c r="P57" s="131">
        <v>3794</v>
      </c>
      <c r="Q57" s="135">
        <v>653.88170078055373</v>
      </c>
      <c r="R57" s="131">
        <v>18376.2234978464</v>
      </c>
      <c r="S57" s="131">
        <v>18830</v>
      </c>
      <c r="T57" s="135">
        <v>-453.77650215359972</v>
      </c>
      <c r="U57" s="131">
        <v>1094</v>
      </c>
      <c r="V57" s="131">
        <v>1018</v>
      </c>
      <c r="W57" s="135">
        <v>76</v>
      </c>
      <c r="X57" s="131">
        <v>1047</v>
      </c>
      <c r="Y57" s="131">
        <v>511.16944800358925</v>
      </c>
      <c r="Z57" s="135">
        <v>535.8305519964108</v>
      </c>
      <c r="AA57" s="131">
        <v>848</v>
      </c>
      <c r="AB57" s="131">
        <v>56.228639280394823</v>
      </c>
      <c r="AC57" s="135">
        <v>791.77136071960513</v>
      </c>
      <c r="AD57" s="131">
        <v>1070</v>
      </c>
      <c r="AE57" s="131">
        <v>191.68854300134598</v>
      </c>
      <c r="AF57" s="135">
        <v>878.31145699865397</v>
      </c>
      <c r="AG57" s="131">
        <v>0</v>
      </c>
      <c r="AH57" s="131">
        <v>0</v>
      </c>
      <c r="AI57" s="135">
        <v>0</v>
      </c>
      <c r="AJ57" s="131">
        <v>-32</v>
      </c>
      <c r="AK57" s="131">
        <v>-47.283173940332006</v>
      </c>
      <c r="AL57" s="135">
        <v>15.283173940332006</v>
      </c>
      <c r="AM57" s="131">
        <v>1582.877589283471</v>
      </c>
      <c r="AN57" s="131">
        <v>1916.8854300134599</v>
      </c>
      <c r="AO57" s="135">
        <v>-334.00784072998886</v>
      </c>
      <c r="AP57" s="136">
        <v>57377</v>
      </c>
      <c r="AQ57" s="136">
        <v>54248</v>
      </c>
      <c r="AR57" s="135">
        <v>3129</v>
      </c>
      <c r="AS57" s="137">
        <v>5917</v>
      </c>
      <c r="AT57" s="137">
        <v>5093.3218884165035</v>
      </c>
      <c r="AU57" s="135">
        <v>823.6781115834965</v>
      </c>
      <c r="AV57" s="25">
        <v>140</v>
      </c>
      <c r="AW57" s="86"/>
      <c r="AX57" s="92"/>
      <c r="AY57" s="93"/>
      <c r="AZ57" s="90"/>
      <c r="BE57" s="25">
        <v>0</v>
      </c>
      <c r="BF57" s="25">
        <v>-0.31111364154639887</v>
      </c>
    </row>
    <row r="58" spans="2:58" ht="16" x14ac:dyDescent="0.4">
      <c r="B58" s="124" t="s">
        <v>57</v>
      </c>
      <c r="C58" s="133">
        <v>8672.201041825585</v>
      </c>
      <c r="D58" s="131">
        <v>8761</v>
      </c>
      <c r="E58" s="135">
        <v>-88.79895817441502</v>
      </c>
      <c r="F58" s="131">
        <v>13154.878181365781</v>
      </c>
      <c r="G58" s="131">
        <v>13145</v>
      </c>
      <c r="H58" s="135">
        <v>9.8781813657806197</v>
      </c>
      <c r="I58" s="133">
        <v>5558.6095754490088</v>
      </c>
      <c r="J58" s="131">
        <v>5114</v>
      </c>
      <c r="K58" s="135">
        <v>444.60957544900884</v>
      </c>
      <c r="L58" s="131">
        <v>440</v>
      </c>
      <c r="M58" s="90">
        <v>440</v>
      </c>
      <c r="N58" s="135">
        <v>0</v>
      </c>
      <c r="O58" s="131">
        <v>3797.3083617554184</v>
      </c>
      <c r="P58" s="131">
        <v>3758</v>
      </c>
      <c r="Q58" s="135">
        <v>39.308361755418446</v>
      </c>
      <c r="R58" s="131">
        <v>16686.962820605615</v>
      </c>
      <c r="S58" s="131">
        <v>16450</v>
      </c>
      <c r="T58" s="135">
        <v>236.96282060561498</v>
      </c>
      <c r="U58" s="131">
        <v>1094</v>
      </c>
      <c r="V58" s="131">
        <v>1018</v>
      </c>
      <c r="W58" s="135">
        <v>76</v>
      </c>
      <c r="X58" s="131">
        <v>739</v>
      </c>
      <c r="Y58" s="131">
        <v>0</v>
      </c>
      <c r="Z58" s="135">
        <v>739</v>
      </c>
      <c r="AA58" s="131">
        <v>848</v>
      </c>
      <c r="AB58" s="131">
        <v>56.228639280394823</v>
      </c>
      <c r="AC58" s="135">
        <v>791.77136071960513</v>
      </c>
      <c r="AD58" s="131">
        <v>881</v>
      </c>
      <c r="AE58" s="131">
        <v>0</v>
      </c>
      <c r="AF58" s="135">
        <v>881</v>
      </c>
      <c r="AG58" s="131">
        <v>0</v>
      </c>
      <c r="AH58" s="131">
        <v>0</v>
      </c>
      <c r="AI58" s="135">
        <v>0</v>
      </c>
      <c r="AJ58" s="131">
        <v>-32</v>
      </c>
      <c r="AK58" s="131">
        <v>-47.283173940332006</v>
      </c>
      <c r="AL58" s="135">
        <v>15.283173940332006</v>
      </c>
      <c r="AM58" s="131">
        <v>20.04001899859577</v>
      </c>
      <c r="AN58" s="131">
        <v>0</v>
      </c>
      <c r="AO58" s="135">
        <v>20.04001899859577</v>
      </c>
      <c r="AP58" s="136">
        <v>51860</v>
      </c>
      <c r="AQ58" s="136">
        <v>48695</v>
      </c>
      <c r="AR58" s="135">
        <v>3165</v>
      </c>
      <c r="AS58" s="137">
        <v>400</v>
      </c>
      <c r="AT58" s="137">
        <v>-459.6781115834965</v>
      </c>
      <c r="AU58" s="135">
        <v>859.6781115834965</v>
      </c>
      <c r="AV58" s="25">
        <v>135</v>
      </c>
      <c r="AW58" s="86"/>
      <c r="AX58" s="92"/>
      <c r="AY58" s="93"/>
      <c r="AZ58" s="90"/>
      <c r="BE58" s="25">
        <v>0</v>
      </c>
      <c r="BF58" s="25">
        <v>-5.4534659939236008E-2</v>
      </c>
    </row>
    <row r="59" spans="2:58" ht="16" x14ac:dyDescent="0.4">
      <c r="B59" s="124" t="s">
        <v>58</v>
      </c>
      <c r="C59" s="133">
        <v>8178.5186106446617</v>
      </c>
      <c r="D59" s="131">
        <v>8378</v>
      </c>
      <c r="E59" s="135">
        <v>-199.48138935533825</v>
      </c>
      <c r="F59" s="131">
        <v>13469.630313820435</v>
      </c>
      <c r="G59" s="131">
        <v>13108</v>
      </c>
      <c r="H59" s="135">
        <v>361.63031382043482</v>
      </c>
      <c r="I59" s="133">
        <v>6182.9140653724371</v>
      </c>
      <c r="J59" s="131">
        <v>5650</v>
      </c>
      <c r="K59" s="135">
        <v>532.91406537243711</v>
      </c>
      <c r="L59" s="131">
        <v>605</v>
      </c>
      <c r="M59" s="90">
        <v>606</v>
      </c>
      <c r="N59" s="135">
        <v>-1</v>
      </c>
      <c r="O59" s="131">
        <v>4206.6699750450198</v>
      </c>
      <c r="P59" s="131">
        <v>3882</v>
      </c>
      <c r="Q59" s="135">
        <v>324.66997504501978</v>
      </c>
      <c r="R59" s="131">
        <v>18168.050079068576</v>
      </c>
      <c r="S59" s="131">
        <v>17652</v>
      </c>
      <c r="T59" s="135">
        <v>516.05007906857645</v>
      </c>
      <c r="U59" s="131">
        <v>1094</v>
      </c>
      <c r="V59" s="131">
        <v>1018</v>
      </c>
      <c r="W59" s="135">
        <v>76</v>
      </c>
      <c r="X59" s="131">
        <v>912</v>
      </c>
      <c r="Y59" s="131">
        <v>191.68854300134598</v>
      </c>
      <c r="Z59" s="135">
        <v>720.31145699865397</v>
      </c>
      <c r="AA59" s="131">
        <v>852</v>
      </c>
      <c r="AB59" s="131">
        <v>56.228639280394823</v>
      </c>
      <c r="AC59" s="135">
        <v>795.77136071960513</v>
      </c>
      <c r="AD59" s="131">
        <v>942</v>
      </c>
      <c r="AE59" s="131">
        <v>191.68854300134598</v>
      </c>
      <c r="AF59" s="135">
        <v>750.31145699865397</v>
      </c>
      <c r="AG59" s="131">
        <v>0</v>
      </c>
      <c r="AH59" s="131">
        <v>0</v>
      </c>
      <c r="AI59" s="135">
        <v>0</v>
      </c>
      <c r="AJ59" s="131">
        <v>-32</v>
      </c>
      <c r="AK59" s="131">
        <v>-47.283173940332006</v>
      </c>
      <c r="AL59" s="135">
        <v>15.283173940332006</v>
      </c>
      <c r="AM59" s="131">
        <v>873.21695604886918</v>
      </c>
      <c r="AN59" s="131">
        <v>0</v>
      </c>
      <c r="AO59" s="135">
        <v>873.21695604886918</v>
      </c>
      <c r="AP59" s="136">
        <v>55452</v>
      </c>
      <c r="AQ59" s="136">
        <v>50686</v>
      </c>
      <c r="AR59" s="135">
        <v>4766</v>
      </c>
      <c r="AS59" s="137">
        <v>3992</v>
      </c>
      <c r="AT59" s="137">
        <v>1531.3218884165035</v>
      </c>
      <c r="AU59" s="135">
        <v>2460.6781115834965</v>
      </c>
      <c r="AV59" s="25">
        <v>22</v>
      </c>
      <c r="AW59" s="86"/>
      <c r="AX59" s="92"/>
      <c r="AY59" s="93"/>
      <c r="AZ59" s="90"/>
      <c r="BE59" s="25">
        <v>0</v>
      </c>
      <c r="BF59" s="25">
        <v>0.32255134274601005</v>
      </c>
    </row>
    <row r="60" spans="2:58" ht="16" x14ac:dyDescent="0.4">
      <c r="B60" s="124" t="s">
        <v>59</v>
      </c>
      <c r="C60" s="133">
        <v>10548.775669933371</v>
      </c>
      <c r="D60" s="131">
        <v>10624</v>
      </c>
      <c r="E60" s="135">
        <v>-75.224330066628681</v>
      </c>
      <c r="F60" s="131">
        <v>14998.459953291238</v>
      </c>
      <c r="G60" s="131">
        <v>15069</v>
      </c>
      <c r="H60" s="135">
        <v>-70.54004670876202</v>
      </c>
      <c r="I60" s="133">
        <v>5004.8818591678191</v>
      </c>
      <c r="J60" s="131">
        <v>4669</v>
      </c>
      <c r="K60" s="135">
        <v>335.88185916781913</v>
      </c>
      <c r="L60" s="131">
        <v>520</v>
      </c>
      <c r="M60" s="90">
        <v>520</v>
      </c>
      <c r="N60" s="135">
        <v>0</v>
      </c>
      <c r="O60" s="131">
        <v>4212.4311589410108</v>
      </c>
      <c r="P60" s="131">
        <v>3893</v>
      </c>
      <c r="Q60" s="135">
        <v>319.43115894101084</v>
      </c>
      <c r="R60" s="131">
        <v>13761.762371555871</v>
      </c>
      <c r="S60" s="131">
        <v>13692</v>
      </c>
      <c r="T60" s="135">
        <v>69.762371555871141</v>
      </c>
      <c r="U60" s="131">
        <v>1037</v>
      </c>
      <c r="V60" s="131">
        <v>934</v>
      </c>
      <c r="W60" s="135">
        <v>103</v>
      </c>
      <c r="X60" s="131">
        <v>859</v>
      </c>
      <c r="Y60" s="131">
        <v>191.68854300134598</v>
      </c>
      <c r="Z60" s="135">
        <v>667.31145699865397</v>
      </c>
      <c r="AA60" s="131">
        <v>848</v>
      </c>
      <c r="AB60" s="131">
        <v>56.228639280394823</v>
      </c>
      <c r="AC60" s="135">
        <v>791.77136071960513</v>
      </c>
      <c r="AD60" s="131">
        <v>894</v>
      </c>
      <c r="AE60" s="131">
        <v>191.68854300134598</v>
      </c>
      <c r="AF60" s="135">
        <v>702.31145699865397</v>
      </c>
      <c r="AG60" s="131">
        <v>0</v>
      </c>
      <c r="AH60" s="131">
        <v>0</v>
      </c>
      <c r="AI60" s="135">
        <v>0</v>
      </c>
      <c r="AJ60" s="131">
        <v>-109</v>
      </c>
      <c r="AK60" s="131">
        <v>-149.51706354104985</v>
      </c>
      <c r="AL60" s="135">
        <v>40.517063541049851</v>
      </c>
      <c r="AM60" s="131">
        <v>452.68898711068869</v>
      </c>
      <c r="AN60" s="131">
        <v>0</v>
      </c>
      <c r="AO60" s="135">
        <v>452.68898711068869</v>
      </c>
      <c r="AP60" s="136">
        <v>53028</v>
      </c>
      <c r="AQ60" s="136">
        <v>49691</v>
      </c>
      <c r="AR60" s="135">
        <v>3337</v>
      </c>
      <c r="AS60" s="137">
        <v>1568</v>
      </c>
      <c r="AT60" s="137">
        <v>536.3218884165035</v>
      </c>
      <c r="AU60" s="135">
        <v>1031.6781115834965</v>
      </c>
      <c r="AV60" s="25">
        <v>123</v>
      </c>
      <c r="AW60" s="86"/>
      <c r="AX60" s="92"/>
      <c r="AY60" s="93"/>
      <c r="AZ60" s="90"/>
      <c r="BE60" s="25">
        <v>0</v>
      </c>
      <c r="BF60" s="25">
        <v>8.8661742032854818E-2</v>
      </c>
    </row>
    <row r="61" spans="2:58" ht="16" x14ac:dyDescent="0.4">
      <c r="B61" s="124" t="s">
        <v>60</v>
      </c>
      <c r="C61" s="133">
        <v>9382.2949532894436</v>
      </c>
      <c r="D61" s="131">
        <v>9347</v>
      </c>
      <c r="E61" s="135">
        <v>35.294953289443583</v>
      </c>
      <c r="F61" s="131">
        <v>14433.738907995559</v>
      </c>
      <c r="G61" s="131">
        <v>14264</v>
      </c>
      <c r="H61" s="135">
        <v>169.7389079955592</v>
      </c>
      <c r="I61" s="133">
        <v>5411.5969953522172</v>
      </c>
      <c r="J61" s="131">
        <v>4924</v>
      </c>
      <c r="K61" s="135">
        <v>487.59699535221716</v>
      </c>
      <c r="L61" s="131">
        <v>650</v>
      </c>
      <c r="M61" s="90">
        <v>642</v>
      </c>
      <c r="N61" s="135">
        <v>8</v>
      </c>
      <c r="O61" s="131">
        <v>5375.4694768070349</v>
      </c>
      <c r="P61" s="131">
        <v>4823</v>
      </c>
      <c r="Q61" s="135">
        <v>552.46947680703488</v>
      </c>
      <c r="R61" s="131">
        <v>16173.027667449742</v>
      </c>
      <c r="S61" s="131">
        <v>15996</v>
      </c>
      <c r="T61" s="135">
        <v>177.02766744974178</v>
      </c>
      <c r="U61" s="131">
        <v>1037</v>
      </c>
      <c r="V61" s="131">
        <v>934</v>
      </c>
      <c r="W61" s="135">
        <v>103</v>
      </c>
      <c r="X61" s="131">
        <v>739</v>
      </c>
      <c r="Y61" s="131">
        <v>0</v>
      </c>
      <c r="Z61" s="135">
        <v>739</v>
      </c>
      <c r="AA61" s="131">
        <v>848</v>
      </c>
      <c r="AB61" s="131">
        <v>56.228639280394823</v>
      </c>
      <c r="AC61" s="135">
        <v>791.77136071960513</v>
      </c>
      <c r="AD61" s="131">
        <v>881</v>
      </c>
      <c r="AE61" s="131">
        <v>0</v>
      </c>
      <c r="AF61" s="135">
        <v>881</v>
      </c>
      <c r="AG61" s="131">
        <v>0</v>
      </c>
      <c r="AH61" s="131">
        <v>0</v>
      </c>
      <c r="AI61" s="135">
        <v>0</v>
      </c>
      <c r="AJ61" s="131">
        <v>-76</v>
      </c>
      <c r="AK61" s="131">
        <v>-103.97186572393002</v>
      </c>
      <c r="AL61" s="135">
        <v>27.971865723930023</v>
      </c>
      <c r="AM61" s="131">
        <v>-41.128000893997523</v>
      </c>
      <c r="AN61" s="131">
        <v>0</v>
      </c>
      <c r="AO61" s="135">
        <v>-41.128000893997523</v>
      </c>
      <c r="AP61" s="136">
        <v>54814</v>
      </c>
      <c r="AQ61" s="136">
        <v>50882</v>
      </c>
      <c r="AR61" s="135">
        <v>3932</v>
      </c>
      <c r="AS61" s="137">
        <v>3354</v>
      </c>
      <c r="AT61" s="137">
        <v>1727.3218884165035</v>
      </c>
      <c r="AU61" s="135">
        <v>1626.6781115834965</v>
      </c>
      <c r="AV61" s="25">
        <v>71</v>
      </c>
      <c r="AW61" s="86"/>
      <c r="AX61" s="92"/>
      <c r="AY61" s="93"/>
      <c r="AZ61" s="90"/>
      <c r="BE61" s="25">
        <v>0</v>
      </c>
      <c r="BF61" s="25">
        <v>0.25677355646621436</v>
      </c>
    </row>
    <row r="62" spans="2:58" ht="16" x14ac:dyDescent="0.4">
      <c r="B62" s="124" t="s">
        <v>61</v>
      </c>
      <c r="C62" s="133">
        <v>9118.2949532894436</v>
      </c>
      <c r="D62" s="131">
        <v>9157</v>
      </c>
      <c r="E62" s="135">
        <v>-38.705046710556417</v>
      </c>
      <c r="F62" s="131">
        <v>15982.738907995559</v>
      </c>
      <c r="G62" s="131">
        <v>15517</v>
      </c>
      <c r="H62" s="135">
        <v>465.7389079955592</v>
      </c>
      <c r="I62" s="133">
        <v>5924.5969953522172</v>
      </c>
      <c r="J62" s="131">
        <v>5471</v>
      </c>
      <c r="K62" s="135">
        <v>453.59699535221716</v>
      </c>
      <c r="L62" s="131">
        <v>970</v>
      </c>
      <c r="M62" s="90">
        <v>960</v>
      </c>
      <c r="N62" s="135">
        <v>10</v>
      </c>
      <c r="O62" s="131">
        <v>4857.4694768070349</v>
      </c>
      <c r="P62" s="131">
        <v>4866</v>
      </c>
      <c r="Q62" s="135">
        <v>-8.53052319296512</v>
      </c>
      <c r="R62" s="131">
        <v>13797.027667449742</v>
      </c>
      <c r="S62" s="131">
        <v>13523</v>
      </c>
      <c r="T62" s="135">
        <v>274.02766744974178</v>
      </c>
      <c r="U62" s="131">
        <v>1037</v>
      </c>
      <c r="V62" s="131">
        <v>934</v>
      </c>
      <c r="W62" s="135">
        <v>103</v>
      </c>
      <c r="X62" s="131">
        <v>739</v>
      </c>
      <c r="Y62" s="131">
        <v>0</v>
      </c>
      <c r="Z62" s="135">
        <v>739</v>
      </c>
      <c r="AA62" s="131">
        <v>848</v>
      </c>
      <c r="AB62" s="131">
        <v>56.228639280394823</v>
      </c>
      <c r="AC62" s="135">
        <v>791.77136071960513</v>
      </c>
      <c r="AD62" s="131">
        <v>881</v>
      </c>
      <c r="AE62" s="131">
        <v>0</v>
      </c>
      <c r="AF62" s="135">
        <v>881</v>
      </c>
      <c r="AG62" s="131">
        <v>0</v>
      </c>
      <c r="AH62" s="131">
        <v>0</v>
      </c>
      <c r="AI62" s="135">
        <v>0</v>
      </c>
      <c r="AJ62" s="131">
        <v>-109</v>
      </c>
      <c r="AK62" s="131">
        <v>-149.51706354104985</v>
      </c>
      <c r="AL62" s="135">
        <v>40.517063541049851</v>
      </c>
      <c r="AM62" s="131">
        <v>-41.128000893997523</v>
      </c>
      <c r="AN62" s="131">
        <v>0</v>
      </c>
      <c r="AO62" s="135">
        <v>-41.128000893997523</v>
      </c>
      <c r="AP62" s="136">
        <v>54005</v>
      </c>
      <c r="AQ62" s="136">
        <v>50334</v>
      </c>
      <c r="AR62" s="135">
        <v>3671</v>
      </c>
      <c r="AS62" s="137">
        <v>2545</v>
      </c>
      <c r="AT62" s="137">
        <v>1179.3218884165035</v>
      </c>
      <c r="AU62" s="135">
        <v>1365.6781115834965</v>
      </c>
      <c r="AV62" s="25">
        <v>91</v>
      </c>
      <c r="AW62" s="86"/>
      <c r="AX62" s="92"/>
      <c r="AY62" s="93"/>
      <c r="AZ62" s="90"/>
      <c r="BE62" s="25">
        <v>0</v>
      </c>
      <c r="BF62" s="25">
        <v>0.71157573934760876</v>
      </c>
    </row>
    <row r="63" spans="2:58" ht="16" x14ac:dyDescent="0.4">
      <c r="B63" s="124" t="s">
        <v>62</v>
      </c>
      <c r="C63" s="133">
        <v>9114.7850016891207</v>
      </c>
      <c r="D63" s="131">
        <v>9145</v>
      </c>
      <c r="E63" s="135">
        <v>-30.214998310879309</v>
      </c>
      <c r="F63" s="131">
        <v>15148.944227197891</v>
      </c>
      <c r="G63" s="131">
        <v>14847</v>
      </c>
      <c r="H63" s="135">
        <v>301.94422719789145</v>
      </c>
      <c r="I63" s="133">
        <v>6693.8205909478074</v>
      </c>
      <c r="J63" s="131">
        <v>6101</v>
      </c>
      <c r="K63" s="135">
        <v>592.82059094780743</v>
      </c>
      <c r="L63" s="131">
        <v>1021</v>
      </c>
      <c r="M63" s="90">
        <v>1011</v>
      </c>
      <c r="N63" s="135">
        <v>10</v>
      </c>
      <c r="O63" s="131">
        <v>4040.5067646861298</v>
      </c>
      <c r="P63" s="131">
        <v>3882</v>
      </c>
      <c r="Q63" s="135">
        <v>158.50676468612983</v>
      </c>
      <c r="R63" s="131">
        <v>12833.790922155686</v>
      </c>
      <c r="S63" s="131">
        <v>12464</v>
      </c>
      <c r="T63" s="135">
        <v>369.79092215568562</v>
      </c>
      <c r="U63" s="131">
        <v>1037</v>
      </c>
      <c r="V63" s="131">
        <v>934</v>
      </c>
      <c r="W63" s="135">
        <v>103</v>
      </c>
      <c r="X63" s="131">
        <v>819</v>
      </c>
      <c r="Y63" s="131">
        <v>0</v>
      </c>
      <c r="Z63" s="135">
        <v>819</v>
      </c>
      <c r="AA63" s="131">
        <v>848</v>
      </c>
      <c r="AB63" s="131">
        <v>56.228639280394823</v>
      </c>
      <c r="AC63" s="135">
        <v>791.77136071960513</v>
      </c>
      <c r="AD63" s="131">
        <v>881</v>
      </c>
      <c r="AE63" s="131">
        <v>0</v>
      </c>
      <c r="AF63" s="135">
        <v>881</v>
      </c>
      <c r="AG63" s="131">
        <v>144</v>
      </c>
      <c r="AH63" s="131">
        <v>0</v>
      </c>
      <c r="AI63" s="135">
        <v>144</v>
      </c>
      <c r="AJ63" s="131">
        <v>-109</v>
      </c>
      <c r="AK63" s="131">
        <v>-149.51706354104985</v>
      </c>
      <c r="AL63" s="135">
        <v>40.517063541049851</v>
      </c>
      <c r="AM63" s="131">
        <v>232.15249332337044</v>
      </c>
      <c r="AN63" s="131">
        <v>0</v>
      </c>
      <c r="AO63" s="135">
        <v>232.15249332337044</v>
      </c>
      <c r="AP63" s="136">
        <v>52705</v>
      </c>
      <c r="AQ63" s="136">
        <v>48290</v>
      </c>
      <c r="AR63" s="135">
        <v>4415</v>
      </c>
      <c r="AS63" s="137">
        <v>1245</v>
      </c>
      <c r="AT63" s="137">
        <v>-864.6781115834965</v>
      </c>
      <c r="AU63" s="135">
        <v>2109.6781115834965</v>
      </c>
      <c r="AV63" s="25">
        <v>35</v>
      </c>
      <c r="AW63" s="86"/>
      <c r="AX63" s="92"/>
      <c r="AY63" s="93"/>
      <c r="AZ63" s="90"/>
      <c r="BE63" s="25">
        <v>0</v>
      </c>
      <c r="BF63" s="25">
        <v>0.71157573934760876</v>
      </c>
    </row>
    <row r="64" spans="2:58" ht="16" x14ac:dyDescent="0.4">
      <c r="B64" s="124" t="s">
        <v>63</v>
      </c>
      <c r="C64" s="133">
        <v>13151.294953289444</v>
      </c>
      <c r="D64" s="131">
        <v>13255</v>
      </c>
      <c r="E64" s="135">
        <v>-103.70504671055642</v>
      </c>
      <c r="F64" s="131">
        <v>18671.738907995557</v>
      </c>
      <c r="G64" s="131">
        <v>19700</v>
      </c>
      <c r="H64" s="135">
        <v>-1028.2610920044426</v>
      </c>
      <c r="I64" s="133">
        <v>6600.5969953522172</v>
      </c>
      <c r="J64" s="131">
        <v>6397</v>
      </c>
      <c r="K64" s="135">
        <v>203.59699535221716</v>
      </c>
      <c r="L64" s="131">
        <v>369</v>
      </c>
      <c r="M64" s="90">
        <v>370</v>
      </c>
      <c r="N64" s="135">
        <v>-1</v>
      </c>
      <c r="O64" s="131">
        <v>2690.4694768070349</v>
      </c>
      <c r="P64" s="131">
        <v>2600</v>
      </c>
      <c r="Q64" s="135">
        <v>90.46947680703488</v>
      </c>
      <c r="R64" s="131">
        <v>8626.0276674497418</v>
      </c>
      <c r="S64" s="131">
        <v>8972</v>
      </c>
      <c r="T64" s="135">
        <v>-345.97233255025822</v>
      </c>
      <c r="U64" s="131">
        <v>1037</v>
      </c>
      <c r="V64" s="131">
        <v>934</v>
      </c>
      <c r="W64" s="135">
        <v>103</v>
      </c>
      <c r="X64" s="131">
        <v>739</v>
      </c>
      <c r="Y64" s="131">
        <v>0</v>
      </c>
      <c r="Z64" s="135">
        <v>739</v>
      </c>
      <c r="AA64" s="131">
        <v>848</v>
      </c>
      <c r="AB64" s="131">
        <v>56.228639280394823</v>
      </c>
      <c r="AC64" s="135">
        <v>791.77136071960513</v>
      </c>
      <c r="AD64" s="131">
        <v>881</v>
      </c>
      <c r="AE64" s="131">
        <v>0</v>
      </c>
      <c r="AF64" s="135">
        <v>881</v>
      </c>
      <c r="AG64" s="131">
        <v>0</v>
      </c>
      <c r="AH64" s="131">
        <v>0</v>
      </c>
      <c r="AI64" s="135">
        <v>0</v>
      </c>
      <c r="AJ64" s="131">
        <v>-109</v>
      </c>
      <c r="AK64" s="131">
        <v>-149.51706354104985</v>
      </c>
      <c r="AL64" s="135">
        <v>40.517063541049851</v>
      </c>
      <c r="AM64" s="131">
        <v>-41.128000893993885</v>
      </c>
      <c r="AN64" s="131">
        <v>0</v>
      </c>
      <c r="AO64" s="135">
        <v>-41.128000893993885</v>
      </c>
      <c r="AP64" s="136">
        <v>53464</v>
      </c>
      <c r="AQ64" s="136">
        <v>52133.796008531383</v>
      </c>
      <c r="AR64" s="135">
        <v>1330.2039914686175</v>
      </c>
      <c r="AS64" s="137">
        <v>2004</v>
      </c>
      <c r="AT64" s="137">
        <v>2979.117896947886</v>
      </c>
      <c r="AU64" s="135">
        <v>-975.11789694788604</v>
      </c>
      <c r="AV64" s="25">
        <v>260</v>
      </c>
      <c r="AW64" s="86"/>
      <c r="AX64" s="92"/>
      <c r="AY64" s="93"/>
      <c r="AZ64" s="90"/>
      <c r="BE64" s="25">
        <v>0</v>
      </c>
      <c r="BF64" s="25">
        <v>0.91556720796506852</v>
      </c>
    </row>
    <row r="65" spans="2:58" ht="16" x14ac:dyDescent="0.4">
      <c r="B65" s="124" t="s">
        <v>64</v>
      </c>
      <c r="C65" s="133">
        <v>9562.2949532894436</v>
      </c>
      <c r="D65" s="131">
        <v>9455</v>
      </c>
      <c r="E65" s="135">
        <v>107.29495328944358</v>
      </c>
      <c r="F65" s="131">
        <v>13658.738907995559</v>
      </c>
      <c r="G65" s="131">
        <v>14034</v>
      </c>
      <c r="H65" s="135">
        <v>-375.2610920044408</v>
      </c>
      <c r="I65" s="133">
        <v>4509.5969953522172</v>
      </c>
      <c r="J65" s="131">
        <v>4451</v>
      </c>
      <c r="K65" s="135">
        <v>58.596995352217164</v>
      </c>
      <c r="L65" s="131">
        <v>680</v>
      </c>
      <c r="M65" s="90">
        <v>678</v>
      </c>
      <c r="N65" s="135">
        <v>2</v>
      </c>
      <c r="O65" s="131">
        <v>4771.4694768070349</v>
      </c>
      <c r="P65" s="131">
        <v>4795</v>
      </c>
      <c r="Q65" s="135">
        <v>-23.53052319296512</v>
      </c>
      <c r="R65" s="131">
        <v>11981.027667449742</v>
      </c>
      <c r="S65" s="131">
        <v>11924</v>
      </c>
      <c r="T65" s="135">
        <v>57.027667449741784</v>
      </c>
      <c r="U65" s="131">
        <v>1037</v>
      </c>
      <c r="V65" s="131">
        <v>934</v>
      </c>
      <c r="W65" s="135">
        <v>103</v>
      </c>
      <c r="X65" s="131">
        <v>739</v>
      </c>
      <c r="Y65" s="131">
        <v>0</v>
      </c>
      <c r="Z65" s="135">
        <v>739</v>
      </c>
      <c r="AA65" s="131">
        <v>886</v>
      </c>
      <c r="AB65" s="131">
        <v>139.29367458097809</v>
      </c>
      <c r="AC65" s="135">
        <v>746.70632541902194</v>
      </c>
      <c r="AD65" s="131">
        <v>881</v>
      </c>
      <c r="AE65" s="131">
        <v>0</v>
      </c>
      <c r="AF65" s="135">
        <v>881</v>
      </c>
      <c r="AG65" s="131">
        <v>0</v>
      </c>
      <c r="AH65" s="131">
        <v>0</v>
      </c>
      <c r="AI65" s="135">
        <v>0</v>
      </c>
      <c r="AJ65" s="131">
        <v>-109</v>
      </c>
      <c r="AK65" s="131">
        <v>-149.51706354104985</v>
      </c>
      <c r="AL65" s="135">
        <v>40.517063541049851</v>
      </c>
      <c r="AM65" s="131">
        <v>-41.128000893997523</v>
      </c>
      <c r="AN65" s="131">
        <v>0</v>
      </c>
      <c r="AO65" s="135">
        <v>-41.128000893997523</v>
      </c>
      <c r="AP65" s="136">
        <v>48556</v>
      </c>
      <c r="AQ65" s="136">
        <v>46260</v>
      </c>
      <c r="AR65" s="135">
        <v>2296</v>
      </c>
      <c r="AS65" s="137">
        <v>-2904</v>
      </c>
      <c r="AT65" s="137">
        <v>-2894.6781115834965</v>
      </c>
      <c r="AU65" s="135">
        <v>-9.3218884165034979</v>
      </c>
      <c r="AV65" s="25">
        <v>211</v>
      </c>
      <c r="AW65" s="86"/>
      <c r="AX65" s="92"/>
      <c r="AY65" s="93"/>
      <c r="AZ65" s="90"/>
      <c r="BE65" s="25">
        <v>0</v>
      </c>
      <c r="BF65" s="25">
        <v>0.77661103993159486</v>
      </c>
    </row>
    <row r="66" spans="2:58" ht="16" x14ac:dyDescent="0.4">
      <c r="B66" s="124" t="s">
        <v>65</v>
      </c>
      <c r="C66" s="133">
        <v>9421.6658586174199</v>
      </c>
      <c r="D66" s="131">
        <v>9679</v>
      </c>
      <c r="E66" s="135">
        <v>-257.33414138258013</v>
      </c>
      <c r="F66" s="131">
        <v>14659.918628584976</v>
      </c>
      <c r="G66" s="131">
        <v>14762</v>
      </c>
      <c r="H66" s="135">
        <v>-102.08137141502448</v>
      </c>
      <c r="I66" s="133">
        <v>6097.2461604615992</v>
      </c>
      <c r="J66" s="131">
        <v>5551</v>
      </c>
      <c r="K66" s="135">
        <v>546.24616046159917</v>
      </c>
      <c r="L66" s="131">
        <v>552</v>
      </c>
      <c r="M66" s="90">
        <v>558</v>
      </c>
      <c r="N66" s="135">
        <v>-6</v>
      </c>
      <c r="O66" s="131">
        <v>3690.8073755851001</v>
      </c>
      <c r="P66" s="131">
        <v>3353</v>
      </c>
      <c r="Q66" s="135">
        <v>337.80737558510009</v>
      </c>
      <c r="R66" s="131">
        <v>13052.648024917646</v>
      </c>
      <c r="S66" s="131">
        <v>13042</v>
      </c>
      <c r="T66" s="135">
        <v>10.648024917645671</v>
      </c>
      <c r="U66" s="131">
        <v>1037</v>
      </c>
      <c r="V66" s="131">
        <v>934</v>
      </c>
      <c r="W66" s="135">
        <v>103</v>
      </c>
      <c r="X66" s="131">
        <v>823</v>
      </c>
      <c r="Y66" s="131">
        <v>191.68854300134598</v>
      </c>
      <c r="Z66" s="135">
        <v>631.31145699865397</v>
      </c>
      <c r="AA66" s="131">
        <v>848</v>
      </c>
      <c r="AB66" s="131">
        <v>56.228639280394823</v>
      </c>
      <c r="AC66" s="135">
        <v>791.77136071960513</v>
      </c>
      <c r="AD66" s="131">
        <v>881</v>
      </c>
      <c r="AE66" s="131">
        <v>0</v>
      </c>
      <c r="AF66" s="135">
        <v>881</v>
      </c>
      <c r="AG66" s="131">
        <v>0</v>
      </c>
      <c r="AH66" s="131">
        <v>0</v>
      </c>
      <c r="AI66" s="135">
        <v>0</v>
      </c>
      <c r="AJ66" s="131">
        <v>-109</v>
      </c>
      <c r="AK66" s="131">
        <v>-149.51706354104985</v>
      </c>
      <c r="AL66" s="135">
        <v>40.517063541049851</v>
      </c>
      <c r="AM66" s="131">
        <v>104.7139518332624</v>
      </c>
      <c r="AN66" s="131">
        <v>0</v>
      </c>
      <c r="AO66" s="135">
        <v>104.7139518332624</v>
      </c>
      <c r="AP66" s="136">
        <v>51059</v>
      </c>
      <c r="AQ66" s="136">
        <v>47977</v>
      </c>
      <c r="AR66" s="135">
        <v>3082</v>
      </c>
      <c r="AS66" s="137">
        <v>-401</v>
      </c>
      <c r="AT66" s="137">
        <v>-1177.6781115834965</v>
      </c>
      <c r="AU66" s="135">
        <v>776.6781115834965</v>
      </c>
      <c r="AV66" s="25">
        <v>146</v>
      </c>
      <c r="AW66" s="86"/>
      <c r="AX66" s="92"/>
      <c r="AY66" s="93"/>
      <c r="AZ66" s="90"/>
      <c r="BE66" s="25">
        <v>0</v>
      </c>
      <c r="BF66" s="25">
        <v>0.40011874069023179</v>
      </c>
    </row>
    <row r="67" spans="2:58" ht="16" x14ac:dyDescent="0.4">
      <c r="B67" s="124" t="s">
        <v>66</v>
      </c>
      <c r="C67" s="133">
        <v>10499.294953289444</v>
      </c>
      <c r="D67" s="131">
        <v>10586</v>
      </c>
      <c r="E67" s="135">
        <v>-86.705046710556417</v>
      </c>
      <c r="F67" s="131">
        <v>15753.738907995559</v>
      </c>
      <c r="G67" s="131">
        <v>15011</v>
      </c>
      <c r="H67" s="135">
        <v>742.7389079955592</v>
      </c>
      <c r="I67" s="133">
        <v>5540.5969953522172</v>
      </c>
      <c r="J67" s="131">
        <v>5300</v>
      </c>
      <c r="K67" s="135">
        <v>240.59699535221716</v>
      </c>
      <c r="L67" s="131">
        <v>807</v>
      </c>
      <c r="M67" s="90">
        <v>797</v>
      </c>
      <c r="N67" s="135">
        <v>10</v>
      </c>
      <c r="O67" s="131">
        <v>5876.4694768070349</v>
      </c>
      <c r="P67" s="131">
        <v>5297</v>
      </c>
      <c r="Q67" s="135">
        <v>579.46947680703488</v>
      </c>
      <c r="R67" s="131">
        <v>13666.027667449742</v>
      </c>
      <c r="S67" s="131">
        <v>13340</v>
      </c>
      <c r="T67" s="135">
        <v>326.02766744974178</v>
      </c>
      <c r="U67" s="131">
        <v>1037</v>
      </c>
      <c r="V67" s="131">
        <v>934</v>
      </c>
      <c r="W67" s="135">
        <v>103</v>
      </c>
      <c r="X67" s="131">
        <v>739</v>
      </c>
      <c r="Y67" s="131">
        <v>0</v>
      </c>
      <c r="Z67" s="135">
        <v>739</v>
      </c>
      <c r="AA67" s="131">
        <v>848</v>
      </c>
      <c r="AB67" s="131">
        <v>56.228639280394823</v>
      </c>
      <c r="AC67" s="135">
        <v>791.77136071960513</v>
      </c>
      <c r="AD67" s="131">
        <v>881</v>
      </c>
      <c r="AE67" s="131">
        <v>0</v>
      </c>
      <c r="AF67" s="135">
        <v>881</v>
      </c>
      <c r="AG67" s="131">
        <v>0</v>
      </c>
      <c r="AH67" s="131">
        <v>0</v>
      </c>
      <c r="AI67" s="135">
        <v>0</v>
      </c>
      <c r="AJ67" s="131">
        <v>-76</v>
      </c>
      <c r="AK67" s="131">
        <v>-103.97186572393002</v>
      </c>
      <c r="AL67" s="135">
        <v>27.971865723930023</v>
      </c>
      <c r="AM67" s="131">
        <v>-41.128000893997523</v>
      </c>
      <c r="AN67" s="131">
        <v>0</v>
      </c>
      <c r="AO67" s="135">
        <v>-41.128000893997523</v>
      </c>
      <c r="AP67" s="136">
        <v>55531</v>
      </c>
      <c r="AQ67" s="136">
        <v>51217</v>
      </c>
      <c r="AR67" s="135">
        <v>4314</v>
      </c>
      <c r="AS67" s="137">
        <v>4071</v>
      </c>
      <c r="AT67" s="137">
        <v>2062.3218884165035</v>
      </c>
      <c r="AU67" s="135">
        <v>2008.6781115834965</v>
      </c>
      <c r="AV67" s="25">
        <v>44</v>
      </c>
      <c r="AW67" s="86"/>
      <c r="AX67" s="92"/>
      <c r="AY67" s="93"/>
      <c r="AZ67" s="90"/>
      <c r="BE67" s="25">
        <v>0</v>
      </c>
      <c r="BF67" s="25">
        <v>0.25677355646621436</v>
      </c>
    </row>
    <row r="68" spans="2:58" ht="16" x14ac:dyDescent="0.4">
      <c r="B68" s="124" t="s">
        <v>67</v>
      </c>
      <c r="C68" s="133">
        <v>10448.874457788905</v>
      </c>
      <c r="D68" s="131">
        <v>10489</v>
      </c>
      <c r="E68" s="135">
        <v>-40.125542211095308</v>
      </c>
      <c r="F68" s="131">
        <v>16300.73104860555</v>
      </c>
      <c r="G68" s="131">
        <v>15744</v>
      </c>
      <c r="H68" s="135">
        <v>556.73104860555031</v>
      </c>
      <c r="I68" s="133">
        <v>6142.1713366114309</v>
      </c>
      <c r="J68" s="131">
        <v>5631</v>
      </c>
      <c r="K68" s="135">
        <v>511.17133661143089</v>
      </c>
      <c r="L68" s="131">
        <v>793</v>
      </c>
      <c r="M68" s="90">
        <v>790</v>
      </c>
      <c r="N68" s="135">
        <v>3</v>
      </c>
      <c r="O68" s="131">
        <v>5089.579732480287</v>
      </c>
      <c r="P68" s="131">
        <v>4687</v>
      </c>
      <c r="Q68" s="135">
        <v>402.57973248028702</v>
      </c>
      <c r="R68" s="131">
        <v>15866.801407138571</v>
      </c>
      <c r="S68" s="131">
        <v>15501</v>
      </c>
      <c r="T68" s="135">
        <v>365.80140713857145</v>
      </c>
      <c r="U68" s="131">
        <v>1037</v>
      </c>
      <c r="V68" s="131">
        <v>934</v>
      </c>
      <c r="W68" s="135">
        <v>103</v>
      </c>
      <c r="X68" s="131">
        <v>739</v>
      </c>
      <c r="Y68" s="131">
        <v>0</v>
      </c>
      <c r="Z68" s="135">
        <v>739</v>
      </c>
      <c r="AA68" s="131">
        <v>848</v>
      </c>
      <c r="AB68" s="131">
        <v>56.228639280394823</v>
      </c>
      <c r="AC68" s="135">
        <v>791.77136071960513</v>
      </c>
      <c r="AD68" s="131">
        <v>881</v>
      </c>
      <c r="AE68" s="131">
        <v>0</v>
      </c>
      <c r="AF68" s="135">
        <v>881</v>
      </c>
      <c r="AG68" s="131">
        <v>0</v>
      </c>
      <c r="AH68" s="131">
        <v>0</v>
      </c>
      <c r="AI68" s="135">
        <v>0</v>
      </c>
      <c r="AJ68" s="131">
        <v>-76</v>
      </c>
      <c r="AK68" s="131">
        <v>-103.97186572393002</v>
      </c>
      <c r="AL68" s="135">
        <v>27.971865723930023</v>
      </c>
      <c r="AM68" s="131">
        <v>138.84201737525837</v>
      </c>
      <c r="AN68" s="131">
        <v>0</v>
      </c>
      <c r="AO68" s="135">
        <v>138.84201737525837</v>
      </c>
      <c r="AP68" s="136">
        <v>58209</v>
      </c>
      <c r="AQ68" s="136">
        <v>53728</v>
      </c>
      <c r="AR68" s="135">
        <v>4481</v>
      </c>
      <c r="AS68" s="137">
        <v>6749</v>
      </c>
      <c r="AT68" s="137">
        <v>4573.3218884165035</v>
      </c>
      <c r="AU68" s="135">
        <v>2175.6781115834965</v>
      </c>
      <c r="AV68" s="25">
        <v>32</v>
      </c>
      <c r="AW68" s="86"/>
      <c r="AX68" s="92"/>
      <c r="AY68" s="93"/>
      <c r="AZ68" s="90"/>
      <c r="BE68" s="25">
        <v>0</v>
      </c>
      <c r="BF68" s="25">
        <v>0.25677355646621436</v>
      </c>
    </row>
    <row r="69" spans="2:58" ht="16" x14ac:dyDescent="0.4">
      <c r="B69" s="124" t="s">
        <v>68</v>
      </c>
      <c r="C69" s="133">
        <v>9027.2949532894436</v>
      </c>
      <c r="D69" s="131">
        <v>9230</v>
      </c>
      <c r="E69" s="135">
        <v>-202.70504671055642</v>
      </c>
      <c r="F69" s="131">
        <v>13297.738907995559</v>
      </c>
      <c r="G69" s="131">
        <v>13546</v>
      </c>
      <c r="H69" s="135">
        <v>-248.2610920044408</v>
      </c>
      <c r="I69" s="133">
        <v>5383.5969953522172</v>
      </c>
      <c r="J69" s="131">
        <v>5286</v>
      </c>
      <c r="K69" s="135">
        <v>97.596995352217164</v>
      </c>
      <c r="L69" s="131">
        <v>653</v>
      </c>
      <c r="M69" s="90">
        <v>651</v>
      </c>
      <c r="N69" s="135">
        <v>2</v>
      </c>
      <c r="O69" s="131">
        <v>5415.4694768070349</v>
      </c>
      <c r="P69" s="131">
        <v>4953</v>
      </c>
      <c r="Q69" s="135">
        <v>462.46947680703488</v>
      </c>
      <c r="R69" s="131">
        <v>16749.02766744974</v>
      </c>
      <c r="S69" s="131">
        <v>16592</v>
      </c>
      <c r="T69" s="135">
        <v>157.02766744973997</v>
      </c>
      <c r="U69" s="131">
        <v>1037</v>
      </c>
      <c r="V69" s="131">
        <v>934</v>
      </c>
      <c r="W69" s="135">
        <v>103</v>
      </c>
      <c r="X69" s="131">
        <v>739</v>
      </c>
      <c r="Y69" s="131">
        <v>0</v>
      </c>
      <c r="Z69" s="135">
        <v>739</v>
      </c>
      <c r="AA69" s="131">
        <v>848</v>
      </c>
      <c r="AB69" s="131">
        <v>56.228639280394823</v>
      </c>
      <c r="AC69" s="135">
        <v>791.77136071960513</v>
      </c>
      <c r="AD69" s="131">
        <v>881</v>
      </c>
      <c r="AE69" s="131">
        <v>0</v>
      </c>
      <c r="AF69" s="135">
        <v>881</v>
      </c>
      <c r="AG69" s="131">
        <v>0</v>
      </c>
      <c r="AH69" s="131">
        <v>0</v>
      </c>
      <c r="AI69" s="135">
        <v>0</v>
      </c>
      <c r="AJ69" s="131">
        <v>-109</v>
      </c>
      <c r="AK69" s="131">
        <v>-149.51706354104985</v>
      </c>
      <c r="AL69" s="135">
        <v>40.517063541049851</v>
      </c>
      <c r="AM69" s="131">
        <v>-41.128000893997523</v>
      </c>
      <c r="AN69" s="131">
        <v>0</v>
      </c>
      <c r="AO69" s="135">
        <v>-41.128000893997523</v>
      </c>
      <c r="AP69" s="136">
        <v>53881</v>
      </c>
      <c r="AQ69" s="136">
        <v>51098</v>
      </c>
      <c r="AR69" s="135">
        <v>2783</v>
      </c>
      <c r="AS69" s="137">
        <v>2421</v>
      </c>
      <c r="AT69" s="137">
        <v>1943.3218884165035</v>
      </c>
      <c r="AU69" s="135">
        <v>477.6781115834965</v>
      </c>
      <c r="AV69" s="25">
        <v>179</v>
      </c>
      <c r="AW69" s="86"/>
      <c r="AX69" s="92"/>
      <c r="AY69" s="93"/>
      <c r="AZ69" s="90"/>
      <c r="BE69" s="25">
        <v>0</v>
      </c>
      <c r="BF69" s="25">
        <v>0.71157573934760876</v>
      </c>
    </row>
    <row r="70" spans="2:58" ht="16" x14ac:dyDescent="0.4">
      <c r="B70" s="124" t="s">
        <v>69</v>
      </c>
      <c r="C70" s="133">
        <v>11058.294953289444</v>
      </c>
      <c r="D70" s="131">
        <v>11174</v>
      </c>
      <c r="E70" s="135">
        <v>-115.70504671055642</v>
      </c>
      <c r="F70" s="131">
        <v>15916.738907995559</v>
      </c>
      <c r="G70" s="131">
        <v>16083</v>
      </c>
      <c r="H70" s="135">
        <v>-166.2610920044408</v>
      </c>
      <c r="I70" s="133">
        <v>5952.5969953522172</v>
      </c>
      <c r="J70" s="131">
        <v>5440</v>
      </c>
      <c r="K70" s="135">
        <v>512.59699535221716</v>
      </c>
      <c r="L70" s="131">
        <v>718</v>
      </c>
      <c r="M70" s="90">
        <v>720</v>
      </c>
      <c r="N70" s="135">
        <v>-2</v>
      </c>
      <c r="O70" s="131">
        <v>3605.4694768070349</v>
      </c>
      <c r="P70" s="131">
        <v>3591</v>
      </c>
      <c r="Q70" s="135">
        <v>14.46947680703488</v>
      </c>
      <c r="R70" s="131">
        <v>11587.027667449742</v>
      </c>
      <c r="S70" s="131">
        <v>11554</v>
      </c>
      <c r="T70" s="135">
        <v>33.027667449741784</v>
      </c>
      <c r="U70" s="131">
        <v>1037</v>
      </c>
      <c r="V70" s="131">
        <v>934</v>
      </c>
      <c r="W70" s="135">
        <v>103</v>
      </c>
      <c r="X70" s="131">
        <v>739</v>
      </c>
      <c r="Y70" s="131">
        <v>0</v>
      </c>
      <c r="Z70" s="135">
        <v>739</v>
      </c>
      <c r="AA70" s="131">
        <v>848</v>
      </c>
      <c r="AB70" s="131">
        <v>56.228639280394823</v>
      </c>
      <c r="AC70" s="135">
        <v>791.77136071960513</v>
      </c>
      <c r="AD70" s="131">
        <v>881</v>
      </c>
      <c r="AE70" s="131">
        <v>0</v>
      </c>
      <c r="AF70" s="135">
        <v>881</v>
      </c>
      <c r="AG70" s="131">
        <v>0</v>
      </c>
      <c r="AH70" s="131">
        <v>0</v>
      </c>
      <c r="AI70" s="135">
        <v>0</v>
      </c>
      <c r="AJ70" s="131">
        <v>-109</v>
      </c>
      <c r="AK70" s="131">
        <v>-149.51706354104985</v>
      </c>
      <c r="AL70" s="135">
        <v>40.517063541049851</v>
      </c>
      <c r="AM70" s="131">
        <v>-41.128000893997523</v>
      </c>
      <c r="AN70" s="131">
        <v>0</v>
      </c>
      <c r="AO70" s="135">
        <v>-41.128000893997523</v>
      </c>
      <c r="AP70" s="136">
        <v>52193</v>
      </c>
      <c r="AQ70" s="136">
        <v>49402</v>
      </c>
      <c r="AR70" s="135">
        <v>2791</v>
      </c>
      <c r="AS70" s="137">
        <v>733</v>
      </c>
      <c r="AT70" s="137">
        <v>247.3218884165035</v>
      </c>
      <c r="AU70" s="135">
        <v>485.6781115834965</v>
      </c>
      <c r="AV70" s="25">
        <v>177</v>
      </c>
      <c r="AW70" s="86"/>
      <c r="AX70" s="92"/>
      <c r="AY70" s="93"/>
      <c r="AZ70" s="90"/>
      <c r="BE70" s="25">
        <v>0</v>
      </c>
      <c r="BF70" s="25">
        <v>0.71157573934760876</v>
      </c>
    </row>
    <row r="71" spans="2:58" ht="16" x14ac:dyDescent="0.4">
      <c r="B71" s="124" t="s">
        <v>70</v>
      </c>
      <c r="C71" s="133">
        <v>9301.2949532894436</v>
      </c>
      <c r="D71" s="131">
        <v>9395</v>
      </c>
      <c r="E71" s="135">
        <v>-93.705046710556417</v>
      </c>
      <c r="F71" s="131">
        <v>15934.738907995559</v>
      </c>
      <c r="G71" s="131">
        <v>15315</v>
      </c>
      <c r="H71" s="135">
        <v>619.7389079955592</v>
      </c>
      <c r="I71" s="133">
        <v>5409.5969953522172</v>
      </c>
      <c r="J71" s="131">
        <v>4968</v>
      </c>
      <c r="K71" s="135">
        <v>441.59699535221716</v>
      </c>
      <c r="L71" s="131">
        <v>641</v>
      </c>
      <c r="M71" s="90">
        <v>637</v>
      </c>
      <c r="N71" s="135">
        <v>4</v>
      </c>
      <c r="O71" s="131">
        <v>4924.4694768070349</v>
      </c>
      <c r="P71" s="131">
        <v>4628</v>
      </c>
      <c r="Q71" s="135">
        <v>296.46947680703488</v>
      </c>
      <c r="R71" s="131">
        <v>15961.027667449742</v>
      </c>
      <c r="S71" s="131">
        <v>15621</v>
      </c>
      <c r="T71" s="135">
        <v>340.02766744974178</v>
      </c>
      <c r="U71" s="131">
        <v>1037</v>
      </c>
      <c r="V71" s="131">
        <v>934</v>
      </c>
      <c r="W71" s="135">
        <v>103</v>
      </c>
      <c r="X71" s="131">
        <v>739</v>
      </c>
      <c r="Y71" s="131">
        <v>0</v>
      </c>
      <c r="Z71" s="135">
        <v>739</v>
      </c>
      <c r="AA71" s="131">
        <v>848</v>
      </c>
      <c r="AB71" s="131">
        <v>56.228639280394823</v>
      </c>
      <c r="AC71" s="135">
        <v>791.77136071960513</v>
      </c>
      <c r="AD71" s="131">
        <v>881</v>
      </c>
      <c r="AE71" s="131">
        <v>0</v>
      </c>
      <c r="AF71" s="135">
        <v>881</v>
      </c>
      <c r="AG71" s="131">
        <v>0</v>
      </c>
      <c r="AH71" s="131">
        <v>0</v>
      </c>
      <c r="AI71" s="135">
        <v>0</v>
      </c>
      <c r="AJ71" s="131">
        <v>-109</v>
      </c>
      <c r="AK71" s="131">
        <v>-149.51706354104985</v>
      </c>
      <c r="AL71" s="135">
        <v>40.517063541049851</v>
      </c>
      <c r="AM71" s="131">
        <v>-41.128000893997523</v>
      </c>
      <c r="AN71" s="131">
        <v>0</v>
      </c>
      <c r="AO71" s="135">
        <v>-41.128000893997523</v>
      </c>
      <c r="AP71" s="136">
        <v>55527</v>
      </c>
      <c r="AQ71" s="136">
        <v>51404</v>
      </c>
      <c r="AR71" s="135">
        <v>4123</v>
      </c>
      <c r="AS71" s="137">
        <v>4067</v>
      </c>
      <c r="AT71" s="137">
        <v>2249.3218884165035</v>
      </c>
      <c r="AU71" s="135">
        <v>1817.6781115834965</v>
      </c>
      <c r="AV71" s="25">
        <v>56</v>
      </c>
      <c r="AW71" s="86"/>
      <c r="AX71" s="92"/>
      <c r="AY71" s="93"/>
      <c r="AZ71" s="90"/>
      <c r="BE71" s="25">
        <v>0</v>
      </c>
      <c r="BF71" s="25">
        <v>0.71157573934760876</v>
      </c>
    </row>
    <row r="72" spans="2:58" ht="16" x14ac:dyDescent="0.4">
      <c r="B72" s="124" t="s">
        <v>71</v>
      </c>
      <c r="C72" s="133">
        <v>9142.2949532894436</v>
      </c>
      <c r="D72" s="131">
        <v>9082</v>
      </c>
      <c r="E72" s="135">
        <v>60.294953289443583</v>
      </c>
      <c r="F72" s="131">
        <v>14812.738907995559</v>
      </c>
      <c r="G72" s="131">
        <v>14519</v>
      </c>
      <c r="H72" s="135">
        <v>293.7389079955592</v>
      </c>
      <c r="I72" s="133">
        <v>5185.5969953522172</v>
      </c>
      <c r="J72" s="131">
        <v>4916</v>
      </c>
      <c r="K72" s="135">
        <v>269.59699535221716</v>
      </c>
      <c r="L72" s="131">
        <v>678</v>
      </c>
      <c r="M72" s="90">
        <v>679</v>
      </c>
      <c r="N72" s="135">
        <v>-1</v>
      </c>
      <c r="O72" s="131">
        <v>4195.4694768070349</v>
      </c>
      <c r="P72" s="131">
        <v>4087</v>
      </c>
      <c r="Q72" s="135">
        <v>108.46947680703488</v>
      </c>
      <c r="R72" s="131">
        <v>13955.027667449742</v>
      </c>
      <c r="S72" s="131">
        <v>13771</v>
      </c>
      <c r="T72" s="135">
        <v>184.02766744974178</v>
      </c>
      <c r="U72" s="131">
        <v>1037</v>
      </c>
      <c r="V72" s="131">
        <v>934</v>
      </c>
      <c r="W72" s="135">
        <v>103</v>
      </c>
      <c r="X72" s="131">
        <v>739</v>
      </c>
      <c r="Y72" s="131">
        <v>0</v>
      </c>
      <c r="Z72" s="135">
        <v>739</v>
      </c>
      <c r="AA72" s="131">
        <v>848</v>
      </c>
      <c r="AB72" s="131">
        <v>56.228639280394823</v>
      </c>
      <c r="AC72" s="135">
        <v>791.77136071960513</v>
      </c>
      <c r="AD72" s="131">
        <v>881</v>
      </c>
      <c r="AE72" s="131">
        <v>0</v>
      </c>
      <c r="AF72" s="135">
        <v>881</v>
      </c>
      <c r="AG72" s="131">
        <v>0</v>
      </c>
      <c r="AH72" s="131">
        <v>0</v>
      </c>
      <c r="AI72" s="135">
        <v>0</v>
      </c>
      <c r="AJ72" s="131">
        <v>-109</v>
      </c>
      <c r="AK72" s="131">
        <v>-149.51706354104985</v>
      </c>
      <c r="AL72" s="135">
        <v>40.517063541049851</v>
      </c>
      <c r="AM72" s="131">
        <v>-41.128000893997523</v>
      </c>
      <c r="AN72" s="131">
        <v>0</v>
      </c>
      <c r="AO72" s="135">
        <v>-41.128000893997523</v>
      </c>
      <c r="AP72" s="136">
        <v>51324</v>
      </c>
      <c r="AQ72" s="136">
        <v>47894</v>
      </c>
      <c r="AR72" s="135">
        <v>3430</v>
      </c>
      <c r="AS72" s="137">
        <v>-136</v>
      </c>
      <c r="AT72" s="137">
        <v>-1260.6781115834965</v>
      </c>
      <c r="AU72" s="135">
        <v>1124.6781115834965</v>
      </c>
      <c r="AV72" s="25">
        <v>113</v>
      </c>
      <c r="AW72" s="86"/>
      <c r="AX72" s="92"/>
      <c r="AY72" s="93"/>
      <c r="AZ72" s="90"/>
      <c r="BE72" s="25">
        <v>0</v>
      </c>
      <c r="BF72" s="25">
        <v>0.71157573934760876</v>
      </c>
    </row>
    <row r="73" spans="2:58" ht="16" x14ac:dyDescent="0.4">
      <c r="B73" s="124" t="s">
        <v>72</v>
      </c>
      <c r="C73" s="133">
        <v>10323.294953289444</v>
      </c>
      <c r="D73" s="131">
        <v>10482</v>
      </c>
      <c r="E73" s="135">
        <v>-158.70504671055642</v>
      </c>
      <c r="F73" s="131">
        <v>16745.738907995557</v>
      </c>
      <c r="G73" s="131">
        <v>16073</v>
      </c>
      <c r="H73" s="135">
        <v>672.73890799555738</v>
      </c>
      <c r="I73" s="133">
        <v>6511.5969953522172</v>
      </c>
      <c r="J73" s="131">
        <v>5963</v>
      </c>
      <c r="K73" s="135">
        <v>548.59699535221716</v>
      </c>
      <c r="L73" s="131">
        <v>753</v>
      </c>
      <c r="M73" s="90">
        <v>746</v>
      </c>
      <c r="N73" s="135">
        <v>7</v>
      </c>
      <c r="O73" s="131">
        <v>5250.4694768070349</v>
      </c>
      <c r="P73" s="131">
        <v>4863</v>
      </c>
      <c r="Q73" s="135">
        <v>387.46947680703488</v>
      </c>
      <c r="R73" s="131">
        <v>14678.027667449742</v>
      </c>
      <c r="S73" s="131">
        <v>14285</v>
      </c>
      <c r="T73" s="135">
        <v>393.02766744974178</v>
      </c>
      <c r="U73" s="131">
        <v>994</v>
      </c>
      <c r="V73" s="131">
        <v>869</v>
      </c>
      <c r="W73" s="135">
        <v>125</v>
      </c>
      <c r="X73" s="131">
        <v>739</v>
      </c>
      <c r="Y73" s="131">
        <v>0</v>
      </c>
      <c r="Z73" s="135">
        <v>739</v>
      </c>
      <c r="AA73" s="131">
        <v>848</v>
      </c>
      <c r="AB73" s="131">
        <v>56.228639280394823</v>
      </c>
      <c r="AC73" s="135">
        <v>791.77136071960513</v>
      </c>
      <c r="AD73" s="131">
        <v>881</v>
      </c>
      <c r="AE73" s="131">
        <v>0</v>
      </c>
      <c r="AF73" s="135">
        <v>881</v>
      </c>
      <c r="AG73" s="131">
        <v>0</v>
      </c>
      <c r="AH73" s="131">
        <v>0</v>
      </c>
      <c r="AI73" s="135">
        <v>0</v>
      </c>
      <c r="AJ73" s="131">
        <v>-109</v>
      </c>
      <c r="AK73" s="131">
        <v>-149.51706354104985</v>
      </c>
      <c r="AL73" s="135">
        <v>40.517063541049851</v>
      </c>
      <c r="AM73" s="131">
        <v>-41.128000893993885</v>
      </c>
      <c r="AN73" s="131">
        <v>0</v>
      </c>
      <c r="AO73" s="135">
        <v>-41.128000893993885</v>
      </c>
      <c r="AP73" s="136">
        <v>57574</v>
      </c>
      <c r="AQ73" s="136">
        <v>53187</v>
      </c>
      <c r="AR73" s="135">
        <v>4387</v>
      </c>
      <c r="AS73" s="137">
        <v>6114</v>
      </c>
      <c r="AT73" s="137">
        <v>4032.3218884165035</v>
      </c>
      <c r="AU73" s="135">
        <v>2081.6781115834965</v>
      </c>
      <c r="AV73" s="25">
        <v>37</v>
      </c>
      <c r="AW73" s="86"/>
      <c r="AX73" s="92"/>
      <c r="AY73" s="93"/>
      <c r="AZ73" s="90"/>
      <c r="BE73" s="25">
        <v>0</v>
      </c>
      <c r="BF73" s="25">
        <v>0.71157573934760876</v>
      </c>
    </row>
    <row r="74" spans="2:58" ht="16" x14ac:dyDescent="0.4">
      <c r="B74" s="124" t="s">
        <v>73</v>
      </c>
      <c r="C74" s="133">
        <v>10039.301110833274</v>
      </c>
      <c r="D74" s="131">
        <v>10295</v>
      </c>
      <c r="E74" s="135">
        <v>-255.69888916672608</v>
      </c>
      <c r="F74" s="131">
        <v>17125.969793067816</v>
      </c>
      <c r="G74" s="131">
        <v>16297</v>
      </c>
      <c r="H74" s="135">
        <v>828.96979306781577</v>
      </c>
      <c r="I74" s="133">
        <v>6711.0009271489635</v>
      </c>
      <c r="J74" s="131">
        <v>6426</v>
      </c>
      <c r="K74" s="135">
        <v>285.00092714896346</v>
      </c>
      <c r="L74" s="131">
        <v>969</v>
      </c>
      <c r="M74" s="90">
        <v>946</v>
      </c>
      <c r="N74" s="135">
        <v>23</v>
      </c>
      <c r="O74" s="131">
        <v>6553.6675758907886</v>
      </c>
      <c r="P74" s="131">
        <v>5995</v>
      </c>
      <c r="Q74" s="135">
        <v>558.66757589078861</v>
      </c>
      <c r="R74" s="131">
        <v>14906.511183503919</v>
      </c>
      <c r="S74" s="131">
        <v>14631</v>
      </c>
      <c r="T74" s="135">
        <v>275.5111835039188</v>
      </c>
      <c r="U74" s="131">
        <v>994</v>
      </c>
      <c r="V74" s="131">
        <v>869</v>
      </c>
      <c r="W74" s="135">
        <v>125</v>
      </c>
      <c r="X74" s="131">
        <v>835</v>
      </c>
      <c r="Y74" s="131">
        <v>0</v>
      </c>
      <c r="Z74" s="135">
        <v>835</v>
      </c>
      <c r="AA74" s="131">
        <v>848</v>
      </c>
      <c r="AB74" s="131">
        <v>56.228639280394823</v>
      </c>
      <c r="AC74" s="135">
        <v>791.77136071960513</v>
      </c>
      <c r="AD74" s="131">
        <v>881</v>
      </c>
      <c r="AE74" s="131">
        <v>0</v>
      </c>
      <c r="AF74" s="135">
        <v>881</v>
      </c>
      <c r="AG74" s="131">
        <v>249</v>
      </c>
      <c r="AH74" s="131">
        <v>0</v>
      </c>
      <c r="AI74" s="135">
        <v>249</v>
      </c>
      <c r="AJ74" s="131">
        <v>-109</v>
      </c>
      <c r="AK74" s="131">
        <v>-149.51706354104985</v>
      </c>
      <c r="AL74" s="135">
        <v>40.517063541049851</v>
      </c>
      <c r="AM74" s="131">
        <v>328.54940955524398</v>
      </c>
      <c r="AN74" s="131">
        <v>0</v>
      </c>
      <c r="AO74" s="135">
        <v>328.54940955524398</v>
      </c>
      <c r="AP74" s="136">
        <v>60332</v>
      </c>
      <c r="AQ74" s="136">
        <v>55365</v>
      </c>
      <c r="AR74" s="135">
        <v>4967</v>
      </c>
      <c r="AS74" s="137">
        <v>8872</v>
      </c>
      <c r="AT74" s="137">
        <v>6210.3218884165035</v>
      </c>
      <c r="AU74" s="135">
        <v>2661.6781115834965</v>
      </c>
      <c r="AV74" s="25">
        <v>17</v>
      </c>
      <c r="AW74" s="86"/>
      <c r="AX74" s="92"/>
      <c r="AY74" s="93"/>
      <c r="AZ74" s="90"/>
      <c r="BE74" s="25">
        <v>0</v>
      </c>
      <c r="BF74" s="25">
        <v>0.71157573934760876</v>
      </c>
    </row>
    <row r="75" spans="2:58" ht="16" x14ac:dyDescent="0.4">
      <c r="B75" s="124" t="s">
        <v>74</v>
      </c>
      <c r="C75" s="133">
        <v>8814.2949532894436</v>
      </c>
      <c r="D75" s="131">
        <v>8744</v>
      </c>
      <c r="E75" s="135">
        <v>70.294953289443583</v>
      </c>
      <c r="F75" s="131">
        <v>14150.738907995559</v>
      </c>
      <c r="G75" s="131">
        <v>13552</v>
      </c>
      <c r="H75" s="135">
        <v>598.7389079955592</v>
      </c>
      <c r="I75" s="133">
        <v>5363.5969953522172</v>
      </c>
      <c r="J75" s="131">
        <v>5089</v>
      </c>
      <c r="K75" s="135">
        <v>274.59699535221716</v>
      </c>
      <c r="L75" s="131">
        <v>659</v>
      </c>
      <c r="M75" s="90">
        <v>658</v>
      </c>
      <c r="N75" s="135">
        <v>1</v>
      </c>
      <c r="O75" s="131">
        <v>4740.4694768070349</v>
      </c>
      <c r="P75" s="131">
        <v>4260</v>
      </c>
      <c r="Q75" s="135">
        <v>480.46947680703488</v>
      </c>
      <c r="R75" s="131">
        <v>16022.027667449742</v>
      </c>
      <c r="S75" s="131">
        <v>15645</v>
      </c>
      <c r="T75" s="135">
        <v>377.02766744974178</v>
      </c>
      <c r="U75" s="131">
        <v>994</v>
      </c>
      <c r="V75" s="131">
        <v>869</v>
      </c>
      <c r="W75" s="135">
        <v>125</v>
      </c>
      <c r="X75" s="131">
        <v>739</v>
      </c>
      <c r="Y75" s="131">
        <v>0</v>
      </c>
      <c r="Z75" s="135">
        <v>739</v>
      </c>
      <c r="AA75" s="131">
        <v>848</v>
      </c>
      <c r="AB75" s="131">
        <v>56.228639280394823</v>
      </c>
      <c r="AC75" s="135">
        <v>791.77136071960513</v>
      </c>
      <c r="AD75" s="131">
        <v>881</v>
      </c>
      <c r="AE75" s="131">
        <v>0</v>
      </c>
      <c r="AF75" s="135">
        <v>881</v>
      </c>
      <c r="AG75" s="131">
        <v>0</v>
      </c>
      <c r="AH75" s="131">
        <v>0</v>
      </c>
      <c r="AI75" s="135">
        <v>0</v>
      </c>
      <c r="AJ75" s="131">
        <v>-109</v>
      </c>
      <c r="AK75" s="131">
        <v>-149.51706354104985</v>
      </c>
      <c r="AL75" s="135">
        <v>40.517063541049851</v>
      </c>
      <c r="AM75" s="131">
        <v>-41.128000893997523</v>
      </c>
      <c r="AN75" s="131">
        <v>0</v>
      </c>
      <c r="AO75" s="135">
        <v>-41.128000893997523</v>
      </c>
      <c r="AP75" s="136">
        <v>53062</v>
      </c>
      <c r="AQ75" s="136">
        <v>48723</v>
      </c>
      <c r="AR75" s="135">
        <v>4339</v>
      </c>
      <c r="AS75" s="137">
        <v>1602</v>
      </c>
      <c r="AT75" s="137">
        <v>-431.6781115834965</v>
      </c>
      <c r="AU75" s="135">
        <v>2033.6781115834965</v>
      </c>
      <c r="AV75" s="25">
        <v>42</v>
      </c>
      <c r="AW75" s="86"/>
      <c r="AX75" s="92"/>
      <c r="AY75" s="93"/>
      <c r="AZ75" s="90"/>
      <c r="BE75" s="25">
        <v>0</v>
      </c>
      <c r="BF75" s="25">
        <v>0.71157573934760876</v>
      </c>
    </row>
    <row r="76" spans="2:58" ht="16" x14ac:dyDescent="0.4">
      <c r="B76" s="124" t="s">
        <v>75</v>
      </c>
      <c r="C76" s="133">
        <v>8641.4244249673229</v>
      </c>
      <c r="D76" s="131">
        <v>8739</v>
      </c>
      <c r="E76" s="135">
        <v>-97.575575032677079</v>
      </c>
      <c r="F76" s="131">
        <v>14551.124329069175</v>
      </c>
      <c r="G76" s="131">
        <v>14169</v>
      </c>
      <c r="H76" s="135">
        <v>382.12432906917456</v>
      </c>
      <c r="I76" s="133">
        <v>5397.9927360738739</v>
      </c>
      <c r="J76" s="131">
        <v>5091</v>
      </c>
      <c r="K76" s="135">
        <v>306.99273607387386</v>
      </c>
      <c r="L76" s="131">
        <v>899</v>
      </c>
      <c r="M76" s="90">
        <v>880</v>
      </c>
      <c r="N76" s="135">
        <v>19</v>
      </c>
      <c r="O76" s="131">
        <v>5664.5957636121411</v>
      </c>
      <c r="P76" s="131">
        <v>5279</v>
      </c>
      <c r="Q76" s="135">
        <v>385.59576361214113</v>
      </c>
      <c r="R76" s="131">
        <v>16675.617517072344</v>
      </c>
      <c r="S76" s="131">
        <v>16105</v>
      </c>
      <c r="T76" s="135">
        <v>570.61751707234362</v>
      </c>
      <c r="U76" s="131">
        <v>994</v>
      </c>
      <c r="V76" s="131">
        <v>869</v>
      </c>
      <c r="W76" s="135">
        <v>125</v>
      </c>
      <c r="X76" s="131">
        <v>739</v>
      </c>
      <c r="Y76" s="131">
        <v>0</v>
      </c>
      <c r="Z76" s="135">
        <v>739</v>
      </c>
      <c r="AA76" s="131">
        <v>848</v>
      </c>
      <c r="AB76" s="131">
        <v>56.228639280394823</v>
      </c>
      <c r="AC76" s="135">
        <v>791.77136071960513</v>
      </c>
      <c r="AD76" s="131">
        <v>881</v>
      </c>
      <c r="AE76" s="131">
        <v>0</v>
      </c>
      <c r="AF76" s="135">
        <v>881</v>
      </c>
      <c r="AG76" s="131">
        <v>0</v>
      </c>
      <c r="AH76" s="131">
        <v>0</v>
      </c>
      <c r="AI76" s="135">
        <v>0</v>
      </c>
      <c r="AJ76" s="131">
        <v>-109</v>
      </c>
      <c r="AK76" s="131">
        <v>-149.51706354104985</v>
      </c>
      <c r="AL76" s="135">
        <v>40.517063541049851</v>
      </c>
      <c r="AM76" s="131">
        <v>229.24522920514573</v>
      </c>
      <c r="AN76" s="131">
        <v>0</v>
      </c>
      <c r="AO76" s="135">
        <v>229.24522920514573</v>
      </c>
      <c r="AP76" s="136">
        <v>55412</v>
      </c>
      <c r="AQ76" s="136">
        <v>51038</v>
      </c>
      <c r="AR76" s="135">
        <v>4374</v>
      </c>
      <c r="AS76" s="137">
        <v>3952</v>
      </c>
      <c r="AT76" s="137">
        <v>1883.3218884165035</v>
      </c>
      <c r="AU76" s="135">
        <v>2068.6781115834965</v>
      </c>
      <c r="AV76" s="25">
        <v>39</v>
      </c>
      <c r="AW76" s="86"/>
      <c r="AX76" s="92"/>
      <c r="AY76" s="93"/>
      <c r="AZ76" s="90"/>
      <c r="BE76" s="25">
        <v>0</v>
      </c>
      <c r="BF76" s="25">
        <v>0.71157573934760876</v>
      </c>
    </row>
    <row r="77" spans="2:58" ht="16" x14ac:dyDescent="0.4">
      <c r="B77" s="124" t="s">
        <v>76</v>
      </c>
      <c r="C77" s="133">
        <v>8334.2283337827321</v>
      </c>
      <c r="D77" s="131">
        <v>8225</v>
      </c>
      <c r="E77" s="135">
        <v>109.22833378273208</v>
      </c>
      <c r="F77" s="131">
        <v>14091.776813711036</v>
      </c>
      <c r="G77" s="131">
        <v>13402</v>
      </c>
      <c r="H77" s="135">
        <v>689.77681371103608</v>
      </c>
      <c r="I77" s="133">
        <v>5507.3422887338147</v>
      </c>
      <c r="J77" s="131">
        <v>5036</v>
      </c>
      <c r="K77" s="135">
        <v>471.34228873381471</v>
      </c>
      <c r="L77" s="131">
        <v>726</v>
      </c>
      <c r="M77" s="90">
        <v>720</v>
      </c>
      <c r="N77" s="135">
        <v>6</v>
      </c>
      <c r="O77" s="131">
        <v>5645.1573351505313</v>
      </c>
      <c r="P77" s="131">
        <v>5014</v>
      </c>
      <c r="Q77" s="135">
        <v>631.15733515053125</v>
      </c>
      <c r="R77" s="131">
        <v>20077.386233940775</v>
      </c>
      <c r="S77" s="131">
        <v>19325</v>
      </c>
      <c r="T77" s="135">
        <v>752.38623394077513</v>
      </c>
      <c r="U77" s="131">
        <v>994</v>
      </c>
      <c r="V77" s="131">
        <v>869</v>
      </c>
      <c r="W77" s="135">
        <v>125</v>
      </c>
      <c r="X77" s="131">
        <v>833</v>
      </c>
      <c r="Y77" s="131">
        <v>0</v>
      </c>
      <c r="Z77" s="135">
        <v>833</v>
      </c>
      <c r="AA77" s="131">
        <v>848</v>
      </c>
      <c r="AB77" s="131">
        <v>56.228639280394823</v>
      </c>
      <c r="AC77" s="135">
        <v>791.77136071960513</v>
      </c>
      <c r="AD77" s="131">
        <v>1016</v>
      </c>
      <c r="AE77" s="131">
        <v>191.68854300134598</v>
      </c>
      <c r="AF77" s="135">
        <v>824.31145699865397</v>
      </c>
      <c r="AG77" s="131">
        <v>0</v>
      </c>
      <c r="AH77" s="131">
        <v>0</v>
      </c>
      <c r="AI77" s="135">
        <v>0</v>
      </c>
      <c r="AJ77" s="131">
        <v>-109</v>
      </c>
      <c r="AK77" s="131">
        <v>-149.51706354104985</v>
      </c>
      <c r="AL77" s="135">
        <v>40.517063541049851</v>
      </c>
      <c r="AM77" s="131">
        <v>186.10899468111165</v>
      </c>
      <c r="AN77" s="131">
        <v>0</v>
      </c>
      <c r="AO77" s="135">
        <v>186.10899468111165</v>
      </c>
      <c r="AP77" s="136">
        <v>58150</v>
      </c>
      <c r="AQ77" s="136">
        <v>52689</v>
      </c>
      <c r="AR77" s="135">
        <v>5461</v>
      </c>
      <c r="AS77" s="137">
        <v>6690</v>
      </c>
      <c r="AT77" s="137">
        <v>3534.3218884165035</v>
      </c>
      <c r="AU77" s="135">
        <v>3155.6781115834965</v>
      </c>
      <c r="AV77" s="25">
        <v>10</v>
      </c>
      <c r="AW77" s="86"/>
      <c r="AX77" s="92"/>
      <c r="AY77" s="93"/>
      <c r="AZ77" s="90"/>
      <c r="BE77" s="25">
        <v>0</v>
      </c>
      <c r="BF77" s="25">
        <v>0.40011874069023179</v>
      </c>
    </row>
    <row r="78" spans="2:58" ht="16" x14ac:dyDescent="0.4">
      <c r="B78" s="124" t="s">
        <v>77</v>
      </c>
      <c r="C78" s="133">
        <v>9123.4420595868614</v>
      </c>
      <c r="D78" s="131">
        <v>9071</v>
      </c>
      <c r="E78" s="135">
        <v>52.442059586861433</v>
      </c>
      <c r="F78" s="131">
        <v>16630.004018975997</v>
      </c>
      <c r="G78" s="131">
        <v>14990</v>
      </c>
      <c r="H78" s="135">
        <v>1640.0040189759966</v>
      </c>
      <c r="I78" s="133">
        <v>5825.6518825799767</v>
      </c>
      <c r="J78" s="131">
        <v>5281</v>
      </c>
      <c r="K78" s="135">
        <v>544.6518825799767</v>
      </c>
      <c r="L78" s="131">
        <v>999</v>
      </c>
      <c r="M78" s="90">
        <v>985</v>
      </c>
      <c r="N78" s="135">
        <v>14</v>
      </c>
      <c r="O78" s="131">
        <v>5477.8285173254953</v>
      </c>
      <c r="P78" s="131">
        <v>5224</v>
      </c>
      <c r="Q78" s="135">
        <v>253.82851732549534</v>
      </c>
      <c r="R78" s="131">
        <v>17016.647274238043</v>
      </c>
      <c r="S78" s="131">
        <v>16481</v>
      </c>
      <c r="T78" s="135">
        <v>535.64727423804288</v>
      </c>
      <c r="U78" s="131">
        <v>994</v>
      </c>
      <c r="V78" s="131">
        <v>869</v>
      </c>
      <c r="W78" s="135">
        <v>125</v>
      </c>
      <c r="X78" s="131">
        <v>900</v>
      </c>
      <c r="Y78" s="131">
        <v>191.68854300134598</v>
      </c>
      <c r="Z78" s="135">
        <v>708.31145699865397</v>
      </c>
      <c r="AA78" s="131">
        <v>848</v>
      </c>
      <c r="AB78" s="131">
        <v>56.228639280394823</v>
      </c>
      <c r="AC78" s="135">
        <v>791.77136071960513</v>
      </c>
      <c r="AD78" s="131">
        <v>1089</v>
      </c>
      <c r="AE78" s="131">
        <v>191.68854300134598</v>
      </c>
      <c r="AF78" s="135">
        <v>897.31145699865397</v>
      </c>
      <c r="AG78" s="131">
        <v>0</v>
      </c>
      <c r="AH78" s="131">
        <v>0</v>
      </c>
      <c r="AI78" s="135">
        <v>0</v>
      </c>
      <c r="AJ78" s="131">
        <v>-109</v>
      </c>
      <c r="AK78" s="131">
        <v>-149.51706354104985</v>
      </c>
      <c r="AL78" s="135">
        <v>40.517063541049851</v>
      </c>
      <c r="AM78" s="131">
        <v>406.4262472936316</v>
      </c>
      <c r="AN78" s="131">
        <v>1022.3388960071785</v>
      </c>
      <c r="AO78" s="135">
        <v>-615.9126487135469</v>
      </c>
      <c r="AP78" s="136">
        <v>59201</v>
      </c>
      <c r="AQ78" s="136">
        <v>54214</v>
      </c>
      <c r="AR78" s="135">
        <v>4987</v>
      </c>
      <c r="AS78" s="137">
        <v>7741</v>
      </c>
      <c r="AT78" s="137">
        <v>5059.3218884165035</v>
      </c>
      <c r="AU78" s="135">
        <v>2681.6781115834965</v>
      </c>
      <c r="AV78" s="25">
        <v>16</v>
      </c>
      <c r="AW78" s="86"/>
      <c r="AX78" s="92"/>
      <c r="AY78" s="93"/>
      <c r="AZ78" s="90"/>
      <c r="BE78" s="25">
        <v>0</v>
      </c>
      <c r="BF78" s="25">
        <v>-0.57244225079193711</v>
      </c>
    </row>
    <row r="79" spans="2:58" ht="16" x14ac:dyDescent="0.4">
      <c r="B79" s="124" t="s">
        <v>78</v>
      </c>
      <c r="C79" s="133">
        <v>10127.294953289444</v>
      </c>
      <c r="D79" s="131">
        <v>10057</v>
      </c>
      <c r="E79" s="135">
        <v>70.294953289443583</v>
      </c>
      <c r="F79" s="131">
        <v>14208.738907995559</v>
      </c>
      <c r="G79" s="131">
        <v>14388</v>
      </c>
      <c r="H79" s="135">
        <v>-179.2610920044408</v>
      </c>
      <c r="I79" s="133">
        <v>4958.5969953522172</v>
      </c>
      <c r="J79" s="131">
        <v>4828</v>
      </c>
      <c r="K79" s="135">
        <v>130.59699535221716</v>
      </c>
      <c r="L79" s="131">
        <v>651</v>
      </c>
      <c r="M79" s="90">
        <v>649</v>
      </c>
      <c r="N79" s="135">
        <v>2</v>
      </c>
      <c r="O79" s="131">
        <v>4988.4694768070349</v>
      </c>
      <c r="P79" s="131">
        <v>4911</v>
      </c>
      <c r="Q79" s="135">
        <v>77.46947680703488</v>
      </c>
      <c r="R79" s="131">
        <v>11376.027667449742</v>
      </c>
      <c r="S79" s="131">
        <v>11363</v>
      </c>
      <c r="T79" s="135">
        <v>13.027667449741784</v>
      </c>
      <c r="U79" s="131">
        <v>994</v>
      </c>
      <c r="V79" s="131">
        <v>869</v>
      </c>
      <c r="W79" s="135">
        <v>125</v>
      </c>
      <c r="X79" s="131">
        <v>739</v>
      </c>
      <c r="Y79" s="131">
        <v>0</v>
      </c>
      <c r="Z79" s="135">
        <v>739</v>
      </c>
      <c r="AA79" s="131">
        <v>848</v>
      </c>
      <c r="AB79" s="131">
        <v>139.29367458097809</v>
      </c>
      <c r="AC79" s="135">
        <v>708.70632541902194</v>
      </c>
      <c r="AD79" s="131">
        <v>881</v>
      </c>
      <c r="AE79" s="131">
        <v>0</v>
      </c>
      <c r="AF79" s="135">
        <v>881</v>
      </c>
      <c r="AG79" s="131">
        <v>0</v>
      </c>
      <c r="AH79" s="131">
        <v>0</v>
      </c>
      <c r="AI79" s="135">
        <v>0</v>
      </c>
      <c r="AJ79" s="131">
        <v>-109</v>
      </c>
      <c r="AK79" s="131">
        <v>-149.51706354104985</v>
      </c>
      <c r="AL79" s="135">
        <v>40.517063541049851</v>
      </c>
      <c r="AM79" s="131">
        <v>-41.128000893997523</v>
      </c>
      <c r="AN79" s="131">
        <v>0</v>
      </c>
      <c r="AO79" s="135">
        <v>-41.128000893997523</v>
      </c>
      <c r="AP79" s="136">
        <v>49622</v>
      </c>
      <c r="AQ79" s="136">
        <v>47054</v>
      </c>
      <c r="AR79" s="135">
        <v>2568</v>
      </c>
      <c r="AS79" s="137">
        <v>-1838</v>
      </c>
      <c r="AT79" s="137">
        <v>-2100.6781115834965</v>
      </c>
      <c r="AU79" s="135">
        <v>262.6781115834965</v>
      </c>
      <c r="AV79" s="25">
        <v>191</v>
      </c>
      <c r="AW79" s="86"/>
      <c r="AX79" s="92"/>
      <c r="AY79" s="93"/>
      <c r="AZ79" s="90"/>
      <c r="BE79" s="25">
        <v>0</v>
      </c>
      <c r="BF79" s="25">
        <v>0.77661103993159486</v>
      </c>
    </row>
    <row r="80" spans="2:58" ht="16" x14ac:dyDescent="0.4">
      <c r="B80" s="124" t="s">
        <v>79</v>
      </c>
      <c r="C80" s="133">
        <v>11224.294953289444</v>
      </c>
      <c r="D80" s="131">
        <v>10933</v>
      </c>
      <c r="E80" s="135">
        <v>291.29495328944358</v>
      </c>
      <c r="F80" s="131">
        <v>18286.738907995557</v>
      </c>
      <c r="G80" s="131">
        <v>17792</v>
      </c>
      <c r="H80" s="135">
        <v>494.73890799555738</v>
      </c>
      <c r="I80" s="133">
        <v>5435.5969953522172</v>
      </c>
      <c r="J80" s="131">
        <v>5041</v>
      </c>
      <c r="K80" s="135">
        <v>394.59699535221716</v>
      </c>
      <c r="L80" s="131">
        <v>997</v>
      </c>
      <c r="M80" s="90">
        <v>973</v>
      </c>
      <c r="N80" s="135">
        <v>24</v>
      </c>
      <c r="O80" s="131">
        <v>4680.4694768070349</v>
      </c>
      <c r="P80" s="131">
        <v>4623</v>
      </c>
      <c r="Q80" s="135">
        <v>57.46947680703488</v>
      </c>
      <c r="R80" s="131">
        <v>12981.027667449742</v>
      </c>
      <c r="S80" s="131">
        <v>12853</v>
      </c>
      <c r="T80" s="135">
        <v>128.02766744974178</v>
      </c>
      <c r="U80" s="131">
        <v>994</v>
      </c>
      <c r="V80" s="131">
        <v>869</v>
      </c>
      <c r="W80" s="135">
        <v>125</v>
      </c>
      <c r="X80" s="131">
        <v>739</v>
      </c>
      <c r="Y80" s="131">
        <v>0</v>
      </c>
      <c r="Z80" s="135">
        <v>739</v>
      </c>
      <c r="AA80" s="131">
        <v>848</v>
      </c>
      <c r="AB80" s="131">
        <v>56.228639280394823</v>
      </c>
      <c r="AC80" s="135">
        <v>791.77136071960513</v>
      </c>
      <c r="AD80" s="131">
        <v>881</v>
      </c>
      <c r="AE80" s="131">
        <v>0</v>
      </c>
      <c r="AF80" s="135">
        <v>881</v>
      </c>
      <c r="AG80" s="131">
        <v>0</v>
      </c>
      <c r="AH80" s="131">
        <v>0</v>
      </c>
      <c r="AI80" s="135">
        <v>0</v>
      </c>
      <c r="AJ80" s="131">
        <v>-109</v>
      </c>
      <c r="AK80" s="131">
        <v>-149.51706354104985</v>
      </c>
      <c r="AL80" s="135">
        <v>40.517063541049851</v>
      </c>
      <c r="AM80" s="131">
        <v>-41.128000893993885</v>
      </c>
      <c r="AN80" s="131">
        <v>0</v>
      </c>
      <c r="AO80" s="135">
        <v>-41.128000893993885</v>
      </c>
      <c r="AP80" s="136">
        <v>56917</v>
      </c>
      <c r="AQ80" s="136">
        <v>52990</v>
      </c>
      <c r="AR80" s="135">
        <v>3927</v>
      </c>
      <c r="AS80" s="137">
        <v>5457</v>
      </c>
      <c r="AT80" s="137">
        <v>3835.3218884165035</v>
      </c>
      <c r="AU80" s="135">
        <v>1621.6781115834965</v>
      </c>
      <c r="AV80" s="25">
        <v>72</v>
      </c>
      <c r="AW80" s="86"/>
      <c r="AX80" s="92"/>
      <c r="AY80" s="93"/>
      <c r="AZ80" s="90"/>
      <c r="BE80" s="25">
        <v>0</v>
      </c>
      <c r="BF80" s="25">
        <v>0.71157573934760876</v>
      </c>
    </row>
    <row r="81" spans="2:58" ht="16" x14ac:dyDescent="0.4">
      <c r="B81" s="124" t="s">
        <v>80</v>
      </c>
      <c r="C81" s="133">
        <v>6174.544979962765</v>
      </c>
      <c r="D81" s="131">
        <v>6106</v>
      </c>
      <c r="E81" s="135">
        <v>68.544979962764955</v>
      </c>
      <c r="F81" s="131">
        <v>10771.253760485368</v>
      </c>
      <c r="G81" s="131">
        <v>10506</v>
      </c>
      <c r="H81" s="135">
        <v>265.25376048536782</v>
      </c>
      <c r="I81" s="133">
        <v>4598.937658632557</v>
      </c>
      <c r="J81" s="131">
        <v>4279</v>
      </c>
      <c r="K81" s="135">
        <v>319.93765863255703</v>
      </c>
      <c r="L81" s="131">
        <v>459</v>
      </c>
      <c r="M81" s="90">
        <v>466</v>
      </c>
      <c r="N81" s="135">
        <v>-7</v>
      </c>
      <c r="O81" s="131">
        <v>3999.2426742990965</v>
      </c>
      <c r="P81" s="131">
        <v>3414</v>
      </c>
      <c r="Q81" s="135">
        <v>585.24267429909651</v>
      </c>
      <c r="R81" s="131">
        <v>23170.894756618596</v>
      </c>
      <c r="S81" s="131">
        <v>22801</v>
      </c>
      <c r="T81" s="135">
        <v>369.89475661859615</v>
      </c>
      <c r="U81" s="131">
        <v>1049</v>
      </c>
      <c r="V81" s="131">
        <v>955</v>
      </c>
      <c r="W81" s="135">
        <v>94</v>
      </c>
      <c r="X81" s="131">
        <v>863</v>
      </c>
      <c r="Y81" s="131">
        <v>0</v>
      </c>
      <c r="Z81" s="135">
        <v>863</v>
      </c>
      <c r="AA81" s="131">
        <v>848</v>
      </c>
      <c r="AB81" s="131">
        <v>56.228639280394823</v>
      </c>
      <c r="AC81" s="135">
        <v>791.77136071960513</v>
      </c>
      <c r="AD81" s="131">
        <v>881</v>
      </c>
      <c r="AE81" s="131">
        <v>0</v>
      </c>
      <c r="AF81" s="135">
        <v>881</v>
      </c>
      <c r="AG81" s="131">
        <v>0</v>
      </c>
      <c r="AH81" s="131">
        <v>0</v>
      </c>
      <c r="AI81" s="135">
        <v>0</v>
      </c>
      <c r="AJ81" s="131">
        <v>-142</v>
      </c>
      <c r="AK81" s="131">
        <v>-195.06226135816965</v>
      </c>
      <c r="AL81" s="135">
        <v>53.06226135816965</v>
      </c>
      <c r="AM81" s="131">
        <v>268.12617000161481</v>
      </c>
      <c r="AN81" s="131">
        <v>0</v>
      </c>
      <c r="AO81" s="135">
        <v>268.12617000161481</v>
      </c>
      <c r="AP81" s="136">
        <v>52941</v>
      </c>
      <c r="AQ81" s="136">
        <v>48387</v>
      </c>
      <c r="AR81" s="135">
        <v>4554</v>
      </c>
      <c r="AS81" s="137">
        <v>1481</v>
      </c>
      <c r="AT81" s="137">
        <v>-767.6781115834965</v>
      </c>
      <c r="AU81" s="135">
        <v>2248.6781115834965</v>
      </c>
      <c r="AV81" s="25">
        <v>28</v>
      </c>
      <c r="AW81" s="86"/>
      <c r="AX81" s="92"/>
      <c r="AY81" s="93"/>
      <c r="AZ81" s="90"/>
      <c r="BE81" s="25">
        <v>0</v>
      </c>
      <c r="BF81" s="25">
        <v>1.1663779222217272</v>
      </c>
    </row>
    <row r="82" spans="2:58" ht="16" x14ac:dyDescent="0.4">
      <c r="B82" s="124" t="s">
        <v>81</v>
      </c>
      <c r="C82" s="133">
        <v>7119.122588828779</v>
      </c>
      <c r="D82" s="131">
        <v>7287</v>
      </c>
      <c r="E82" s="135">
        <v>-167.87741117122096</v>
      </c>
      <c r="F82" s="131">
        <v>14756.707433870351</v>
      </c>
      <c r="G82" s="131">
        <v>13918</v>
      </c>
      <c r="H82" s="135">
        <v>838.70743387035145</v>
      </c>
      <c r="I82" s="133">
        <v>5997.1121821250263</v>
      </c>
      <c r="J82" s="131">
        <v>5598</v>
      </c>
      <c r="K82" s="135">
        <v>399.11218212502627</v>
      </c>
      <c r="L82" s="131">
        <v>860</v>
      </c>
      <c r="M82" s="90">
        <v>848</v>
      </c>
      <c r="N82" s="135">
        <v>12</v>
      </c>
      <c r="O82" s="131">
        <v>6386.9565129640951</v>
      </c>
      <c r="P82" s="131">
        <v>5979</v>
      </c>
      <c r="Q82" s="135">
        <v>407.95651296409505</v>
      </c>
      <c r="R82" s="131">
        <v>18525.094554890493</v>
      </c>
      <c r="S82" s="131">
        <v>18472</v>
      </c>
      <c r="T82" s="135">
        <v>53.094554890492873</v>
      </c>
      <c r="U82" s="131">
        <v>1049</v>
      </c>
      <c r="V82" s="131">
        <v>955</v>
      </c>
      <c r="W82" s="135">
        <v>94</v>
      </c>
      <c r="X82" s="131">
        <v>826</v>
      </c>
      <c r="Y82" s="131">
        <v>0</v>
      </c>
      <c r="Z82" s="135">
        <v>826</v>
      </c>
      <c r="AA82" s="131">
        <v>848</v>
      </c>
      <c r="AB82" s="131">
        <v>56.228639280394823</v>
      </c>
      <c r="AC82" s="135">
        <v>791.77136071960513</v>
      </c>
      <c r="AD82" s="131">
        <v>985</v>
      </c>
      <c r="AE82" s="131">
        <v>0</v>
      </c>
      <c r="AF82" s="135">
        <v>985</v>
      </c>
      <c r="AG82" s="131">
        <v>0</v>
      </c>
      <c r="AH82" s="131">
        <v>0</v>
      </c>
      <c r="AI82" s="135">
        <v>0</v>
      </c>
      <c r="AJ82" s="131">
        <v>-142</v>
      </c>
      <c r="AK82" s="131">
        <v>-195.06226135816965</v>
      </c>
      <c r="AL82" s="135">
        <v>53.06226135816965</v>
      </c>
      <c r="AM82" s="131">
        <v>375.00672732125167</v>
      </c>
      <c r="AN82" s="131">
        <v>0</v>
      </c>
      <c r="AO82" s="135">
        <v>375.00672732125167</v>
      </c>
      <c r="AP82" s="136">
        <v>57586</v>
      </c>
      <c r="AQ82" s="136">
        <v>52917</v>
      </c>
      <c r="AR82" s="135">
        <v>4669</v>
      </c>
      <c r="AS82" s="137">
        <v>6126</v>
      </c>
      <c r="AT82" s="137">
        <v>3762.3218884165035</v>
      </c>
      <c r="AU82" s="135">
        <v>2363.6781115834965</v>
      </c>
      <c r="AV82" s="25">
        <v>25</v>
      </c>
      <c r="AW82" s="86"/>
      <c r="AX82" s="92"/>
      <c r="AY82" s="93"/>
      <c r="AZ82" s="90"/>
      <c r="BE82" s="25">
        <v>0</v>
      </c>
      <c r="BF82" s="25">
        <v>1.1663779222217272</v>
      </c>
    </row>
    <row r="83" spans="2:58" ht="16" x14ac:dyDescent="0.4">
      <c r="B83" s="124" t="s">
        <v>82</v>
      </c>
      <c r="C83" s="133">
        <v>8822.8997161993848</v>
      </c>
      <c r="D83" s="131">
        <v>8842</v>
      </c>
      <c r="E83" s="135">
        <v>-19.100283800615216</v>
      </c>
      <c r="F83" s="131">
        <v>15985.841134842683</v>
      </c>
      <c r="G83" s="131">
        <v>14787</v>
      </c>
      <c r="H83" s="135">
        <v>1198.8411348426835</v>
      </c>
      <c r="I83" s="133">
        <v>5350.5913185617201</v>
      </c>
      <c r="J83" s="131">
        <v>5004</v>
      </c>
      <c r="K83" s="135">
        <v>346.59131856172007</v>
      </c>
      <c r="L83" s="131">
        <v>914</v>
      </c>
      <c r="M83" s="90">
        <v>914</v>
      </c>
      <c r="N83" s="135">
        <v>0</v>
      </c>
      <c r="O83" s="131">
        <v>6703.7320984489215</v>
      </c>
      <c r="P83" s="131">
        <v>6091</v>
      </c>
      <c r="Q83" s="135">
        <v>612.73209844892153</v>
      </c>
      <c r="R83" s="131">
        <v>18626.422715319248</v>
      </c>
      <c r="S83" s="131">
        <v>18030</v>
      </c>
      <c r="T83" s="135">
        <v>596.4227153192478</v>
      </c>
      <c r="U83" s="131">
        <v>1049</v>
      </c>
      <c r="V83" s="131">
        <v>955</v>
      </c>
      <c r="W83" s="135">
        <v>94</v>
      </c>
      <c r="X83" s="131">
        <v>739</v>
      </c>
      <c r="Y83" s="131">
        <v>0</v>
      </c>
      <c r="Z83" s="135">
        <v>739</v>
      </c>
      <c r="AA83" s="131">
        <v>848</v>
      </c>
      <c r="AB83" s="131">
        <v>56.228639280394823</v>
      </c>
      <c r="AC83" s="135">
        <v>791.77136071960513</v>
      </c>
      <c r="AD83" s="131">
        <v>1004</v>
      </c>
      <c r="AE83" s="131">
        <v>0</v>
      </c>
      <c r="AF83" s="135">
        <v>1004</v>
      </c>
      <c r="AG83" s="131">
        <v>231</v>
      </c>
      <c r="AH83" s="131">
        <v>0</v>
      </c>
      <c r="AI83" s="135">
        <v>231</v>
      </c>
      <c r="AJ83" s="131">
        <v>-109</v>
      </c>
      <c r="AK83" s="131">
        <v>-149.51706354104985</v>
      </c>
      <c r="AL83" s="135">
        <v>40.517063541049851</v>
      </c>
      <c r="AM83" s="131">
        <v>104.51301662804326</v>
      </c>
      <c r="AN83" s="131">
        <v>0</v>
      </c>
      <c r="AO83" s="135">
        <v>104.51301662804326</v>
      </c>
      <c r="AP83" s="136">
        <v>60270</v>
      </c>
      <c r="AQ83" s="136">
        <v>54529</v>
      </c>
      <c r="AR83" s="135">
        <v>5741</v>
      </c>
      <c r="AS83" s="137">
        <v>8810</v>
      </c>
      <c r="AT83" s="137">
        <v>5374.3218884165035</v>
      </c>
      <c r="AU83" s="135">
        <v>3435.6781115834965</v>
      </c>
      <c r="AV83" s="25">
        <v>7</v>
      </c>
      <c r="AW83" s="86"/>
      <c r="AX83" s="92"/>
      <c r="AY83" s="93"/>
      <c r="AZ83" s="90"/>
      <c r="BE83" s="25">
        <v>0</v>
      </c>
      <c r="BF83" s="25">
        <v>0.71157573934760876</v>
      </c>
    </row>
    <row r="84" spans="2:58" ht="16" x14ac:dyDescent="0.4">
      <c r="B84" s="124" t="s">
        <v>83</v>
      </c>
      <c r="C84" s="133">
        <v>7842.6010168917855</v>
      </c>
      <c r="D84" s="131">
        <v>8195</v>
      </c>
      <c r="E84" s="135">
        <v>-352.39898310821445</v>
      </c>
      <c r="F84" s="131">
        <v>16615.216932699284</v>
      </c>
      <c r="G84" s="131">
        <v>15118</v>
      </c>
      <c r="H84" s="135">
        <v>1497.2169326992844</v>
      </c>
      <c r="I84" s="133">
        <v>6094.7733231675675</v>
      </c>
      <c r="J84" s="131">
        <v>5687</v>
      </c>
      <c r="K84" s="135">
        <v>407.77332316756747</v>
      </c>
      <c r="L84" s="131">
        <v>1007</v>
      </c>
      <c r="M84" s="90">
        <v>973</v>
      </c>
      <c r="N84" s="135">
        <v>34</v>
      </c>
      <c r="O84" s="131">
        <v>6745.0368270717845</v>
      </c>
      <c r="P84" s="131">
        <v>6061</v>
      </c>
      <c r="Q84" s="135">
        <v>684.0368270717845</v>
      </c>
      <c r="R84" s="131">
        <v>18171.711763207746</v>
      </c>
      <c r="S84" s="131">
        <v>17946</v>
      </c>
      <c r="T84" s="135">
        <v>225.71176320774612</v>
      </c>
      <c r="U84" s="131">
        <v>1049</v>
      </c>
      <c r="V84" s="131">
        <v>955</v>
      </c>
      <c r="W84" s="135">
        <v>94</v>
      </c>
      <c r="X84" s="131">
        <v>948</v>
      </c>
      <c r="Y84" s="131">
        <v>511.16944800358925</v>
      </c>
      <c r="Z84" s="135">
        <v>436.83055199641075</v>
      </c>
      <c r="AA84" s="131">
        <v>848</v>
      </c>
      <c r="AB84" s="131">
        <v>56.228639280394823</v>
      </c>
      <c r="AC84" s="135">
        <v>791.77136071960513</v>
      </c>
      <c r="AD84" s="131">
        <v>1023</v>
      </c>
      <c r="AE84" s="131">
        <v>191.68854300134598</v>
      </c>
      <c r="AF84" s="135">
        <v>831.31145699865397</v>
      </c>
      <c r="AG84" s="131">
        <v>1039</v>
      </c>
      <c r="AH84" s="131">
        <v>109.59860383944155</v>
      </c>
      <c r="AI84" s="135">
        <v>929.40139616055842</v>
      </c>
      <c r="AJ84" s="131">
        <v>-109</v>
      </c>
      <c r="AK84" s="131">
        <v>-149.51706354104985</v>
      </c>
      <c r="AL84" s="135">
        <v>40.517063541049851</v>
      </c>
      <c r="AM84" s="131">
        <v>924.6601369618329</v>
      </c>
      <c r="AN84" s="131">
        <v>1916.8854300134599</v>
      </c>
      <c r="AO84" s="135">
        <v>-992.22529305162698</v>
      </c>
      <c r="AP84" s="136">
        <v>62199</v>
      </c>
      <c r="AQ84" s="136">
        <v>57572</v>
      </c>
      <c r="AR84" s="135">
        <v>4627</v>
      </c>
      <c r="AS84" s="137">
        <v>10739</v>
      </c>
      <c r="AT84" s="137">
        <v>8417.3218884165035</v>
      </c>
      <c r="AU84" s="135">
        <v>2321.6781115834965</v>
      </c>
      <c r="AV84" s="25">
        <v>26</v>
      </c>
      <c r="AW84" s="86"/>
      <c r="AX84" s="92"/>
      <c r="AY84" s="93"/>
      <c r="AZ84" s="90"/>
      <c r="BE84" s="25">
        <v>0</v>
      </c>
      <c r="BF84" s="25">
        <v>-0.94639940281922463</v>
      </c>
    </row>
    <row r="85" spans="2:58" ht="16" x14ac:dyDescent="0.4">
      <c r="B85" s="124" t="s">
        <v>84</v>
      </c>
      <c r="C85" s="133">
        <v>9502.2949532894436</v>
      </c>
      <c r="D85" s="131">
        <v>9394</v>
      </c>
      <c r="E85" s="135">
        <v>108.29495328944358</v>
      </c>
      <c r="F85" s="131">
        <v>13423.738907995559</v>
      </c>
      <c r="G85" s="131">
        <v>13844</v>
      </c>
      <c r="H85" s="135">
        <v>-420.2610920044408</v>
      </c>
      <c r="I85" s="133">
        <v>4335.5969953522172</v>
      </c>
      <c r="J85" s="131">
        <v>4310</v>
      </c>
      <c r="K85" s="135">
        <v>25.596995352217164</v>
      </c>
      <c r="L85" s="131">
        <v>591</v>
      </c>
      <c r="M85" s="90">
        <v>594</v>
      </c>
      <c r="N85" s="135">
        <v>-3</v>
      </c>
      <c r="O85" s="131">
        <v>4589.4694768070349</v>
      </c>
      <c r="P85" s="131">
        <v>4412</v>
      </c>
      <c r="Q85" s="135">
        <v>177.46947680703488</v>
      </c>
      <c r="R85" s="131">
        <v>12764.027667449742</v>
      </c>
      <c r="S85" s="131">
        <v>12695</v>
      </c>
      <c r="T85" s="135">
        <v>69.027667449741784</v>
      </c>
      <c r="U85" s="131">
        <v>1049</v>
      </c>
      <c r="V85" s="131">
        <v>955</v>
      </c>
      <c r="W85" s="135">
        <v>94</v>
      </c>
      <c r="X85" s="131">
        <v>739</v>
      </c>
      <c r="Y85" s="131">
        <v>0</v>
      </c>
      <c r="Z85" s="135">
        <v>739</v>
      </c>
      <c r="AA85" s="131">
        <v>852</v>
      </c>
      <c r="AB85" s="131">
        <v>139.29367458097809</v>
      </c>
      <c r="AC85" s="135">
        <v>712.70632541902194</v>
      </c>
      <c r="AD85" s="131">
        <v>881</v>
      </c>
      <c r="AE85" s="131">
        <v>0</v>
      </c>
      <c r="AF85" s="135">
        <v>881</v>
      </c>
      <c r="AG85" s="131">
        <v>0</v>
      </c>
      <c r="AH85" s="131">
        <v>0</v>
      </c>
      <c r="AI85" s="135">
        <v>0</v>
      </c>
      <c r="AJ85" s="131">
        <v>-142</v>
      </c>
      <c r="AK85" s="131">
        <v>-195.06226135816965</v>
      </c>
      <c r="AL85" s="135">
        <v>53.06226135816965</v>
      </c>
      <c r="AM85" s="131">
        <v>-41.128000893997523</v>
      </c>
      <c r="AN85" s="131">
        <v>0</v>
      </c>
      <c r="AO85" s="135">
        <v>-41.128000893997523</v>
      </c>
      <c r="AP85" s="136">
        <v>48544</v>
      </c>
      <c r="AQ85" s="136">
        <v>46147</v>
      </c>
      <c r="AR85" s="135">
        <v>2397</v>
      </c>
      <c r="AS85" s="137">
        <v>-2916</v>
      </c>
      <c r="AT85" s="137">
        <v>-3007.6781115834965</v>
      </c>
      <c r="AU85" s="135">
        <v>91.678111583496502</v>
      </c>
      <c r="AV85" s="25">
        <v>205</v>
      </c>
      <c r="AW85" s="86"/>
      <c r="AX85" s="92"/>
      <c r="AY85" s="93"/>
      <c r="AZ85" s="90"/>
      <c r="BE85" s="25">
        <v>0</v>
      </c>
      <c r="BF85" s="25">
        <v>1.2314132228057133</v>
      </c>
    </row>
    <row r="86" spans="2:58" ht="16" x14ac:dyDescent="0.4">
      <c r="B86" s="124" t="s">
        <v>85</v>
      </c>
      <c r="C86" s="133">
        <v>8752.4694750429917</v>
      </c>
      <c r="D86" s="131">
        <v>8797</v>
      </c>
      <c r="E86" s="135">
        <v>-44.530524957008311</v>
      </c>
      <c r="F86" s="131">
        <v>13970.978507005113</v>
      </c>
      <c r="G86" s="131">
        <v>13626</v>
      </c>
      <c r="H86" s="135">
        <v>344.97850700511299</v>
      </c>
      <c r="I86" s="133">
        <v>5349.612197827927</v>
      </c>
      <c r="J86" s="131">
        <v>4921</v>
      </c>
      <c r="K86" s="135">
        <v>428.61219782792705</v>
      </c>
      <c r="L86" s="131">
        <v>638</v>
      </c>
      <c r="M86" s="90">
        <v>631</v>
      </c>
      <c r="N86" s="135">
        <v>7</v>
      </c>
      <c r="O86" s="131">
        <v>4965.0636485698196</v>
      </c>
      <c r="P86" s="131">
        <v>4446</v>
      </c>
      <c r="Q86" s="135">
        <v>519.06364856981963</v>
      </c>
      <c r="R86" s="131">
        <v>17566.124284420035</v>
      </c>
      <c r="S86" s="131">
        <v>17170</v>
      </c>
      <c r="T86" s="135">
        <v>396.12428442003511</v>
      </c>
      <c r="U86" s="131">
        <v>1049</v>
      </c>
      <c r="V86" s="131">
        <v>955</v>
      </c>
      <c r="W86" s="135">
        <v>94</v>
      </c>
      <c r="X86" s="131">
        <v>739</v>
      </c>
      <c r="Y86" s="131">
        <v>0</v>
      </c>
      <c r="Z86" s="135">
        <v>739</v>
      </c>
      <c r="AA86" s="131">
        <v>848</v>
      </c>
      <c r="AB86" s="131">
        <v>56.228639280394823</v>
      </c>
      <c r="AC86" s="135">
        <v>791.77136071960513</v>
      </c>
      <c r="AD86" s="131">
        <v>881</v>
      </c>
      <c r="AE86" s="131">
        <v>0</v>
      </c>
      <c r="AF86" s="135">
        <v>881</v>
      </c>
      <c r="AG86" s="131">
        <v>0</v>
      </c>
      <c r="AH86" s="131">
        <v>0</v>
      </c>
      <c r="AI86" s="135">
        <v>0</v>
      </c>
      <c r="AJ86" s="131">
        <v>-142</v>
      </c>
      <c r="AK86" s="131">
        <v>-195.06226135816965</v>
      </c>
      <c r="AL86" s="135">
        <v>53.06226135816965</v>
      </c>
      <c r="AM86" s="131">
        <v>104.75188713411262</v>
      </c>
      <c r="AN86" s="131">
        <v>0</v>
      </c>
      <c r="AO86" s="135">
        <v>104.75188713411262</v>
      </c>
      <c r="AP86" s="136">
        <v>54722</v>
      </c>
      <c r="AQ86" s="136">
        <v>50406</v>
      </c>
      <c r="AR86" s="135">
        <v>4316</v>
      </c>
      <c r="AS86" s="137">
        <v>3262</v>
      </c>
      <c r="AT86" s="137">
        <v>1251.3218884165035</v>
      </c>
      <c r="AU86" s="135">
        <v>2010.6781115834965</v>
      </c>
      <c r="AV86" s="25">
        <v>43</v>
      </c>
      <c r="AW86" s="86"/>
      <c r="AX86" s="92"/>
      <c r="AY86" s="93"/>
      <c r="AZ86" s="90"/>
      <c r="BE86" s="25">
        <v>0</v>
      </c>
      <c r="BF86" s="25">
        <v>1.1663779222217272</v>
      </c>
    </row>
    <row r="87" spans="2:58" ht="16" x14ac:dyDescent="0.4">
      <c r="B87" s="124" t="s">
        <v>86</v>
      </c>
      <c r="C87" s="133">
        <v>9984.5177929397851</v>
      </c>
      <c r="D87" s="131">
        <v>10196</v>
      </c>
      <c r="E87" s="135">
        <v>-211.48220706021493</v>
      </c>
      <c r="F87" s="131">
        <v>14901.644598426368</v>
      </c>
      <c r="G87" s="131">
        <v>14695</v>
      </c>
      <c r="H87" s="135">
        <v>206.64459842636825</v>
      </c>
      <c r="I87" s="133">
        <v>5235.2625463305321</v>
      </c>
      <c r="J87" s="131">
        <v>4803</v>
      </c>
      <c r="K87" s="135">
        <v>432.26254633053213</v>
      </c>
      <c r="L87" s="131">
        <v>339</v>
      </c>
      <c r="M87" s="90">
        <v>342</v>
      </c>
      <c r="N87" s="135">
        <v>-3</v>
      </c>
      <c r="O87" s="131">
        <v>2877.2866286794001</v>
      </c>
      <c r="P87" s="131">
        <v>2639</v>
      </c>
      <c r="Q87" s="135">
        <v>238.28662867940011</v>
      </c>
      <c r="R87" s="131">
        <v>14906.888318506033</v>
      </c>
      <c r="S87" s="131">
        <v>14994</v>
      </c>
      <c r="T87" s="135">
        <v>-87.111681493966898</v>
      </c>
      <c r="U87" s="131">
        <v>1049</v>
      </c>
      <c r="V87" s="131">
        <v>955</v>
      </c>
      <c r="W87" s="135">
        <v>94</v>
      </c>
      <c r="X87" s="131">
        <v>739</v>
      </c>
      <c r="Y87" s="131">
        <v>0</v>
      </c>
      <c r="Z87" s="135">
        <v>739</v>
      </c>
      <c r="AA87" s="131">
        <v>848</v>
      </c>
      <c r="AB87" s="131">
        <v>56.228639280394823</v>
      </c>
      <c r="AC87" s="135">
        <v>791.77136071960513</v>
      </c>
      <c r="AD87" s="131">
        <v>881</v>
      </c>
      <c r="AE87" s="131">
        <v>0</v>
      </c>
      <c r="AF87" s="135">
        <v>881</v>
      </c>
      <c r="AG87" s="131">
        <v>0</v>
      </c>
      <c r="AH87" s="131">
        <v>0</v>
      </c>
      <c r="AI87" s="135">
        <v>0</v>
      </c>
      <c r="AJ87" s="131">
        <v>-142</v>
      </c>
      <c r="AK87" s="131">
        <v>-195.06226135816965</v>
      </c>
      <c r="AL87" s="135">
        <v>53.06226135816965</v>
      </c>
      <c r="AM87" s="131">
        <v>-37.599884882116385</v>
      </c>
      <c r="AN87" s="131">
        <v>0</v>
      </c>
      <c r="AO87" s="135">
        <v>-37.599884882116385</v>
      </c>
      <c r="AP87" s="136">
        <v>51582</v>
      </c>
      <c r="AQ87" s="136">
        <v>48484</v>
      </c>
      <c r="AR87" s="135">
        <v>3098</v>
      </c>
      <c r="AS87" s="137">
        <v>122</v>
      </c>
      <c r="AT87" s="137">
        <v>-670.6781115834965</v>
      </c>
      <c r="AU87" s="135">
        <v>792.6781115834965</v>
      </c>
      <c r="AV87" s="25">
        <v>143</v>
      </c>
      <c r="AW87" s="86"/>
      <c r="AX87" s="92"/>
      <c r="AY87" s="93"/>
      <c r="AZ87" s="90"/>
      <c r="BE87" s="25">
        <v>0</v>
      </c>
      <c r="BF87" s="25">
        <v>1.1663779222217272</v>
      </c>
    </row>
    <row r="88" spans="2:58" ht="16" x14ac:dyDescent="0.4">
      <c r="B88" s="124" t="s">
        <v>87</v>
      </c>
      <c r="C88" s="133">
        <v>9327.2949532894436</v>
      </c>
      <c r="D88" s="131">
        <v>9381</v>
      </c>
      <c r="E88" s="135">
        <v>-53.705046710556417</v>
      </c>
      <c r="F88" s="131">
        <v>14379.738907995559</v>
      </c>
      <c r="G88" s="131">
        <v>13795</v>
      </c>
      <c r="H88" s="135">
        <v>584.7389079955592</v>
      </c>
      <c r="I88" s="133">
        <v>4962.5969953522172</v>
      </c>
      <c r="J88" s="131">
        <v>4831</v>
      </c>
      <c r="K88" s="135">
        <v>131.59699535221716</v>
      </c>
      <c r="L88" s="131">
        <v>747</v>
      </c>
      <c r="M88" s="90">
        <v>747</v>
      </c>
      <c r="N88" s="135">
        <v>0</v>
      </c>
      <c r="O88" s="131">
        <v>6021.4694768070349</v>
      </c>
      <c r="P88" s="131">
        <v>5334</v>
      </c>
      <c r="Q88" s="135">
        <v>687.46947680703488</v>
      </c>
      <c r="R88" s="131">
        <v>17693.02766744974</v>
      </c>
      <c r="S88" s="131">
        <v>17418</v>
      </c>
      <c r="T88" s="135">
        <v>275.02766744973997</v>
      </c>
      <c r="U88" s="131">
        <v>1049</v>
      </c>
      <c r="V88" s="131">
        <v>955</v>
      </c>
      <c r="W88" s="135">
        <v>94</v>
      </c>
      <c r="X88" s="131">
        <v>739</v>
      </c>
      <c r="Y88" s="131">
        <v>0</v>
      </c>
      <c r="Z88" s="135">
        <v>739</v>
      </c>
      <c r="AA88" s="131">
        <v>848</v>
      </c>
      <c r="AB88" s="131">
        <v>56.228639280394823</v>
      </c>
      <c r="AC88" s="135">
        <v>791.77136071960513</v>
      </c>
      <c r="AD88" s="131">
        <v>881</v>
      </c>
      <c r="AE88" s="131">
        <v>0</v>
      </c>
      <c r="AF88" s="135">
        <v>881</v>
      </c>
      <c r="AG88" s="131">
        <v>0</v>
      </c>
      <c r="AH88" s="131">
        <v>0</v>
      </c>
      <c r="AI88" s="135">
        <v>0</v>
      </c>
      <c r="AJ88" s="131">
        <v>-142</v>
      </c>
      <c r="AK88" s="131">
        <v>-195.06226135816965</v>
      </c>
      <c r="AL88" s="135">
        <v>53.06226135816965</v>
      </c>
      <c r="AM88" s="131">
        <v>-41.128000893997523</v>
      </c>
      <c r="AN88" s="131">
        <v>0</v>
      </c>
      <c r="AO88" s="135">
        <v>-41.128000893997523</v>
      </c>
      <c r="AP88" s="136">
        <v>56465</v>
      </c>
      <c r="AQ88" s="136">
        <v>52321</v>
      </c>
      <c r="AR88" s="135">
        <v>4144</v>
      </c>
      <c r="AS88" s="137">
        <v>5005</v>
      </c>
      <c r="AT88" s="137">
        <v>3166.3218884165035</v>
      </c>
      <c r="AU88" s="135">
        <v>1838.6781115834965</v>
      </c>
      <c r="AV88" s="25">
        <v>52</v>
      </c>
      <c r="AW88" s="86"/>
      <c r="AX88" s="92"/>
      <c r="AY88" s="93"/>
      <c r="AZ88" s="90"/>
      <c r="BE88" s="25">
        <v>0</v>
      </c>
      <c r="BF88" s="25">
        <v>1.1663779222217272</v>
      </c>
    </row>
    <row r="89" spans="2:58" ht="16" x14ac:dyDescent="0.4">
      <c r="B89" s="124" t="s">
        <v>88</v>
      </c>
      <c r="C89" s="133">
        <v>8736.2949532894436</v>
      </c>
      <c r="D89" s="131">
        <v>8695</v>
      </c>
      <c r="E89" s="135">
        <v>41.294953289443583</v>
      </c>
      <c r="F89" s="131">
        <v>14043.738907995559</v>
      </c>
      <c r="G89" s="131">
        <v>13668</v>
      </c>
      <c r="H89" s="135">
        <v>375.7389079955592</v>
      </c>
      <c r="I89" s="133">
        <v>5335.5969953522172</v>
      </c>
      <c r="J89" s="131">
        <v>4978</v>
      </c>
      <c r="K89" s="135">
        <v>357.59699535221716</v>
      </c>
      <c r="L89" s="131">
        <v>601</v>
      </c>
      <c r="M89" s="90">
        <v>598</v>
      </c>
      <c r="N89" s="135">
        <v>3</v>
      </c>
      <c r="O89" s="131">
        <v>4790.4694768070349</v>
      </c>
      <c r="P89" s="131">
        <v>4422</v>
      </c>
      <c r="Q89" s="135">
        <v>368.46947680703488</v>
      </c>
      <c r="R89" s="131">
        <v>15961.027667449742</v>
      </c>
      <c r="S89" s="131">
        <v>15613</v>
      </c>
      <c r="T89" s="135">
        <v>348.02766744974178</v>
      </c>
      <c r="U89" s="131">
        <v>1049</v>
      </c>
      <c r="V89" s="131">
        <v>955</v>
      </c>
      <c r="W89" s="135">
        <v>94</v>
      </c>
      <c r="X89" s="131">
        <v>739</v>
      </c>
      <c r="Y89" s="131">
        <v>0</v>
      </c>
      <c r="Z89" s="135">
        <v>739</v>
      </c>
      <c r="AA89" s="131">
        <v>848</v>
      </c>
      <c r="AB89" s="131">
        <v>56.228639280394823</v>
      </c>
      <c r="AC89" s="135">
        <v>791.77136071960513</v>
      </c>
      <c r="AD89" s="131">
        <v>881</v>
      </c>
      <c r="AE89" s="131">
        <v>0</v>
      </c>
      <c r="AF89" s="135">
        <v>881</v>
      </c>
      <c r="AG89" s="131">
        <v>0</v>
      </c>
      <c r="AH89" s="131">
        <v>0</v>
      </c>
      <c r="AI89" s="135">
        <v>0</v>
      </c>
      <c r="AJ89" s="131">
        <v>-142</v>
      </c>
      <c r="AK89" s="131">
        <v>-195.06226135816965</v>
      </c>
      <c r="AL89" s="135">
        <v>53.06226135816965</v>
      </c>
      <c r="AM89" s="131">
        <v>-41.128000893997523</v>
      </c>
      <c r="AN89" s="131">
        <v>0</v>
      </c>
      <c r="AO89" s="135">
        <v>-41.128000893997523</v>
      </c>
      <c r="AP89" s="136">
        <v>52802</v>
      </c>
      <c r="AQ89" s="136">
        <v>48789</v>
      </c>
      <c r="AR89" s="135">
        <v>4013</v>
      </c>
      <c r="AS89" s="137">
        <v>1342</v>
      </c>
      <c r="AT89" s="137">
        <v>-365.6781115834965</v>
      </c>
      <c r="AU89" s="135">
        <v>1707.6781115834965</v>
      </c>
      <c r="AV89" s="25">
        <v>62</v>
      </c>
      <c r="AW89" s="86"/>
      <c r="AX89" s="92"/>
      <c r="AY89" s="93"/>
      <c r="AZ89" s="90"/>
      <c r="BE89" s="25">
        <v>0</v>
      </c>
      <c r="BF89" s="25">
        <v>1.1663779222217272</v>
      </c>
    </row>
    <row r="90" spans="2:58" ht="16" x14ac:dyDescent="0.4">
      <c r="B90" s="124" t="s">
        <v>89</v>
      </c>
      <c r="C90" s="133">
        <v>7823.4138829994254</v>
      </c>
      <c r="D90" s="131">
        <v>7866</v>
      </c>
      <c r="E90" s="135">
        <v>-42.586117000574632</v>
      </c>
      <c r="F90" s="131">
        <v>12930.244202055837</v>
      </c>
      <c r="G90" s="131">
        <v>12592</v>
      </c>
      <c r="H90" s="135">
        <v>338.24420205583738</v>
      </c>
      <c r="I90" s="133">
        <v>6418.6446510063815</v>
      </c>
      <c r="J90" s="131">
        <v>5826</v>
      </c>
      <c r="K90" s="135">
        <v>592.64465100638154</v>
      </c>
      <c r="L90" s="131">
        <v>540</v>
      </c>
      <c r="M90" s="90">
        <v>543</v>
      </c>
      <c r="N90" s="135">
        <v>-3</v>
      </c>
      <c r="O90" s="131">
        <v>4968.2654594896812</v>
      </c>
      <c r="P90" s="131">
        <v>4160</v>
      </c>
      <c r="Q90" s="135">
        <v>808.26545948968123</v>
      </c>
      <c r="R90" s="131">
        <v>18117.208352516438</v>
      </c>
      <c r="S90" s="131">
        <v>17575</v>
      </c>
      <c r="T90" s="135">
        <v>542.20835251643803</v>
      </c>
      <c r="U90" s="131">
        <v>1049</v>
      </c>
      <c r="V90" s="131">
        <v>955</v>
      </c>
      <c r="W90" s="135">
        <v>94</v>
      </c>
      <c r="X90" s="131">
        <v>882</v>
      </c>
      <c r="Y90" s="131">
        <v>191.68854300134598</v>
      </c>
      <c r="Z90" s="135">
        <v>690.31145699865397</v>
      </c>
      <c r="AA90" s="131">
        <v>848</v>
      </c>
      <c r="AB90" s="131">
        <v>56.228639280394823</v>
      </c>
      <c r="AC90" s="135">
        <v>791.77136071960513</v>
      </c>
      <c r="AD90" s="131">
        <v>881</v>
      </c>
      <c r="AE90" s="131">
        <v>0</v>
      </c>
      <c r="AF90" s="135">
        <v>881</v>
      </c>
      <c r="AG90" s="131">
        <v>0</v>
      </c>
      <c r="AH90" s="131">
        <v>0</v>
      </c>
      <c r="AI90" s="135">
        <v>0</v>
      </c>
      <c r="AJ90" s="131">
        <v>-142</v>
      </c>
      <c r="AK90" s="131">
        <v>-195.06226135816965</v>
      </c>
      <c r="AL90" s="135">
        <v>53.06226135816965</v>
      </c>
      <c r="AM90" s="131">
        <v>551.22345193223373</v>
      </c>
      <c r="AN90" s="131">
        <v>0</v>
      </c>
      <c r="AO90" s="135">
        <v>551.22345193223373</v>
      </c>
      <c r="AP90" s="136">
        <v>54867</v>
      </c>
      <c r="AQ90" s="136">
        <v>49569</v>
      </c>
      <c r="AR90" s="135">
        <v>5298</v>
      </c>
      <c r="AS90" s="137">
        <v>3407</v>
      </c>
      <c r="AT90" s="137">
        <v>414.3218884165035</v>
      </c>
      <c r="AU90" s="135">
        <v>2992.6781115834965</v>
      </c>
      <c r="AV90" s="25">
        <v>12</v>
      </c>
      <c r="AW90" s="86"/>
      <c r="AX90" s="92"/>
      <c r="AY90" s="93"/>
      <c r="AZ90" s="90"/>
      <c r="BE90" s="25">
        <v>0</v>
      </c>
      <c r="BF90" s="25">
        <v>0.85492092356435023</v>
      </c>
    </row>
    <row r="91" spans="2:58" ht="16" x14ac:dyDescent="0.4">
      <c r="B91" s="124" t="s">
        <v>90</v>
      </c>
      <c r="C91" s="133">
        <v>8492.0118234302045</v>
      </c>
      <c r="D91" s="131">
        <v>8624</v>
      </c>
      <c r="E91" s="135">
        <v>-131.98817656979554</v>
      </c>
      <c r="F91" s="131">
        <v>14040.144214230164</v>
      </c>
      <c r="G91" s="131">
        <v>13713</v>
      </c>
      <c r="H91" s="135">
        <v>327.14421423016393</v>
      </c>
      <c r="I91" s="133">
        <v>5545.5573933823443</v>
      </c>
      <c r="J91" s="131">
        <v>5021</v>
      </c>
      <c r="K91" s="135">
        <v>524.55739338234434</v>
      </c>
      <c r="L91" s="131">
        <v>581</v>
      </c>
      <c r="M91" s="90">
        <v>580</v>
      </c>
      <c r="N91" s="135">
        <v>1</v>
      </c>
      <c r="O91" s="131">
        <v>4072.406952592964</v>
      </c>
      <c r="P91" s="131">
        <v>3893</v>
      </c>
      <c r="Q91" s="135">
        <v>179.40695259296399</v>
      </c>
      <c r="R91" s="131">
        <v>16841.445026040255</v>
      </c>
      <c r="S91" s="131">
        <v>16684</v>
      </c>
      <c r="T91" s="135">
        <v>157.44502604025547</v>
      </c>
      <c r="U91" s="131">
        <v>1049</v>
      </c>
      <c r="V91" s="131">
        <v>955</v>
      </c>
      <c r="W91" s="135">
        <v>94</v>
      </c>
      <c r="X91" s="131">
        <v>739</v>
      </c>
      <c r="Y91" s="131">
        <v>0</v>
      </c>
      <c r="Z91" s="135">
        <v>739</v>
      </c>
      <c r="AA91" s="131">
        <v>848</v>
      </c>
      <c r="AB91" s="131">
        <v>56.228639280394823</v>
      </c>
      <c r="AC91" s="135">
        <v>791.77136071960513</v>
      </c>
      <c r="AD91" s="131">
        <v>1006</v>
      </c>
      <c r="AE91" s="131">
        <v>0</v>
      </c>
      <c r="AF91" s="135">
        <v>1006</v>
      </c>
      <c r="AG91" s="131">
        <v>0</v>
      </c>
      <c r="AH91" s="131">
        <v>0</v>
      </c>
      <c r="AI91" s="135">
        <v>0</v>
      </c>
      <c r="AJ91" s="131">
        <v>-109</v>
      </c>
      <c r="AK91" s="131">
        <v>-149.51706354104985</v>
      </c>
      <c r="AL91" s="135">
        <v>40.517063541049851</v>
      </c>
      <c r="AM91" s="131">
        <v>43.434590324068267</v>
      </c>
      <c r="AN91" s="131">
        <v>0</v>
      </c>
      <c r="AO91" s="135">
        <v>43.434590324068267</v>
      </c>
      <c r="AP91" s="136">
        <v>53149</v>
      </c>
      <c r="AQ91" s="136">
        <v>49376</v>
      </c>
      <c r="AR91" s="135">
        <v>3773</v>
      </c>
      <c r="AS91" s="137">
        <v>1689</v>
      </c>
      <c r="AT91" s="137">
        <v>221.3218884165035</v>
      </c>
      <c r="AU91" s="135">
        <v>1467.6781115834965</v>
      </c>
      <c r="AV91" s="25">
        <v>84</v>
      </c>
      <c r="AW91" s="86"/>
      <c r="AX91" s="92"/>
      <c r="AY91" s="93"/>
      <c r="AZ91" s="90"/>
      <c r="BE91" s="25">
        <v>0</v>
      </c>
      <c r="BF91" s="25">
        <v>0.71157573934760876</v>
      </c>
    </row>
    <row r="92" spans="2:58" ht="16" x14ac:dyDescent="0.4">
      <c r="B92" s="124" t="s">
        <v>91</v>
      </c>
      <c r="C92" s="133">
        <v>8064.2949532894427</v>
      </c>
      <c r="D92" s="131">
        <v>7911</v>
      </c>
      <c r="E92" s="135">
        <v>153.29495328944267</v>
      </c>
      <c r="F92" s="131">
        <v>13174.738907995559</v>
      </c>
      <c r="G92" s="131">
        <v>12758</v>
      </c>
      <c r="H92" s="135">
        <v>416.7389079955592</v>
      </c>
      <c r="I92" s="133">
        <v>4670.5969953522172</v>
      </c>
      <c r="J92" s="131">
        <v>4468</v>
      </c>
      <c r="K92" s="135">
        <v>202.59699535221716</v>
      </c>
      <c r="L92" s="131">
        <v>513</v>
      </c>
      <c r="M92" s="90">
        <v>514</v>
      </c>
      <c r="N92" s="135">
        <v>-1</v>
      </c>
      <c r="O92" s="131">
        <v>5017.4694768070349</v>
      </c>
      <c r="P92" s="131">
        <v>4624</v>
      </c>
      <c r="Q92" s="135">
        <v>393.46947680703488</v>
      </c>
      <c r="R92" s="131">
        <v>19234.02766744974</v>
      </c>
      <c r="S92" s="131">
        <v>18976</v>
      </c>
      <c r="T92" s="135">
        <v>258.02766744973997</v>
      </c>
      <c r="U92" s="131">
        <v>1049</v>
      </c>
      <c r="V92" s="131">
        <v>955</v>
      </c>
      <c r="W92" s="135">
        <v>94</v>
      </c>
      <c r="X92" s="131">
        <v>739</v>
      </c>
      <c r="Y92" s="131">
        <v>0</v>
      </c>
      <c r="Z92" s="135">
        <v>739</v>
      </c>
      <c r="AA92" s="131">
        <v>848</v>
      </c>
      <c r="AB92" s="131">
        <v>56.228639280394823</v>
      </c>
      <c r="AC92" s="135">
        <v>791.77136071960513</v>
      </c>
      <c r="AD92" s="131">
        <v>881</v>
      </c>
      <c r="AE92" s="131">
        <v>0</v>
      </c>
      <c r="AF92" s="135">
        <v>881</v>
      </c>
      <c r="AG92" s="131">
        <v>0</v>
      </c>
      <c r="AH92" s="131">
        <v>0</v>
      </c>
      <c r="AI92" s="135">
        <v>0</v>
      </c>
      <c r="AJ92" s="131">
        <v>-142</v>
      </c>
      <c r="AK92" s="131">
        <v>-195.06226135816965</v>
      </c>
      <c r="AL92" s="135">
        <v>53.06226135816965</v>
      </c>
      <c r="AM92" s="131">
        <v>-41.128000893997523</v>
      </c>
      <c r="AN92" s="131">
        <v>0</v>
      </c>
      <c r="AO92" s="135">
        <v>-41.128000893997523</v>
      </c>
      <c r="AP92" s="136">
        <v>54008</v>
      </c>
      <c r="AQ92" s="136">
        <v>50066</v>
      </c>
      <c r="AR92" s="135">
        <v>3942</v>
      </c>
      <c r="AS92" s="137">
        <v>2548</v>
      </c>
      <c r="AT92" s="137">
        <v>911.3218884165035</v>
      </c>
      <c r="AU92" s="135">
        <v>1636.6781115834965</v>
      </c>
      <c r="AV92" s="25">
        <v>68</v>
      </c>
      <c r="AW92" s="86"/>
      <c r="AX92" s="92"/>
      <c r="AY92" s="93"/>
      <c r="AZ92" s="90"/>
      <c r="BE92" s="25">
        <v>0</v>
      </c>
      <c r="BF92" s="25">
        <v>1.1663779222217272</v>
      </c>
    </row>
    <row r="93" spans="2:58" ht="16" x14ac:dyDescent="0.4">
      <c r="B93" s="124" t="s">
        <v>92</v>
      </c>
      <c r="C93" s="133">
        <v>7835.2949532894427</v>
      </c>
      <c r="D93" s="131">
        <v>7718</v>
      </c>
      <c r="E93" s="135">
        <v>117.29495328944267</v>
      </c>
      <c r="F93" s="131">
        <v>13461.738907995559</v>
      </c>
      <c r="G93" s="131">
        <v>12996</v>
      </c>
      <c r="H93" s="135">
        <v>465.7389079955592</v>
      </c>
      <c r="I93" s="133">
        <v>4777.5969953522172</v>
      </c>
      <c r="J93" s="131">
        <v>4380</v>
      </c>
      <c r="K93" s="135">
        <v>397.59699535221716</v>
      </c>
      <c r="L93" s="131">
        <v>526</v>
      </c>
      <c r="M93" s="90">
        <v>527</v>
      </c>
      <c r="N93" s="135">
        <v>-1</v>
      </c>
      <c r="O93" s="131">
        <v>4327.4694768070349</v>
      </c>
      <c r="P93" s="131">
        <v>4222</v>
      </c>
      <c r="Q93" s="135">
        <v>105.46947680703488</v>
      </c>
      <c r="R93" s="131">
        <v>16430.02766744974</v>
      </c>
      <c r="S93" s="131">
        <v>16336</v>
      </c>
      <c r="T93" s="135">
        <v>94.027667449739965</v>
      </c>
      <c r="U93" s="131">
        <v>759</v>
      </c>
      <c r="V93" s="131">
        <v>449</v>
      </c>
      <c r="W93" s="135">
        <v>310</v>
      </c>
      <c r="X93" s="131">
        <v>739</v>
      </c>
      <c r="Y93" s="131">
        <v>0</v>
      </c>
      <c r="Z93" s="135">
        <v>739</v>
      </c>
      <c r="AA93" s="131">
        <v>848</v>
      </c>
      <c r="AB93" s="131">
        <v>56.228639280394823</v>
      </c>
      <c r="AC93" s="135">
        <v>791.77136071960513</v>
      </c>
      <c r="AD93" s="131">
        <v>881</v>
      </c>
      <c r="AE93" s="131">
        <v>0</v>
      </c>
      <c r="AF93" s="135">
        <v>881</v>
      </c>
      <c r="AG93" s="131">
        <v>0</v>
      </c>
      <c r="AH93" s="131">
        <v>0</v>
      </c>
      <c r="AI93" s="135">
        <v>0</v>
      </c>
      <c r="AJ93" s="131">
        <v>-64</v>
      </c>
      <c r="AK93" s="131">
        <v>-195.06226135816965</v>
      </c>
      <c r="AL93" s="135">
        <v>131.06226135816965</v>
      </c>
      <c r="AM93" s="131">
        <v>-41.128000893997523</v>
      </c>
      <c r="AN93" s="131">
        <v>0</v>
      </c>
      <c r="AO93" s="135">
        <v>-41.128000893997523</v>
      </c>
      <c r="AP93" s="136">
        <v>50480</v>
      </c>
      <c r="AQ93" s="136">
        <v>46488</v>
      </c>
      <c r="AR93" s="135">
        <v>3992</v>
      </c>
      <c r="AS93" s="137">
        <v>-980</v>
      </c>
      <c r="AT93" s="137">
        <v>-2666.6781115834965</v>
      </c>
      <c r="AU93" s="135">
        <v>1686.6781115834965</v>
      </c>
      <c r="AV93" s="25">
        <v>65</v>
      </c>
      <c r="AW93" s="86"/>
      <c r="AX93" s="92"/>
      <c r="AY93" s="93"/>
      <c r="AZ93" s="90"/>
      <c r="BE93" s="25">
        <v>0</v>
      </c>
      <c r="BF93" s="25">
        <v>1.1663779222217272</v>
      </c>
    </row>
    <row r="94" spans="2:58" ht="16" x14ac:dyDescent="0.4">
      <c r="B94" s="124" t="s">
        <v>93</v>
      </c>
      <c r="C94" s="133">
        <v>8311.2949532894436</v>
      </c>
      <c r="D94" s="131">
        <v>8338</v>
      </c>
      <c r="E94" s="135">
        <v>-26.705046710556417</v>
      </c>
      <c r="F94" s="131">
        <v>12912.738907995559</v>
      </c>
      <c r="G94" s="131">
        <v>13211</v>
      </c>
      <c r="H94" s="135">
        <v>-298.2610920044408</v>
      </c>
      <c r="I94" s="133">
        <v>4495.5969953522172</v>
      </c>
      <c r="J94" s="131">
        <v>4545</v>
      </c>
      <c r="K94" s="135">
        <v>-49.403004647782836</v>
      </c>
      <c r="L94" s="131">
        <v>573</v>
      </c>
      <c r="M94" s="90">
        <v>570</v>
      </c>
      <c r="N94" s="135">
        <v>3</v>
      </c>
      <c r="O94" s="131">
        <v>5180.4694768070349</v>
      </c>
      <c r="P94" s="131">
        <v>4709</v>
      </c>
      <c r="Q94" s="135">
        <v>471.46947680703488</v>
      </c>
      <c r="R94" s="131">
        <v>16478.02766744974</v>
      </c>
      <c r="S94" s="131">
        <v>16414</v>
      </c>
      <c r="T94" s="135">
        <v>64.027667449739965</v>
      </c>
      <c r="U94" s="131">
        <v>992</v>
      </c>
      <c r="V94" s="131">
        <v>908</v>
      </c>
      <c r="W94" s="135">
        <v>84</v>
      </c>
      <c r="X94" s="131">
        <v>739</v>
      </c>
      <c r="Y94" s="131">
        <v>0</v>
      </c>
      <c r="Z94" s="135">
        <v>739</v>
      </c>
      <c r="AA94" s="131">
        <v>848</v>
      </c>
      <c r="AB94" s="131">
        <v>56.228639280394823</v>
      </c>
      <c r="AC94" s="135">
        <v>791.77136071960513</v>
      </c>
      <c r="AD94" s="131">
        <v>881</v>
      </c>
      <c r="AE94" s="131">
        <v>0</v>
      </c>
      <c r="AF94" s="135">
        <v>881</v>
      </c>
      <c r="AG94" s="131">
        <v>0</v>
      </c>
      <c r="AH94" s="131">
        <v>0</v>
      </c>
      <c r="AI94" s="135">
        <v>0</v>
      </c>
      <c r="AJ94" s="131">
        <v>-142</v>
      </c>
      <c r="AK94" s="131">
        <v>-55.768586777191572</v>
      </c>
      <c r="AL94" s="135">
        <v>-86.231413222808428</v>
      </c>
      <c r="AM94" s="131">
        <v>-41.128000893997523</v>
      </c>
      <c r="AN94" s="131">
        <v>0</v>
      </c>
      <c r="AO94" s="135">
        <v>-41.128000893997523</v>
      </c>
      <c r="AP94" s="136">
        <v>51228</v>
      </c>
      <c r="AQ94" s="136">
        <v>48695</v>
      </c>
      <c r="AR94" s="135">
        <v>2533</v>
      </c>
      <c r="AS94" s="137">
        <v>-232</v>
      </c>
      <c r="AT94" s="137">
        <v>-459.6781115834965</v>
      </c>
      <c r="AU94" s="135">
        <v>227.6781115834965</v>
      </c>
      <c r="AV94" s="25">
        <v>195</v>
      </c>
      <c r="AW94" s="86"/>
      <c r="AX94" s="92"/>
      <c r="AY94" s="93"/>
      <c r="AZ94" s="90"/>
      <c r="BE94" s="25">
        <v>0</v>
      </c>
      <c r="BF94" s="25">
        <v>0.46005250320013147</v>
      </c>
    </row>
    <row r="95" spans="2:58" ht="16" x14ac:dyDescent="0.4">
      <c r="B95" s="124" t="s">
        <v>94</v>
      </c>
      <c r="C95" s="133">
        <v>8744.2949532894436</v>
      </c>
      <c r="D95" s="131">
        <v>8660</v>
      </c>
      <c r="E95" s="135">
        <v>84.294953289443583</v>
      </c>
      <c r="F95" s="131">
        <v>13831.738907995559</v>
      </c>
      <c r="G95" s="131">
        <v>13713</v>
      </c>
      <c r="H95" s="135">
        <v>118.7389079955592</v>
      </c>
      <c r="I95" s="133">
        <v>5198.5969953522172</v>
      </c>
      <c r="J95" s="131">
        <v>5109</v>
      </c>
      <c r="K95" s="135">
        <v>89.596995352217164</v>
      </c>
      <c r="L95" s="131">
        <v>495</v>
      </c>
      <c r="M95" s="90">
        <v>496</v>
      </c>
      <c r="N95" s="135">
        <v>-1</v>
      </c>
      <c r="O95" s="131">
        <v>4385.4694768070349</v>
      </c>
      <c r="P95" s="131">
        <v>4303</v>
      </c>
      <c r="Q95" s="135">
        <v>82.46947680703488</v>
      </c>
      <c r="R95" s="131">
        <v>13995.027667449742</v>
      </c>
      <c r="S95" s="131">
        <v>13745</v>
      </c>
      <c r="T95" s="135">
        <v>250.02766744974178</v>
      </c>
      <c r="U95" s="131">
        <v>992</v>
      </c>
      <c r="V95" s="131">
        <v>908</v>
      </c>
      <c r="W95" s="135">
        <v>84</v>
      </c>
      <c r="X95" s="131">
        <v>739</v>
      </c>
      <c r="Y95" s="131">
        <v>0</v>
      </c>
      <c r="Z95" s="135">
        <v>739</v>
      </c>
      <c r="AA95" s="131">
        <v>848</v>
      </c>
      <c r="AB95" s="131">
        <v>139.29367458097809</v>
      </c>
      <c r="AC95" s="135">
        <v>708.70632541902194</v>
      </c>
      <c r="AD95" s="131">
        <v>881</v>
      </c>
      <c r="AE95" s="131">
        <v>0</v>
      </c>
      <c r="AF95" s="135">
        <v>881</v>
      </c>
      <c r="AG95" s="131">
        <v>0</v>
      </c>
      <c r="AH95" s="131">
        <v>0</v>
      </c>
      <c r="AI95" s="135">
        <v>0</v>
      </c>
      <c r="AJ95" s="131">
        <v>-142</v>
      </c>
      <c r="AK95" s="131">
        <v>-55.768586777191572</v>
      </c>
      <c r="AL95" s="135">
        <v>-86.231413222808428</v>
      </c>
      <c r="AM95" s="131">
        <v>-41.128000893997523</v>
      </c>
      <c r="AN95" s="131">
        <v>0</v>
      </c>
      <c r="AO95" s="135">
        <v>-41.128000893997523</v>
      </c>
      <c r="AP95" s="136">
        <v>49927</v>
      </c>
      <c r="AQ95" s="136">
        <v>47017</v>
      </c>
      <c r="AR95" s="135">
        <v>2910</v>
      </c>
      <c r="AS95" s="137">
        <v>-1533</v>
      </c>
      <c r="AT95" s="137">
        <v>-2137.6781115834965</v>
      </c>
      <c r="AU95" s="135">
        <v>604.6781115834965</v>
      </c>
      <c r="AV95" s="25">
        <v>162</v>
      </c>
      <c r="AW95" s="86"/>
      <c r="AX95" s="92"/>
      <c r="AY95" s="93"/>
      <c r="AZ95" s="90"/>
      <c r="BE95" s="25">
        <v>0</v>
      </c>
      <c r="BF95" s="25">
        <v>0.52508780378411757</v>
      </c>
    </row>
    <row r="96" spans="2:58" ht="16" x14ac:dyDescent="0.4">
      <c r="B96" s="124" t="s">
        <v>95</v>
      </c>
      <c r="C96" s="133">
        <v>7664.5695920215076</v>
      </c>
      <c r="D96" s="131">
        <v>7812</v>
      </c>
      <c r="E96" s="135">
        <v>-147.43040797849244</v>
      </c>
      <c r="F96" s="131">
        <v>12879.574271228927</v>
      </c>
      <c r="G96" s="131">
        <v>12564</v>
      </c>
      <c r="H96" s="135">
        <v>315.57427122892659</v>
      </c>
      <c r="I96" s="133">
        <v>5476.9486556625852</v>
      </c>
      <c r="J96" s="131">
        <v>5002</v>
      </c>
      <c r="K96" s="135">
        <v>474.94865566258522</v>
      </c>
      <c r="L96" s="131">
        <v>628</v>
      </c>
      <c r="M96" s="90">
        <v>623</v>
      </c>
      <c r="N96" s="135">
        <v>5</v>
      </c>
      <c r="O96" s="131">
        <v>5878.3032952571994</v>
      </c>
      <c r="P96" s="131">
        <v>5145</v>
      </c>
      <c r="Q96" s="135">
        <v>733.30329525719935</v>
      </c>
      <c r="R96" s="131">
        <v>18790.664045075162</v>
      </c>
      <c r="S96" s="131">
        <v>18499</v>
      </c>
      <c r="T96" s="135">
        <v>291.66404507516199</v>
      </c>
      <c r="U96" s="131">
        <v>992</v>
      </c>
      <c r="V96" s="131">
        <v>908</v>
      </c>
      <c r="W96" s="135">
        <v>84</v>
      </c>
      <c r="X96" s="131">
        <v>739</v>
      </c>
      <c r="Y96" s="131">
        <v>0</v>
      </c>
      <c r="Z96" s="135">
        <v>739</v>
      </c>
      <c r="AA96" s="131">
        <v>848</v>
      </c>
      <c r="AB96" s="131">
        <v>56.228639280394823</v>
      </c>
      <c r="AC96" s="135">
        <v>791.77136071960513</v>
      </c>
      <c r="AD96" s="131">
        <v>881</v>
      </c>
      <c r="AE96" s="131">
        <v>0</v>
      </c>
      <c r="AF96" s="135">
        <v>881</v>
      </c>
      <c r="AG96" s="131">
        <v>55</v>
      </c>
      <c r="AH96" s="131">
        <v>0</v>
      </c>
      <c r="AI96" s="135">
        <v>55</v>
      </c>
      <c r="AJ96" s="131">
        <v>-142</v>
      </c>
      <c r="AK96" s="131">
        <v>-55.768586777191572</v>
      </c>
      <c r="AL96" s="135">
        <v>-86.231413222808428</v>
      </c>
      <c r="AM96" s="131">
        <v>10.94014075461746</v>
      </c>
      <c r="AN96" s="131">
        <v>0</v>
      </c>
      <c r="AO96" s="135">
        <v>10.94014075461746</v>
      </c>
      <c r="AP96" s="136">
        <v>54702</v>
      </c>
      <c r="AQ96" s="136">
        <v>50553</v>
      </c>
      <c r="AR96" s="135">
        <v>4149</v>
      </c>
      <c r="AS96" s="137">
        <v>3242</v>
      </c>
      <c r="AT96" s="137">
        <v>1398.3218884165035</v>
      </c>
      <c r="AU96" s="135">
        <v>1843.6781115834965</v>
      </c>
      <c r="AV96" s="25">
        <v>51</v>
      </c>
      <c r="AW96" s="86"/>
      <c r="AX96" s="92"/>
      <c r="AY96" s="93"/>
      <c r="AZ96" s="90"/>
      <c r="BE96" s="25">
        <v>0</v>
      </c>
      <c r="BF96" s="25">
        <v>0.46005250320013147</v>
      </c>
    </row>
    <row r="97" spans="2:58" ht="16" x14ac:dyDescent="0.4">
      <c r="B97" s="124" t="s">
        <v>96</v>
      </c>
      <c r="C97" s="133">
        <v>9319.2949532894436</v>
      </c>
      <c r="D97" s="131">
        <v>9515</v>
      </c>
      <c r="E97" s="135">
        <v>-195.70504671055642</v>
      </c>
      <c r="F97" s="131">
        <v>15093.738907995559</v>
      </c>
      <c r="G97" s="131">
        <v>14591</v>
      </c>
      <c r="H97" s="135">
        <v>502.7389079955592</v>
      </c>
      <c r="I97" s="133">
        <v>5657.5969953522172</v>
      </c>
      <c r="J97" s="131">
        <v>5422</v>
      </c>
      <c r="K97" s="135">
        <v>235.59699535221716</v>
      </c>
      <c r="L97" s="131">
        <v>709</v>
      </c>
      <c r="M97" s="90">
        <v>700</v>
      </c>
      <c r="N97" s="135">
        <v>9</v>
      </c>
      <c r="O97" s="131">
        <v>6212.4694768070349</v>
      </c>
      <c r="P97" s="131">
        <v>5861</v>
      </c>
      <c r="Q97" s="135">
        <v>351.46947680703488</v>
      </c>
      <c r="R97" s="131">
        <v>16797.02766744974</v>
      </c>
      <c r="S97" s="131">
        <v>16493</v>
      </c>
      <c r="T97" s="135">
        <v>304.02766744973997</v>
      </c>
      <c r="U97" s="131">
        <v>992</v>
      </c>
      <c r="V97" s="131">
        <v>908</v>
      </c>
      <c r="W97" s="135">
        <v>84</v>
      </c>
      <c r="X97" s="131">
        <v>739</v>
      </c>
      <c r="Y97" s="131">
        <v>0</v>
      </c>
      <c r="Z97" s="135">
        <v>739</v>
      </c>
      <c r="AA97" s="131">
        <v>848</v>
      </c>
      <c r="AB97" s="131">
        <v>56.228639280394823</v>
      </c>
      <c r="AC97" s="135">
        <v>791.77136071960513</v>
      </c>
      <c r="AD97" s="131">
        <v>881</v>
      </c>
      <c r="AE97" s="131">
        <v>0</v>
      </c>
      <c r="AF97" s="135">
        <v>881</v>
      </c>
      <c r="AG97" s="131">
        <v>0</v>
      </c>
      <c r="AH97" s="131">
        <v>0</v>
      </c>
      <c r="AI97" s="135">
        <v>0</v>
      </c>
      <c r="AJ97" s="131">
        <v>-142</v>
      </c>
      <c r="AK97" s="131">
        <v>-55.768586777191572</v>
      </c>
      <c r="AL97" s="135">
        <v>-86.231413222808428</v>
      </c>
      <c r="AM97" s="131">
        <v>-41.128000893997523</v>
      </c>
      <c r="AN97" s="131">
        <v>0</v>
      </c>
      <c r="AO97" s="135">
        <v>-41.128000893997523</v>
      </c>
      <c r="AP97" s="136">
        <v>57066</v>
      </c>
      <c r="AQ97" s="136">
        <v>53490</v>
      </c>
      <c r="AR97" s="135">
        <v>3576</v>
      </c>
      <c r="AS97" s="137">
        <v>5606</v>
      </c>
      <c r="AT97" s="137">
        <v>4335.3218884165035</v>
      </c>
      <c r="AU97" s="135">
        <v>1270.6781115834965</v>
      </c>
      <c r="AV97" s="25">
        <v>99</v>
      </c>
      <c r="AW97" s="86"/>
      <c r="AX97" s="92"/>
      <c r="AY97" s="93"/>
      <c r="AZ97" s="90"/>
      <c r="BE97" s="25">
        <v>0</v>
      </c>
      <c r="BF97" s="25">
        <v>0.46005250320013147</v>
      </c>
    </row>
    <row r="98" spans="2:58" ht="16" x14ac:dyDescent="0.4">
      <c r="B98" s="124" t="s">
        <v>97</v>
      </c>
      <c r="C98" s="133">
        <v>7425.2949532894427</v>
      </c>
      <c r="D98" s="131">
        <v>7600</v>
      </c>
      <c r="E98" s="135">
        <v>-174.70504671055733</v>
      </c>
      <c r="F98" s="131">
        <v>12628.738907995559</v>
      </c>
      <c r="G98" s="131">
        <v>12693</v>
      </c>
      <c r="H98" s="135">
        <v>-64.261092004440798</v>
      </c>
      <c r="I98" s="133">
        <v>5173.5969953522172</v>
      </c>
      <c r="J98" s="131">
        <v>4928</v>
      </c>
      <c r="K98" s="135">
        <v>245.59699535221716</v>
      </c>
      <c r="L98" s="131">
        <v>509</v>
      </c>
      <c r="M98" s="90">
        <v>513</v>
      </c>
      <c r="N98" s="135">
        <v>-4</v>
      </c>
      <c r="O98" s="131">
        <v>4308.4694768070349</v>
      </c>
      <c r="P98" s="131">
        <v>4024</v>
      </c>
      <c r="Q98" s="135">
        <v>284.46947680703488</v>
      </c>
      <c r="R98" s="131">
        <v>16514.02766744974</v>
      </c>
      <c r="S98" s="131">
        <v>16408</v>
      </c>
      <c r="T98" s="135">
        <v>106.02766744973997</v>
      </c>
      <c r="U98" s="131">
        <v>992</v>
      </c>
      <c r="V98" s="131">
        <v>908</v>
      </c>
      <c r="W98" s="135">
        <v>84</v>
      </c>
      <c r="X98" s="131">
        <v>739</v>
      </c>
      <c r="Y98" s="131">
        <v>0</v>
      </c>
      <c r="Z98" s="135">
        <v>739</v>
      </c>
      <c r="AA98" s="131">
        <v>848</v>
      </c>
      <c r="AB98" s="131">
        <v>56.228639280394823</v>
      </c>
      <c r="AC98" s="135">
        <v>791.77136071960513</v>
      </c>
      <c r="AD98" s="131">
        <v>881</v>
      </c>
      <c r="AE98" s="131">
        <v>0</v>
      </c>
      <c r="AF98" s="135">
        <v>881</v>
      </c>
      <c r="AG98" s="131">
        <v>0</v>
      </c>
      <c r="AH98" s="131">
        <v>0</v>
      </c>
      <c r="AI98" s="135">
        <v>0</v>
      </c>
      <c r="AJ98" s="131">
        <v>-142</v>
      </c>
      <c r="AK98" s="131">
        <v>-55.768586777191572</v>
      </c>
      <c r="AL98" s="135">
        <v>-86.231413222808428</v>
      </c>
      <c r="AM98" s="131">
        <v>-41.128000893997523</v>
      </c>
      <c r="AN98" s="131">
        <v>0</v>
      </c>
      <c r="AO98" s="135">
        <v>-41.128000893997523</v>
      </c>
      <c r="AP98" s="136">
        <v>49836</v>
      </c>
      <c r="AQ98" s="136">
        <v>47074</v>
      </c>
      <c r="AR98" s="135">
        <v>2762</v>
      </c>
      <c r="AS98" s="137">
        <v>-1624</v>
      </c>
      <c r="AT98" s="137">
        <v>-2080.6781115834965</v>
      </c>
      <c r="AU98" s="135">
        <v>456.6781115834965</v>
      </c>
      <c r="AV98" s="25">
        <v>180</v>
      </c>
      <c r="AW98" s="86"/>
      <c r="AX98" s="92"/>
      <c r="AY98" s="93"/>
      <c r="AZ98" s="90"/>
      <c r="BE98" s="25">
        <v>0</v>
      </c>
      <c r="BF98" s="25">
        <v>0.46005250320013147</v>
      </c>
    </row>
    <row r="99" spans="2:58" ht="16" x14ac:dyDescent="0.4">
      <c r="B99" s="124" t="s">
        <v>98</v>
      </c>
      <c r="C99" s="133">
        <v>9777.2949532894436</v>
      </c>
      <c r="D99" s="131">
        <v>10027</v>
      </c>
      <c r="E99" s="135">
        <v>-249.70504671055642</v>
      </c>
      <c r="F99" s="131">
        <v>16034.738907995559</v>
      </c>
      <c r="G99" s="131">
        <v>16087</v>
      </c>
      <c r="H99" s="135">
        <v>-52.261092004440798</v>
      </c>
      <c r="I99" s="133">
        <v>5777.5969953522172</v>
      </c>
      <c r="J99" s="131">
        <v>6035</v>
      </c>
      <c r="K99" s="135">
        <v>-257.40300464778284</v>
      </c>
      <c r="L99" s="131">
        <v>1084</v>
      </c>
      <c r="M99" s="90">
        <v>1078</v>
      </c>
      <c r="N99" s="135">
        <v>6</v>
      </c>
      <c r="O99" s="131">
        <v>5558.4694768070349</v>
      </c>
      <c r="P99" s="131">
        <v>5273</v>
      </c>
      <c r="Q99" s="135">
        <v>285.46947680703488</v>
      </c>
      <c r="R99" s="131">
        <v>10418.027667449742</v>
      </c>
      <c r="S99" s="131">
        <v>10438</v>
      </c>
      <c r="T99" s="135">
        <v>-19.972332550258216</v>
      </c>
      <c r="U99" s="131">
        <v>1667</v>
      </c>
      <c r="V99" s="131">
        <v>1731</v>
      </c>
      <c r="W99" s="135">
        <v>-64</v>
      </c>
      <c r="X99" s="131">
        <v>739</v>
      </c>
      <c r="Y99" s="131">
        <v>0</v>
      </c>
      <c r="Z99" s="135">
        <v>739</v>
      </c>
      <c r="AA99" s="131">
        <v>848</v>
      </c>
      <c r="AB99" s="131">
        <v>56.228639280394823</v>
      </c>
      <c r="AC99" s="135">
        <v>791.77136071960513</v>
      </c>
      <c r="AD99" s="131">
        <v>881</v>
      </c>
      <c r="AE99" s="131">
        <v>0</v>
      </c>
      <c r="AF99" s="135">
        <v>881</v>
      </c>
      <c r="AG99" s="131">
        <v>0</v>
      </c>
      <c r="AH99" s="131">
        <v>0</v>
      </c>
      <c r="AI99" s="135">
        <v>0</v>
      </c>
      <c r="AJ99" s="131">
        <v>-142</v>
      </c>
      <c r="AK99" s="131">
        <v>-55.768586777191572</v>
      </c>
      <c r="AL99" s="135">
        <v>-86.231413222808428</v>
      </c>
      <c r="AM99" s="131">
        <v>-41.128000893997523</v>
      </c>
      <c r="AN99" s="131">
        <v>0</v>
      </c>
      <c r="AO99" s="135">
        <v>-41.128000893997523</v>
      </c>
      <c r="AP99" s="136">
        <v>52602</v>
      </c>
      <c r="AQ99" s="136">
        <v>50669</v>
      </c>
      <c r="AR99" s="135">
        <v>1933</v>
      </c>
      <c r="AS99" s="137">
        <v>1142</v>
      </c>
      <c r="AT99" s="137">
        <v>1514.3218884165035</v>
      </c>
      <c r="AU99" s="135">
        <v>-372.3218884165035</v>
      </c>
      <c r="AV99" s="25">
        <v>234</v>
      </c>
      <c r="AW99" s="86"/>
      <c r="AX99" s="92"/>
      <c r="AY99" s="93"/>
      <c r="AZ99" s="90"/>
      <c r="BE99" s="25">
        <v>0</v>
      </c>
      <c r="BF99" s="25">
        <v>0.46005250320013147</v>
      </c>
    </row>
    <row r="100" spans="2:58" ht="16" x14ac:dyDescent="0.4">
      <c r="B100" s="124" t="s">
        <v>99</v>
      </c>
      <c r="C100" s="133">
        <v>8162.2949532894427</v>
      </c>
      <c r="D100" s="131">
        <v>8320</v>
      </c>
      <c r="E100" s="135">
        <v>-157.70504671055733</v>
      </c>
      <c r="F100" s="131">
        <v>14484.738907995559</v>
      </c>
      <c r="G100" s="131">
        <v>14515</v>
      </c>
      <c r="H100" s="135">
        <v>-30.261092004440798</v>
      </c>
      <c r="I100" s="133">
        <v>5961.5969953522172</v>
      </c>
      <c r="J100" s="131">
        <v>5723</v>
      </c>
      <c r="K100" s="135">
        <v>238.59699535221716</v>
      </c>
      <c r="L100" s="131">
        <v>652</v>
      </c>
      <c r="M100" s="90">
        <v>644</v>
      </c>
      <c r="N100" s="135">
        <v>8</v>
      </c>
      <c r="O100" s="131">
        <v>5292.4694768070349</v>
      </c>
      <c r="P100" s="131">
        <v>4855</v>
      </c>
      <c r="Q100" s="135">
        <v>437.46947680703488</v>
      </c>
      <c r="R100" s="131">
        <v>14589.027667449742</v>
      </c>
      <c r="S100" s="131">
        <v>14472</v>
      </c>
      <c r="T100" s="135">
        <v>117.02766744974178</v>
      </c>
      <c r="U100" s="131">
        <v>1667</v>
      </c>
      <c r="V100" s="131">
        <v>1731</v>
      </c>
      <c r="W100" s="135">
        <v>-64</v>
      </c>
      <c r="X100" s="131">
        <v>739</v>
      </c>
      <c r="Y100" s="131">
        <v>0</v>
      </c>
      <c r="Z100" s="135">
        <v>739</v>
      </c>
      <c r="AA100" s="131">
        <v>850</v>
      </c>
      <c r="AB100" s="131">
        <v>56.228639280394823</v>
      </c>
      <c r="AC100" s="135">
        <v>793.77136071960513</v>
      </c>
      <c r="AD100" s="131">
        <v>881</v>
      </c>
      <c r="AE100" s="131">
        <v>0</v>
      </c>
      <c r="AF100" s="135">
        <v>881</v>
      </c>
      <c r="AG100" s="131">
        <v>0</v>
      </c>
      <c r="AH100" s="131">
        <v>0</v>
      </c>
      <c r="AI100" s="135">
        <v>0</v>
      </c>
      <c r="AJ100" s="131">
        <v>-142</v>
      </c>
      <c r="AK100" s="131">
        <v>-55.768586777191572</v>
      </c>
      <c r="AL100" s="135">
        <v>-86.231413222808428</v>
      </c>
      <c r="AM100" s="131">
        <v>-41.128000893997523</v>
      </c>
      <c r="AN100" s="131">
        <v>0</v>
      </c>
      <c r="AO100" s="135">
        <v>-41.128000893997523</v>
      </c>
      <c r="AP100" s="136">
        <v>53096</v>
      </c>
      <c r="AQ100" s="136">
        <v>50260</v>
      </c>
      <c r="AR100" s="135">
        <v>2836</v>
      </c>
      <c r="AS100" s="137">
        <v>1636</v>
      </c>
      <c r="AT100" s="137">
        <v>1105.3218884165035</v>
      </c>
      <c r="AU100" s="135">
        <v>530.6781115834965</v>
      </c>
      <c r="AV100" s="25">
        <v>171</v>
      </c>
      <c r="AW100" s="86"/>
      <c r="AX100" s="92"/>
      <c r="AY100" s="93"/>
      <c r="AZ100" s="90"/>
      <c r="BE100" s="25">
        <v>0</v>
      </c>
      <c r="BF100" s="25">
        <v>0.46005250320013147</v>
      </c>
    </row>
    <row r="101" spans="2:58" ht="16" x14ac:dyDescent="0.4">
      <c r="B101" s="124" t="s">
        <v>100</v>
      </c>
      <c r="C101" s="133">
        <v>11631.294953289444</v>
      </c>
      <c r="D101" s="131">
        <v>11903</v>
      </c>
      <c r="E101" s="135">
        <v>-271.70504671055642</v>
      </c>
      <c r="F101" s="131">
        <v>15931.738907995559</v>
      </c>
      <c r="G101" s="131">
        <v>15906</v>
      </c>
      <c r="H101" s="135">
        <v>25.738907995559202</v>
      </c>
      <c r="I101" s="133">
        <v>4434.5969953522172</v>
      </c>
      <c r="J101" s="131">
        <v>4574</v>
      </c>
      <c r="K101" s="135">
        <v>-139.40300464778284</v>
      </c>
      <c r="L101" s="131">
        <v>1091</v>
      </c>
      <c r="M101" s="90">
        <v>1097</v>
      </c>
      <c r="N101" s="135">
        <v>-6</v>
      </c>
      <c r="O101" s="131">
        <v>5855.4694768070349</v>
      </c>
      <c r="P101" s="131">
        <v>5638</v>
      </c>
      <c r="Q101" s="135">
        <v>217.46947680703488</v>
      </c>
      <c r="R101" s="131">
        <v>10651.027667449742</v>
      </c>
      <c r="S101" s="131">
        <v>10834</v>
      </c>
      <c r="T101" s="135">
        <v>-182.97233255025822</v>
      </c>
      <c r="U101" s="131">
        <v>1667</v>
      </c>
      <c r="V101" s="131">
        <v>1731</v>
      </c>
      <c r="W101" s="135">
        <v>-64</v>
      </c>
      <c r="X101" s="131">
        <v>739</v>
      </c>
      <c r="Y101" s="131">
        <v>0</v>
      </c>
      <c r="Z101" s="135">
        <v>739</v>
      </c>
      <c r="AA101" s="131">
        <v>958</v>
      </c>
      <c r="AB101" s="131">
        <v>158.46252888111269</v>
      </c>
      <c r="AC101" s="135">
        <v>799.53747111888731</v>
      </c>
      <c r="AD101" s="131">
        <v>881</v>
      </c>
      <c r="AE101" s="131">
        <v>0</v>
      </c>
      <c r="AF101" s="135">
        <v>881</v>
      </c>
      <c r="AG101" s="131">
        <v>0</v>
      </c>
      <c r="AH101" s="131">
        <v>0</v>
      </c>
      <c r="AI101" s="135">
        <v>0</v>
      </c>
      <c r="AJ101" s="131">
        <v>-137</v>
      </c>
      <c r="AK101" s="131">
        <v>-55.768586777191572</v>
      </c>
      <c r="AL101" s="135">
        <v>-81.231413222808428</v>
      </c>
      <c r="AM101" s="131">
        <v>-41.128000893997523</v>
      </c>
      <c r="AN101" s="131">
        <v>0</v>
      </c>
      <c r="AO101" s="135">
        <v>-41.128000893997523</v>
      </c>
      <c r="AP101" s="136">
        <v>53662</v>
      </c>
      <c r="AQ101" s="136">
        <v>51785</v>
      </c>
      <c r="AR101" s="135">
        <v>1877</v>
      </c>
      <c r="AS101" s="137">
        <v>2202</v>
      </c>
      <c r="AT101" s="137">
        <v>2630.3218884165035</v>
      </c>
      <c r="AU101" s="135">
        <v>-428.3218884165035</v>
      </c>
      <c r="AV101" s="25">
        <v>240</v>
      </c>
      <c r="AW101" s="86"/>
      <c r="AX101" s="92"/>
      <c r="AY101" s="93"/>
      <c r="AZ101" s="90"/>
      <c r="BE101" s="25">
        <v>0</v>
      </c>
      <c r="BF101" s="25">
        <v>0.69394210392056266</v>
      </c>
    </row>
    <row r="102" spans="2:58" ht="16" x14ac:dyDescent="0.4">
      <c r="B102" s="124" t="s">
        <v>101</v>
      </c>
      <c r="C102" s="133">
        <v>8162.2949532894427</v>
      </c>
      <c r="D102" s="131">
        <v>8091</v>
      </c>
      <c r="E102" s="135">
        <v>71.294953289442674</v>
      </c>
      <c r="F102" s="131">
        <v>12359.738907995559</v>
      </c>
      <c r="G102" s="131">
        <v>12349</v>
      </c>
      <c r="H102" s="135">
        <v>10.738907995559202</v>
      </c>
      <c r="I102" s="133">
        <v>4519.5969953522172</v>
      </c>
      <c r="J102" s="131">
        <v>4426</v>
      </c>
      <c r="K102" s="135">
        <v>93.596995352217164</v>
      </c>
      <c r="L102" s="131">
        <v>500</v>
      </c>
      <c r="M102" s="90">
        <v>501</v>
      </c>
      <c r="N102" s="135">
        <v>-1</v>
      </c>
      <c r="O102" s="131">
        <v>3377.4694768070349</v>
      </c>
      <c r="P102" s="131">
        <v>3184</v>
      </c>
      <c r="Q102" s="135">
        <v>193.46947680703488</v>
      </c>
      <c r="R102" s="131">
        <v>19315.02766744974</v>
      </c>
      <c r="S102" s="131">
        <v>19112</v>
      </c>
      <c r="T102" s="135">
        <v>203.02766744973997</v>
      </c>
      <c r="U102" s="131">
        <v>1667</v>
      </c>
      <c r="V102" s="131">
        <v>1731</v>
      </c>
      <c r="W102" s="135">
        <v>-64</v>
      </c>
      <c r="X102" s="131">
        <v>739</v>
      </c>
      <c r="Y102" s="131">
        <v>0</v>
      </c>
      <c r="Z102" s="135">
        <v>739</v>
      </c>
      <c r="AA102" s="131">
        <v>848</v>
      </c>
      <c r="AB102" s="131">
        <v>56.228639280394823</v>
      </c>
      <c r="AC102" s="135">
        <v>791.77136071960513</v>
      </c>
      <c r="AD102" s="131">
        <v>881</v>
      </c>
      <c r="AE102" s="131">
        <v>0</v>
      </c>
      <c r="AF102" s="135">
        <v>881</v>
      </c>
      <c r="AG102" s="131">
        <v>0</v>
      </c>
      <c r="AH102" s="131">
        <v>0</v>
      </c>
      <c r="AI102" s="135">
        <v>0</v>
      </c>
      <c r="AJ102" s="131">
        <v>-142</v>
      </c>
      <c r="AK102" s="131">
        <v>-55.768586777191572</v>
      </c>
      <c r="AL102" s="135">
        <v>-86.231413222808428</v>
      </c>
      <c r="AM102" s="131">
        <v>-41.128000893997523</v>
      </c>
      <c r="AN102" s="131">
        <v>0</v>
      </c>
      <c r="AO102" s="135">
        <v>-41.128000893997523</v>
      </c>
      <c r="AP102" s="136">
        <v>52186</v>
      </c>
      <c r="AQ102" s="136">
        <v>49394</v>
      </c>
      <c r="AR102" s="135">
        <v>2792</v>
      </c>
      <c r="AS102" s="137">
        <v>726</v>
      </c>
      <c r="AT102" s="137">
        <v>239.3218884165035</v>
      </c>
      <c r="AU102" s="135">
        <v>486.6781115834965</v>
      </c>
      <c r="AV102" s="25">
        <v>176</v>
      </c>
      <c r="AW102" s="86"/>
      <c r="AX102" s="92"/>
      <c r="AY102" s="93"/>
      <c r="AZ102" s="90"/>
      <c r="BE102" s="25">
        <v>0</v>
      </c>
      <c r="BF102" s="25">
        <v>0.46005250320013147</v>
      </c>
    </row>
    <row r="103" spans="2:58" ht="16" x14ac:dyDescent="0.4">
      <c r="B103" s="124" t="s">
        <v>102</v>
      </c>
      <c r="C103" s="133">
        <v>10299.294953289444</v>
      </c>
      <c r="D103" s="131">
        <v>10434</v>
      </c>
      <c r="E103" s="135">
        <v>-134.70504671055642</v>
      </c>
      <c r="F103" s="131">
        <v>15495.738907995559</v>
      </c>
      <c r="G103" s="131">
        <v>15493</v>
      </c>
      <c r="H103" s="135">
        <v>2.7389079955592024</v>
      </c>
      <c r="I103" s="133">
        <v>5351.5969953522172</v>
      </c>
      <c r="J103" s="131">
        <v>5382</v>
      </c>
      <c r="K103" s="135">
        <v>-30.403004647782836</v>
      </c>
      <c r="L103" s="131">
        <v>767</v>
      </c>
      <c r="M103" s="90">
        <v>769</v>
      </c>
      <c r="N103" s="135">
        <v>-2</v>
      </c>
      <c r="O103" s="131">
        <v>5396.4694768070349</v>
      </c>
      <c r="P103" s="131">
        <v>5173</v>
      </c>
      <c r="Q103" s="135">
        <v>223.46947680703488</v>
      </c>
      <c r="R103" s="131">
        <v>11460.027667449742</v>
      </c>
      <c r="S103" s="131">
        <v>11352</v>
      </c>
      <c r="T103" s="135">
        <v>108.02766744974178</v>
      </c>
      <c r="U103" s="131">
        <v>1667</v>
      </c>
      <c r="V103" s="131">
        <v>1731</v>
      </c>
      <c r="W103" s="135">
        <v>-64</v>
      </c>
      <c r="X103" s="131">
        <v>739</v>
      </c>
      <c r="Y103" s="131">
        <v>0</v>
      </c>
      <c r="Z103" s="135">
        <v>739</v>
      </c>
      <c r="AA103" s="131">
        <v>848</v>
      </c>
      <c r="AB103" s="131">
        <v>56.228639280394823</v>
      </c>
      <c r="AC103" s="135">
        <v>791.77136071960513</v>
      </c>
      <c r="AD103" s="131">
        <v>881</v>
      </c>
      <c r="AE103" s="131">
        <v>0</v>
      </c>
      <c r="AF103" s="135">
        <v>881</v>
      </c>
      <c r="AG103" s="131">
        <v>0</v>
      </c>
      <c r="AH103" s="131">
        <v>0</v>
      </c>
      <c r="AI103" s="135">
        <v>0</v>
      </c>
      <c r="AJ103" s="131">
        <v>-137</v>
      </c>
      <c r="AK103" s="131">
        <v>-55.768586777191572</v>
      </c>
      <c r="AL103" s="135">
        <v>-81.231413222808428</v>
      </c>
      <c r="AM103" s="131">
        <v>-41.128000893997523</v>
      </c>
      <c r="AN103" s="131">
        <v>0</v>
      </c>
      <c r="AO103" s="135">
        <v>-41.128000893997523</v>
      </c>
      <c r="AP103" s="136">
        <v>52727</v>
      </c>
      <c r="AQ103" s="136">
        <v>50334</v>
      </c>
      <c r="AR103" s="135">
        <v>2393</v>
      </c>
      <c r="AS103" s="137">
        <v>1267</v>
      </c>
      <c r="AT103" s="137">
        <v>1179.3218884165035</v>
      </c>
      <c r="AU103" s="135">
        <v>87.678111583496502</v>
      </c>
      <c r="AV103" s="25">
        <v>206</v>
      </c>
      <c r="AW103" s="86"/>
      <c r="AX103" s="92"/>
      <c r="AY103" s="93"/>
      <c r="AZ103" s="90"/>
      <c r="BE103" s="25">
        <v>0</v>
      </c>
      <c r="BF103" s="25">
        <v>0.46005250320013147</v>
      </c>
    </row>
    <row r="104" spans="2:58" ht="16" x14ac:dyDescent="0.4">
      <c r="B104" s="124" t="s">
        <v>103</v>
      </c>
      <c r="C104" s="133">
        <v>9852.2949532894436</v>
      </c>
      <c r="D104" s="131">
        <v>9806</v>
      </c>
      <c r="E104" s="135">
        <v>46.294953289443583</v>
      </c>
      <c r="F104" s="131">
        <v>14383.738907995559</v>
      </c>
      <c r="G104" s="131">
        <v>14258</v>
      </c>
      <c r="H104" s="135">
        <v>125.7389079955592</v>
      </c>
      <c r="I104" s="133">
        <v>4522.5969953522172</v>
      </c>
      <c r="J104" s="131">
        <v>4657</v>
      </c>
      <c r="K104" s="135">
        <v>-134.40300464778284</v>
      </c>
      <c r="L104" s="131">
        <v>946</v>
      </c>
      <c r="M104" s="90">
        <v>943</v>
      </c>
      <c r="N104" s="135">
        <v>3</v>
      </c>
      <c r="O104" s="131">
        <v>6212.4694768070349</v>
      </c>
      <c r="P104" s="131">
        <v>6154</v>
      </c>
      <c r="Q104" s="135">
        <v>58.46947680703488</v>
      </c>
      <c r="R104" s="131">
        <v>12095.027667449742</v>
      </c>
      <c r="S104" s="131">
        <v>12199</v>
      </c>
      <c r="T104" s="135">
        <v>-103.97233255025822</v>
      </c>
      <c r="U104" s="131">
        <v>1667</v>
      </c>
      <c r="V104" s="131">
        <v>1731</v>
      </c>
      <c r="W104" s="135">
        <v>-64</v>
      </c>
      <c r="X104" s="131">
        <v>739</v>
      </c>
      <c r="Y104" s="131">
        <v>0</v>
      </c>
      <c r="Z104" s="135">
        <v>739</v>
      </c>
      <c r="AA104" s="131">
        <v>919</v>
      </c>
      <c r="AB104" s="131">
        <v>139.29367458097809</v>
      </c>
      <c r="AC104" s="135">
        <v>779.70632541902194</v>
      </c>
      <c r="AD104" s="131">
        <v>881</v>
      </c>
      <c r="AE104" s="131">
        <v>0</v>
      </c>
      <c r="AF104" s="135">
        <v>881</v>
      </c>
      <c r="AG104" s="131">
        <v>0</v>
      </c>
      <c r="AH104" s="131">
        <v>0</v>
      </c>
      <c r="AI104" s="135">
        <v>0</v>
      </c>
      <c r="AJ104" s="131">
        <v>-142</v>
      </c>
      <c r="AK104" s="131">
        <v>-55.768586777191572</v>
      </c>
      <c r="AL104" s="135">
        <v>-86.231413222808428</v>
      </c>
      <c r="AM104" s="131">
        <v>-41.128000893997523</v>
      </c>
      <c r="AN104" s="131">
        <v>0</v>
      </c>
      <c r="AO104" s="135">
        <v>-41.128000893997523</v>
      </c>
      <c r="AP104" s="136">
        <v>52035</v>
      </c>
      <c r="AQ104" s="136">
        <v>49831</v>
      </c>
      <c r="AR104" s="135">
        <v>2204</v>
      </c>
      <c r="AS104" s="137">
        <v>575</v>
      </c>
      <c r="AT104" s="137">
        <v>676.3218884165035</v>
      </c>
      <c r="AU104" s="135">
        <v>-101.3218884165035</v>
      </c>
      <c r="AV104" s="25">
        <v>216</v>
      </c>
      <c r="AW104" s="86"/>
      <c r="AX104" s="92"/>
      <c r="AY104" s="93"/>
      <c r="AZ104" s="90"/>
      <c r="BE104" s="25">
        <v>0</v>
      </c>
      <c r="BF104" s="25">
        <v>0.52508780378411757</v>
      </c>
    </row>
    <row r="105" spans="2:58" ht="16" x14ac:dyDescent="0.4">
      <c r="B105" s="124" t="s">
        <v>104</v>
      </c>
      <c r="C105" s="133">
        <v>8998.2949532894436</v>
      </c>
      <c r="D105" s="131">
        <v>8976</v>
      </c>
      <c r="E105" s="135">
        <v>22.294953289443583</v>
      </c>
      <c r="F105" s="131">
        <v>13876.738907995559</v>
      </c>
      <c r="G105" s="131">
        <v>13723</v>
      </c>
      <c r="H105" s="135">
        <v>153.7389079955592</v>
      </c>
      <c r="I105" s="133">
        <v>5045.5969953522172</v>
      </c>
      <c r="J105" s="131">
        <v>4963</v>
      </c>
      <c r="K105" s="135">
        <v>82.596995352217164</v>
      </c>
      <c r="L105" s="131">
        <v>739</v>
      </c>
      <c r="M105" s="90">
        <v>733</v>
      </c>
      <c r="N105" s="135">
        <v>6</v>
      </c>
      <c r="O105" s="131">
        <v>5421.4694768070349</v>
      </c>
      <c r="P105" s="131">
        <v>5234</v>
      </c>
      <c r="Q105" s="135">
        <v>187.46947680703488</v>
      </c>
      <c r="R105" s="131">
        <v>15561.027667449742</v>
      </c>
      <c r="S105" s="131">
        <v>15299</v>
      </c>
      <c r="T105" s="135">
        <v>262.02766744974178</v>
      </c>
      <c r="U105" s="131">
        <v>1667</v>
      </c>
      <c r="V105" s="131">
        <v>1731</v>
      </c>
      <c r="W105" s="135">
        <v>-64</v>
      </c>
      <c r="X105" s="131">
        <v>739</v>
      </c>
      <c r="Y105" s="131">
        <v>0</v>
      </c>
      <c r="Z105" s="135">
        <v>739</v>
      </c>
      <c r="AA105" s="131">
        <v>848</v>
      </c>
      <c r="AB105" s="131">
        <v>56.228639280394823</v>
      </c>
      <c r="AC105" s="135">
        <v>791.77136071960513</v>
      </c>
      <c r="AD105" s="131">
        <v>881</v>
      </c>
      <c r="AE105" s="131">
        <v>0</v>
      </c>
      <c r="AF105" s="135">
        <v>881</v>
      </c>
      <c r="AG105" s="131">
        <v>0</v>
      </c>
      <c r="AH105" s="131">
        <v>0</v>
      </c>
      <c r="AI105" s="135">
        <v>0</v>
      </c>
      <c r="AJ105" s="131">
        <v>-142</v>
      </c>
      <c r="AK105" s="131">
        <v>-55.768586777191572</v>
      </c>
      <c r="AL105" s="135">
        <v>-86.231413222808428</v>
      </c>
      <c r="AM105" s="131">
        <v>-41.128000893997523</v>
      </c>
      <c r="AN105" s="131">
        <v>0</v>
      </c>
      <c r="AO105" s="135">
        <v>-41.128000893997523</v>
      </c>
      <c r="AP105" s="136">
        <v>53594</v>
      </c>
      <c r="AQ105" s="136">
        <v>50659</v>
      </c>
      <c r="AR105" s="135">
        <v>2935</v>
      </c>
      <c r="AS105" s="137">
        <v>2134</v>
      </c>
      <c r="AT105" s="137">
        <v>1504.3218884165035</v>
      </c>
      <c r="AU105" s="135">
        <v>629.6781115834965</v>
      </c>
      <c r="AV105" s="25">
        <v>159</v>
      </c>
      <c r="AW105" s="86"/>
      <c r="AX105" s="92"/>
      <c r="AY105" s="93"/>
      <c r="AZ105" s="90"/>
      <c r="BE105" s="25">
        <v>0</v>
      </c>
      <c r="BF105" s="25">
        <v>0.46005250320013147</v>
      </c>
    </row>
    <row r="106" spans="2:58" ht="16" x14ac:dyDescent="0.4">
      <c r="B106" s="124" t="s">
        <v>105</v>
      </c>
      <c r="C106" s="133">
        <v>8857.2949532894436</v>
      </c>
      <c r="D106" s="131">
        <v>8797</v>
      </c>
      <c r="E106" s="135">
        <v>60.294953289443583</v>
      </c>
      <c r="F106" s="131">
        <v>13883.738907995559</v>
      </c>
      <c r="G106" s="131">
        <v>14294</v>
      </c>
      <c r="H106" s="135">
        <v>-410.2610920044408</v>
      </c>
      <c r="I106" s="133">
        <v>4876.5969953522172</v>
      </c>
      <c r="J106" s="131">
        <v>4831</v>
      </c>
      <c r="K106" s="135">
        <v>45.596995352217164</v>
      </c>
      <c r="L106" s="131">
        <v>452</v>
      </c>
      <c r="M106" s="90">
        <v>457</v>
      </c>
      <c r="N106" s="135">
        <v>-5</v>
      </c>
      <c r="O106" s="131">
        <v>3307.4694768070349</v>
      </c>
      <c r="P106" s="131">
        <v>3236</v>
      </c>
      <c r="Q106" s="135">
        <v>71.46947680703488</v>
      </c>
      <c r="R106" s="131">
        <v>15356.027667449742</v>
      </c>
      <c r="S106" s="131">
        <v>15342</v>
      </c>
      <c r="T106" s="135">
        <v>14.027667449741784</v>
      </c>
      <c r="U106" s="131">
        <v>1667</v>
      </c>
      <c r="V106" s="131">
        <v>1731</v>
      </c>
      <c r="W106" s="135">
        <v>-64</v>
      </c>
      <c r="X106" s="131">
        <v>739</v>
      </c>
      <c r="Y106" s="131">
        <v>0</v>
      </c>
      <c r="Z106" s="135">
        <v>739</v>
      </c>
      <c r="AA106" s="131">
        <v>848</v>
      </c>
      <c r="AB106" s="131">
        <v>56.228639280394823</v>
      </c>
      <c r="AC106" s="135">
        <v>791.77136071960513</v>
      </c>
      <c r="AD106" s="131">
        <v>881</v>
      </c>
      <c r="AE106" s="131">
        <v>0</v>
      </c>
      <c r="AF106" s="135">
        <v>881</v>
      </c>
      <c r="AG106" s="131">
        <v>0</v>
      </c>
      <c r="AH106" s="131">
        <v>0</v>
      </c>
      <c r="AI106" s="135">
        <v>0</v>
      </c>
      <c r="AJ106" s="131">
        <v>-174</v>
      </c>
      <c r="AK106" s="131">
        <v>-101.31378459431136</v>
      </c>
      <c r="AL106" s="135">
        <v>-72.686215405688642</v>
      </c>
      <c r="AM106" s="131">
        <v>-41.128000893997523</v>
      </c>
      <c r="AN106" s="131">
        <v>0</v>
      </c>
      <c r="AO106" s="135">
        <v>-41.128000893997523</v>
      </c>
      <c r="AP106" s="136">
        <v>50653</v>
      </c>
      <c r="AQ106" s="136">
        <v>48643</v>
      </c>
      <c r="AR106" s="135">
        <v>2010</v>
      </c>
      <c r="AS106" s="137">
        <v>-807</v>
      </c>
      <c r="AT106" s="137">
        <v>-511.6781115834965</v>
      </c>
      <c r="AU106" s="135">
        <v>-295.3218884165035</v>
      </c>
      <c r="AV106" s="25">
        <v>227</v>
      </c>
      <c r="AW106" s="86"/>
      <c r="AX106" s="92"/>
      <c r="AY106" s="93"/>
      <c r="AZ106" s="90"/>
      <c r="BE106" s="25">
        <v>0</v>
      </c>
      <c r="BF106" s="25">
        <v>-8.514531391847413E-2</v>
      </c>
    </row>
    <row r="107" spans="2:58" ht="16" x14ac:dyDescent="0.4">
      <c r="B107" s="124" t="s">
        <v>106</v>
      </c>
      <c r="C107" s="133">
        <v>9043.2949532894436</v>
      </c>
      <c r="D107" s="131">
        <v>9292</v>
      </c>
      <c r="E107" s="135">
        <v>-248.70504671055642</v>
      </c>
      <c r="F107" s="131">
        <v>13810.738907995559</v>
      </c>
      <c r="G107" s="131">
        <v>13981</v>
      </c>
      <c r="H107" s="135">
        <v>-170.2610920044408</v>
      </c>
      <c r="I107" s="133">
        <v>5246.5969953522172</v>
      </c>
      <c r="J107" s="131">
        <v>4954</v>
      </c>
      <c r="K107" s="135">
        <v>292.59699535221716</v>
      </c>
      <c r="L107" s="131">
        <v>574</v>
      </c>
      <c r="M107" s="90">
        <v>577</v>
      </c>
      <c r="N107" s="135">
        <v>-3</v>
      </c>
      <c r="O107" s="131">
        <v>4555.4694768070349</v>
      </c>
      <c r="P107" s="131">
        <v>4262</v>
      </c>
      <c r="Q107" s="135">
        <v>293.46947680703488</v>
      </c>
      <c r="R107" s="131">
        <v>14491.027667449742</v>
      </c>
      <c r="S107" s="131">
        <v>14364</v>
      </c>
      <c r="T107" s="135">
        <v>127.02766744974178</v>
      </c>
      <c r="U107" s="131">
        <v>1667</v>
      </c>
      <c r="V107" s="131">
        <v>1731</v>
      </c>
      <c r="W107" s="135">
        <v>-64</v>
      </c>
      <c r="X107" s="131">
        <v>739</v>
      </c>
      <c r="Y107" s="131">
        <v>0</v>
      </c>
      <c r="Z107" s="135">
        <v>739</v>
      </c>
      <c r="AA107" s="131">
        <v>848</v>
      </c>
      <c r="AB107" s="131">
        <v>56.228639280394823</v>
      </c>
      <c r="AC107" s="135">
        <v>791.77136071960513</v>
      </c>
      <c r="AD107" s="131">
        <v>881</v>
      </c>
      <c r="AE107" s="131">
        <v>0</v>
      </c>
      <c r="AF107" s="135">
        <v>881</v>
      </c>
      <c r="AG107" s="131">
        <v>0</v>
      </c>
      <c r="AH107" s="131">
        <v>0</v>
      </c>
      <c r="AI107" s="135">
        <v>0</v>
      </c>
      <c r="AJ107" s="131">
        <v>-142</v>
      </c>
      <c r="AK107" s="131">
        <v>-55.768586777191572</v>
      </c>
      <c r="AL107" s="135">
        <v>-86.231413222808428</v>
      </c>
      <c r="AM107" s="131">
        <v>-41.128000893997523</v>
      </c>
      <c r="AN107" s="131">
        <v>0</v>
      </c>
      <c r="AO107" s="135">
        <v>-41.128000893997523</v>
      </c>
      <c r="AP107" s="136">
        <v>51673</v>
      </c>
      <c r="AQ107" s="136">
        <v>49161</v>
      </c>
      <c r="AR107" s="135">
        <v>2512</v>
      </c>
      <c r="AS107" s="137">
        <v>213</v>
      </c>
      <c r="AT107" s="137">
        <v>6.3218884165034979</v>
      </c>
      <c r="AU107" s="135">
        <v>206.6781115834965</v>
      </c>
      <c r="AV107" s="25">
        <v>197</v>
      </c>
      <c r="AW107" s="86"/>
      <c r="AX107" s="92"/>
      <c r="AY107" s="93"/>
      <c r="AZ107" s="90"/>
      <c r="BE107" s="25">
        <v>0</v>
      </c>
      <c r="BF107" s="25">
        <v>0.46005250320013147</v>
      </c>
    </row>
    <row r="108" spans="2:58" ht="16" x14ac:dyDescent="0.4">
      <c r="B108" s="124" t="s">
        <v>107</v>
      </c>
      <c r="C108" s="133">
        <v>10327.294953289444</v>
      </c>
      <c r="D108" s="131">
        <v>10442</v>
      </c>
      <c r="E108" s="135">
        <v>-114.70504671055642</v>
      </c>
      <c r="F108" s="131">
        <v>14754.738907995559</v>
      </c>
      <c r="G108" s="131">
        <v>15325</v>
      </c>
      <c r="H108" s="135">
        <v>-570.2610920044408</v>
      </c>
      <c r="I108" s="133">
        <v>5358.5969953522172</v>
      </c>
      <c r="J108" s="131">
        <v>5281</v>
      </c>
      <c r="K108" s="135">
        <v>77.596995352217164</v>
      </c>
      <c r="L108" s="131">
        <v>458</v>
      </c>
      <c r="M108" s="90">
        <v>462</v>
      </c>
      <c r="N108" s="135">
        <v>-4</v>
      </c>
      <c r="O108" s="131">
        <v>3901.4694768070349</v>
      </c>
      <c r="P108" s="131">
        <v>3643</v>
      </c>
      <c r="Q108" s="135">
        <v>258.46947680703488</v>
      </c>
      <c r="R108" s="131">
        <v>12325.027667449742</v>
      </c>
      <c r="S108" s="131">
        <v>12306</v>
      </c>
      <c r="T108" s="135">
        <v>19.027667449741784</v>
      </c>
      <c r="U108" s="131">
        <v>1667</v>
      </c>
      <c r="V108" s="131">
        <v>1731</v>
      </c>
      <c r="W108" s="135">
        <v>-64</v>
      </c>
      <c r="X108" s="131">
        <v>739</v>
      </c>
      <c r="Y108" s="131">
        <v>0</v>
      </c>
      <c r="Z108" s="135">
        <v>739</v>
      </c>
      <c r="AA108" s="131">
        <v>848</v>
      </c>
      <c r="AB108" s="131">
        <v>56.228639280394823</v>
      </c>
      <c r="AC108" s="135">
        <v>791.77136071960513</v>
      </c>
      <c r="AD108" s="131">
        <v>881</v>
      </c>
      <c r="AE108" s="131">
        <v>0</v>
      </c>
      <c r="AF108" s="135">
        <v>881</v>
      </c>
      <c r="AG108" s="131">
        <v>0</v>
      </c>
      <c r="AH108" s="131">
        <v>0</v>
      </c>
      <c r="AI108" s="135">
        <v>0</v>
      </c>
      <c r="AJ108" s="131">
        <v>-137</v>
      </c>
      <c r="AK108" s="131">
        <v>-55.768586777191572</v>
      </c>
      <c r="AL108" s="135">
        <v>-81.231413222808428</v>
      </c>
      <c r="AM108" s="131">
        <v>-41.128000893997523</v>
      </c>
      <c r="AN108" s="131">
        <v>0</v>
      </c>
      <c r="AO108" s="135">
        <v>-41.128000893997523</v>
      </c>
      <c r="AP108" s="136">
        <v>51082</v>
      </c>
      <c r="AQ108" s="136">
        <v>49190</v>
      </c>
      <c r="AR108" s="135">
        <v>1892</v>
      </c>
      <c r="AS108" s="137">
        <v>-378</v>
      </c>
      <c r="AT108" s="137">
        <v>35.321888416503498</v>
      </c>
      <c r="AU108" s="135">
        <v>-413.3218884165035</v>
      </c>
      <c r="AV108" s="25">
        <v>235</v>
      </c>
      <c r="AW108" s="86"/>
      <c r="AX108" s="92"/>
      <c r="AY108" s="93"/>
      <c r="AZ108" s="90"/>
      <c r="BE108" s="25">
        <v>0</v>
      </c>
      <c r="BF108" s="25">
        <v>0.46005250320013147</v>
      </c>
    </row>
    <row r="109" spans="2:58" ht="16" x14ac:dyDescent="0.4">
      <c r="B109" s="124" t="s">
        <v>108</v>
      </c>
      <c r="C109" s="133">
        <v>9132.2949532894436</v>
      </c>
      <c r="D109" s="131">
        <v>9408</v>
      </c>
      <c r="E109" s="135">
        <v>-275.70504671055642</v>
      </c>
      <c r="F109" s="131">
        <v>13779.738907995559</v>
      </c>
      <c r="G109" s="131">
        <v>13600</v>
      </c>
      <c r="H109" s="135">
        <v>179.7389079955592</v>
      </c>
      <c r="I109" s="133">
        <v>5359.5969953522172</v>
      </c>
      <c r="J109" s="131">
        <v>5286</v>
      </c>
      <c r="K109" s="135">
        <v>73.596995352217164</v>
      </c>
      <c r="L109" s="131">
        <v>794</v>
      </c>
      <c r="M109" s="90">
        <v>796</v>
      </c>
      <c r="N109" s="135">
        <v>-2</v>
      </c>
      <c r="O109" s="131">
        <v>5182.4694768070349</v>
      </c>
      <c r="P109" s="131">
        <v>4715</v>
      </c>
      <c r="Q109" s="135">
        <v>467.46947680703488</v>
      </c>
      <c r="R109" s="131">
        <v>14139.027667449742</v>
      </c>
      <c r="S109" s="131">
        <v>13812</v>
      </c>
      <c r="T109" s="135">
        <v>327.02766744974178</v>
      </c>
      <c r="U109" s="131">
        <v>1667</v>
      </c>
      <c r="V109" s="131">
        <v>1731</v>
      </c>
      <c r="W109" s="135">
        <v>-64</v>
      </c>
      <c r="X109" s="131">
        <v>739</v>
      </c>
      <c r="Y109" s="131">
        <v>0</v>
      </c>
      <c r="Z109" s="135">
        <v>739</v>
      </c>
      <c r="AA109" s="131">
        <v>848</v>
      </c>
      <c r="AB109" s="131">
        <v>56.228639280394823</v>
      </c>
      <c r="AC109" s="135">
        <v>791.77136071960513</v>
      </c>
      <c r="AD109" s="131">
        <v>881</v>
      </c>
      <c r="AE109" s="131">
        <v>0</v>
      </c>
      <c r="AF109" s="135">
        <v>881</v>
      </c>
      <c r="AG109" s="131">
        <v>0</v>
      </c>
      <c r="AH109" s="131">
        <v>0</v>
      </c>
      <c r="AI109" s="135">
        <v>0</v>
      </c>
      <c r="AJ109" s="131">
        <v>-142</v>
      </c>
      <c r="AK109" s="131">
        <v>-55.768586777191572</v>
      </c>
      <c r="AL109" s="135">
        <v>-86.231413222808428</v>
      </c>
      <c r="AM109" s="131">
        <v>-41.128000893997523</v>
      </c>
      <c r="AN109" s="131">
        <v>0</v>
      </c>
      <c r="AO109" s="135">
        <v>-41.128000893997523</v>
      </c>
      <c r="AP109" s="136">
        <v>52339</v>
      </c>
      <c r="AQ109" s="136">
        <v>49348</v>
      </c>
      <c r="AR109" s="135">
        <v>2991</v>
      </c>
      <c r="AS109" s="137">
        <v>879</v>
      </c>
      <c r="AT109" s="137">
        <v>193.3218884165035</v>
      </c>
      <c r="AU109" s="135">
        <v>685.6781115834965</v>
      </c>
      <c r="AV109" s="25">
        <v>155</v>
      </c>
      <c r="AW109" s="86"/>
      <c r="AX109" s="92"/>
      <c r="AY109" s="93"/>
      <c r="AZ109" s="90"/>
      <c r="BE109" s="25">
        <v>0</v>
      </c>
      <c r="BF109" s="25">
        <v>0.46005250320013147</v>
      </c>
    </row>
    <row r="110" spans="2:58" ht="16" x14ac:dyDescent="0.4">
      <c r="B110" s="124" t="s">
        <v>109</v>
      </c>
      <c r="C110" s="133">
        <v>9529.2949532894436</v>
      </c>
      <c r="D110" s="131">
        <v>9519</v>
      </c>
      <c r="E110" s="135">
        <v>10.294953289443583</v>
      </c>
      <c r="F110" s="131">
        <v>14361.738907995559</v>
      </c>
      <c r="G110" s="131">
        <v>14265</v>
      </c>
      <c r="H110" s="135">
        <v>96.738907995559202</v>
      </c>
      <c r="I110" s="133">
        <v>5118.5969953522172</v>
      </c>
      <c r="J110" s="131">
        <v>5136</v>
      </c>
      <c r="K110" s="135">
        <v>-17.403004647782836</v>
      </c>
      <c r="L110" s="131">
        <v>693</v>
      </c>
      <c r="M110" s="90">
        <v>689</v>
      </c>
      <c r="N110" s="135">
        <v>4</v>
      </c>
      <c r="O110" s="131">
        <v>6095.4694768070349</v>
      </c>
      <c r="P110" s="131">
        <v>5683</v>
      </c>
      <c r="Q110" s="135">
        <v>412.46947680703488</v>
      </c>
      <c r="R110" s="131">
        <v>14048.027667449742</v>
      </c>
      <c r="S110" s="131">
        <v>13937</v>
      </c>
      <c r="T110" s="135">
        <v>111.02766744974178</v>
      </c>
      <c r="U110" s="131">
        <v>1667</v>
      </c>
      <c r="V110" s="131">
        <v>1731</v>
      </c>
      <c r="W110" s="135">
        <v>-64</v>
      </c>
      <c r="X110" s="131">
        <v>739</v>
      </c>
      <c r="Y110" s="131">
        <v>0</v>
      </c>
      <c r="Z110" s="135">
        <v>739</v>
      </c>
      <c r="AA110" s="131">
        <v>851</v>
      </c>
      <c r="AB110" s="131">
        <v>139.29367458097809</v>
      </c>
      <c r="AC110" s="135">
        <v>711.70632541902194</v>
      </c>
      <c r="AD110" s="131">
        <v>881</v>
      </c>
      <c r="AE110" s="131">
        <v>0</v>
      </c>
      <c r="AF110" s="135">
        <v>881</v>
      </c>
      <c r="AG110" s="131">
        <v>0</v>
      </c>
      <c r="AH110" s="131">
        <v>0</v>
      </c>
      <c r="AI110" s="135">
        <v>0</v>
      </c>
      <c r="AJ110" s="131">
        <v>-142</v>
      </c>
      <c r="AK110" s="131">
        <v>-55.768586777191572</v>
      </c>
      <c r="AL110" s="135">
        <v>-86.231413222808428</v>
      </c>
      <c r="AM110" s="131">
        <v>-41.128000893997523</v>
      </c>
      <c r="AN110" s="131">
        <v>0</v>
      </c>
      <c r="AO110" s="135">
        <v>-41.128000893997523</v>
      </c>
      <c r="AP110" s="136">
        <v>53801</v>
      </c>
      <c r="AQ110" s="136">
        <v>51043</v>
      </c>
      <c r="AR110" s="135">
        <v>2758</v>
      </c>
      <c r="AS110" s="137">
        <v>2341</v>
      </c>
      <c r="AT110" s="137">
        <v>1888.3218884165035</v>
      </c>
      <c r="AU110" s="135">
        <v>452.6781115834965</v>
      </c>
      <c r="AV110" s="25">
        <v>181</v>
      </c>
      <c r="AW110" s="86"/>
      <c r="AX110" s="92"/>
      <c r="AY110" s="93"/>
      <c r="AZ110" s="90"/>
      <c r="BE110" s="25">
        <v>0</v>
      </c>
      <c r="BF110" s="25">
        <v>0.52508780378411757</v>
      </c>
    </row>
    <row r="111" spans="2:58" ht="16" x14ac:dyDescent="0.4">
      <c r="B111" s="124" t="s">
        <v>110</v>
      </c>
      <c r="C111" s="133">
        <v>10925.294953289444</v>
      </c>
      <c r="D111" s="131">
        <v>11245</v>
      </c>
      <c r="E111" s="135">
        <v>-319.70504671055642</v>
      </c>
      <c r="F111" s="131">
        <v>16146.738907995559</v>
      </c>
      <c r="G111" s="131">
        <v>16856</v>
      </c>
      <c r="H111" s="135">
        <v>-709.2610920044408</v>
      </c>
      <c r="I111" s="133">
        <v>5727.5969953522172</v>
      </c>
      <c r="J111" s="131">
        <v>5902</v>
      </c>
      <c r="K111" s="135">
        <v>-174.40300464778284</v>
      </c>
      <c r="L111" s="131">
        <v>404</v>
      </c>
      <c r="M111" s="90">
        <v>408</v>
      </c>
      <c r="N111" s="135">
        <v>-4</v>
      </c>
      <c r="O111" s="131">
        <v>3410.4694768070349</v>
      </c>
      <c r="P111" s="131">
        <v>3350</v>
      </c>
      <c r="Q111" s="135">
        <v>60.46947680703488</v>
      </c>
      <c r="R111" s="131">
        <v>10252.027667449742</v>
      </c>
      <c r="S111" s="131">
        <v>10350</v>
      </c>
      <c r="T111" s="135">
        <v>-97.972332550258216</v>
      </c>
      <c r="U111" s="131">
        <v>1667</v>
      </c>
      <c r="V111" s="131">
        <v>1731</v>
      </c>
      <c r="W111" s="135">
        <v>-64</v>
      </c>
      <c r="X111" s="131">
        <v>739</v>
      </c>
      <c r="Y111" s="131">
        <v>0</v>
      </c>
      <c r="Z111" s="135">
        <v>739</v>
      </c>
      <c r="AA111" s="131">
        <v>882</v>
      </c>
      <c r="AB111" s="131">
        <v>158.46252888111269</v>
      </c>
      <c r="AC111" s="135">
        <v>723.53747111888731</v>
      </c>
      <c r="AD111" s="131">
        <v>881</v>
      </c>
      <c r="AE111" s="131">
        <v>0</v>
      </c>
      <c r="AF111" s="135">
        <v>881</v>
      </c>
      <c r="AG111" s="131">
        <v>0</v>
      </c>
      <c r="AH111" s="131">
        <v>0</v>
      </c>
      <c r="AI111" s="135">
        <v>0</v>
      </c>
      <c r="AJ111" s="131">
        <v>-137</v>
      </c>
      <c r="AK111" s="131">
        <v>-55.768586777191572</v>
      </c>
      <c r="AL111" s="135">
        <v>-81.231413222808428</v>
      </c>
      <c r="AM111" s="131">
        <v>-41.128000893997523</v>
      </c>
      <c r="AN111" s="131">
        <v>0</v>
      </c>
      <c r="AO111" s="135">
        <v>-41.128000893997523</v>
      </c>
      <c r="AP111" s="136">
        <v>50857</v>
      </c>
      <c r="AQ111" s="136">
        <v>49944</v>
      </c>
      <c r="AR111" s="135">
        <v>913</v>
      </c>
      <c r="AS111" s="137">
        <v>-603</v>
      </c>
      <c r="AT111" s="137">
        <v>789.3218884165035</v>
      </c>
      <c r="AU111" s="135">
        <v>-1392.3218884165035</v>
      </c>
      <c r="AV111" s="25">
        <v>276</v>
      </c>
      <c r="AW111" s="86"/>
      <c r="AX111" s="92"/>
      <c r="AY111" s="93"/>
      <c r="AZ111" s="90"/>
      <c r="BE111" s="25">
        <v>0</v>
      </c>
      <c r="BF111" s="25">
        <v>0.69394210392056266</v>
      </c>
    </row>
    <row r="112" spans="2:58" ht="16" x14ac:dyDescent="0.4">
      <c r="B112" s="124" t="s">
        <v>111</v>
      </c>
      <c r="C112" s="133">
        <v>10304.294953289444</v>
      </c>
      <c r="D112" s="131">
        <v>10286</v>
      </c>
      <c r="E112" s="135">
        <v>18.294953289443583</v>
      </c>
      <c r="F112" s="131">
        <v>14832.738907995559</v>
      </c>
      <c r="G112" s="131">
        <v>14702</v>
      </c>
      <c r="H112" s="135">
        <v>130.7389079955592</v>
      </c>
      <c r="I112" s="133">
        <v>4451.5969953522172</v>
      </c>
      <c r="J112" s="131">
        <v>4562</v>
      </c>
      <c r="K112" s="135">
        <v>-110.40300464778284</v>
      </c>
      <c r="L112" s="131">
        <v>939</v>
      </c>
      <c r="M112" s="90">
        <v>943</v>
      </c>
      <c r="N112" s="135">
        <v>-4</v>
      </c>
      <c r="O112" s="131">
        <v>6162.4694768070349</v>
      </c>
      <c r="P112" s="131">
        <v>5647</v>
      </c>
      <c r="Q112" s="135">
        <v>515.46947680703488</v>
      </c>
      <c r="R112" s="131">
        <v>12500.027667449742</v>
      </c>
      <c r="S112" s="131">
        <v>12620</v>
      </c>
      <c r="T112" s="135">
        <v>-119.97233255025822</v>
      </c>
      <c r="U112" s="131">
        <v>1667</v>
      </c>
      <c r="V112" s="131">
        <v>1731</v>
      </c>
      <c r="W112" s="135">
        <v>-64</v>
      </c>
      <c r="X112" s="131">
        <v>739</v>
      </c>
      <c r="Y112" s="131">
        <v>0</v>
      </c>
      <c r="Z112" s="135">
        <v>739</v>
      </c>
      <c r="AA112" s="131">
        <v>908</v>
      </c>
      <c r="AB112" s="131">
        <v>56.228639280394823</v>
      </c>
      <c r="AC112" s="135">
        <v>851.77136071960513</v>
      </c>
      <c r="AD112" s="131">
        <v>881</v>
      </c>
      <c r="AE112" s="131">
        <v>0</v>
      </c>
      <c r="AF112" s="135">
        <v>881</v>
      </c>
      <c r="AG112" s="131">
        <v>0</v>
      </c>
      <c r="AH112" s="131">
        <v>0</v>
      </c>
      <c r="AI112" s="135">
        <v>0</v>
      </c>
      <c r="AJ112" s="131">
        <v>-174</v>
      </c>
      <c r="AK112" s="131">
        <v>-101.31378459431136</v>
      </c>
      <c r="AL112" s="135">
        <v>-72.686215405688642</v>
      </c>
      <c r="AM112" s="131">
        <v>-41.128000893997523</v>
      </c>
      <c r="AN112" s="131">
        <v>0</v>
      </c>
      <c r="AO112" s="135">
        <v>-41.128000893997523</v>
      </c>
      <c r="AP112" s="136">
        <v>53170</v>
      </c>
      <c r="AQ112" s="136">
        <v>50446</v>
      </c>
      <c r="AR112" s="135">
        <v>2724</v>
      </c>
      <c r="AS112" s="137">
        <v>1710</v>
      </c>
      <c r="AT112" s="137">
        <v>1291.3218884165035</v>
      </c>
      <c r="AU112" s="135">
        <v>418.6781115834965</v>
      </c>
      <c r="AV112" s="25">
        <v>185</v>
      </c>
      <c r="AW112" s="86"/>
      <c r="AX112" s="92"/>
      <c r="AY112" s="93"/>
      <c r="AZ112" s="90"/>
      <c r="BE112" s="25">
        <v>0</v>
      </c>
      <c r="BF112" s="25">
        <v>-8.514531391847413E-2</v>
      </c>
    </row>
    <row r="113" spans="2:58" ht="16" x14ac:dyDescent="0.4">
      <c r="B113" s="124" t="s">
        <v>112</v>
      </c>
      <c r="C113" s="133">
        <v>10440.294953289444</v>
      </c>
      <c r="D113" s="131">
        <v>10864</v>
      </c>
      <c r="E113" s="135">
        <v>-423.70504671055642</v>
      </c>
      <c r="F113" s="131">
        <v>18708.738907995557</v>
      </c>
      <c r="G113" s="131">
        <v>19696</v>
      </c>
      <c r="H113" s="135">
        <v>-987.26109200444262</v>
      </c>
      <c r="I113" s="133">
        <v>5703.5969953522172</v>
      </c>
      <c r="J113" s="131">
        <v>5818</v>
      </c>
      <c r="K113" s="135">
        <v>-114.40300464778284</v>
      </c>
      <c r="L113" s="131">
        <v>269</v>
      </c>
      <c r="M113" s="90">
        <v>273</v>
      </c>
      <c r="N113" s="135">
        <v>-4</v>
      </c>
      <c r="O113" s="131">
        <v>2141.4694768070349</v>
      </c>
      <c r="P113" s="131">
        <v>2384</v>
      </c>
      <c r="Q113" s="135">
        <v>-242.53052319296512</v>
      </c>
      <c r="R113" s="131">
        <v>12366.027667449742</v>
      </c>
      <c r="S113" s="131">
        <v>12821</v>
      </c>
      <c r="T113" s="135">
        <v>-454.97233255025822</v>
      </c>
      <c r="U113" s="131">
        <v>1667</v>
      </c>
      <c r="V113" s="131">
        <v>1731</v>
      </c>
      <c r="W113" s="135">
        <v>-64</v>
      </c>
      <c r="X113" s="131">
        <v>739</v>
      </c>
      <c r="Y113" s="131">
        <v>0</v>
      </c>
      <c r="Z113" s="135">
        <v>739</v>
      </c>
      <c r="AA113" s="131">
        <v>961</v>
      </c>
      <c r="AB113" s="131">
        <v>158.46252888111269</v>
      </c>
      <c r="AC113" s="135">
        <v>802.53747111888731</v>
      </c>
      <c r="AD113" s="131">
        <v>881</v>
      </c>
      <c r="AE113" s="131">
        <v>0</v>
      </c>
      <c r="AF113" s="135">
        <v>881</v>
      </c>
      <c r="AG113" s="131">
        <v>0</v>
      </c>
      <c r="AH113" s="131">
        <v>0</v>
      </c>
      <c r="AI113" s="135">
        <v>0</v>
      </c>
      <c r="AJ113" s="131">
        <v>-170</v>
      </c>
      <c r="AK113" s="131">
        <v>-101.31378459431136</v>
      </c>
      <c r="AL113" s="135">
        <v>-68.686215405688642</v>
      </c>
      <c r="AM113" s="131">
        <v>-41.128000893993885</v>
      </c>
      <c r="AN113" s="131">
        <v>0</v>
      </c>
      <c r="AO113" s="135">
        <v>-41.128000893993885</v>
      </c>
      <c r="AP113" s="136">
        <v>53666</v>
      </c>
      <c r="AQ113" s="136">
        <v>53644</v>
      </c>
      <c r="AR113" s="135">
        <v>22</v>
      </c>
      <c r="AS113" s="137">
        <v>2206</v>
      </c>
      <c r="AT113" s="137">
        <v>4489.3218884165035</v>
      </c>
      <c r="AU113" s="135">
        <v>-2283.3218884165035</v>
      </c>
      <c r="AV113" s="25">
        <v>290</v>
      </c>
      <c r="AW113" s="86"/>
      <c r="AX113" s="92"/>
      <c r="AY113" s="93"/>
      <c r="AZ113" s="90"/>
      <c r="BE113" s="25">
        <v>0</v>
      </c>
      <c r="BF113" s="25">
        <v>0.14874428680195706</v>
      </c>
    </row>
    <row r="114" spans="2:58" ht="16" x14ac:dyDescent="0.4">
      <c r="B114" s="124" t="s">
        <v>113</v>
      </c>
      <c r="C114" s="133">
        <v>8543.2949532894436</v>
      </c>
      <c r="D114" s="131">
        <v>8539</v>
      </c>
      <c r="E114" s="135">
        <v>4.2949532894435833</v>
      </c>
      <c r="F114" s="131">
        <v>13215.738907995559</v>
      </c>
      <c r="G114" s="131">
        <v>13344</v>
      </c>
      <c r="H114" s="135">
        <v>-128.2610920044408</v>
      </c>
      <c r="I114" s="133">
        <v>4028.5969953522172</v>
      </c>
      <c r="J114" s="131">
        <v>4262</v>
      </c>
      <c r="K114" s="135">
        <v>-233.40300464778284</v>
      </c>
      <c r="L114" s="131">
        <v>776</v>
      </c>
      <c r="M114" s="90">
        <v>774</v>
      </c>
      <c r="N114" s="135">
        <v>2</v>
      </c>
      <c r="O114" s="131">
        <v>4916.4694768070349</v>
      </c>
      <c r="P114" s="131">
        <v>4976</v>
      </c>
      <c r="Q114" s="135">
        <v>-59.53052319296512</v>
      </c>
      <c r="R114" s="131">
        <v>9977.0276674497418</v>
      </c>
      <c r="S114" s="131">
        <v>10280</v>
      </c>
      <c r="T114" s="135">
        <v>-302.97233255025822</v>
      </c>
      <c r="U114" s="131">
        <v>1667</v>
      </c>
      <c r="V114" s="131">
        <v>1731</v>
      </c>
      <c r="W114" s="135">
        <v>-64</v>
      </c>
      <c r="X114" s="131">
        <v>739</v>
      </c>
      <c r="Y114" s="131">
        <v>0</v>
      </c>
      <c r="Z114" s="135">
        <v>739</v>
      </c>
      <c r="AA114" s="131">
        <v>877</v>
      </c>
      <c r="AB114" s="131">
        <v>139.29367458097809</v>
      </c>
      <c r="AC114" s="135">
        <v>737.70632541902194</v>
      </c>
      <c r="AD114" s="131">
        <v>881</v>
      </c>
      <c r="AE114" s="131">
        <v>0</v>
      </c>
      <c r="AF114" s="135">
        <v>881</v>
      </c>
      <c r="AG114" s="131">
        <v>0</v>
      </c>
      <c r="AH114" s="131">
        <v>0</v>
      </c>
      <c r="AI114" s="135">
        <v>0</v>
      </c>
      <c r="AJ114" s="131">
        <v>-137</v>
      </c>
      <c r="AK114" s="131">
        <v>-55.768586777191572</v>
      </c>
      <c r="AL114" s="135">
        <v>-81.231413222808428</v>
      </c>
      <c r="AM114" s="131">
        <v>-41.128000893997523</v>
      </c>
      <c r="AN114" s="131">
        <v>0</v>
      </c>
      <c r="AO114" s="135">
        <v>-41.128000893997523</v>
      </c>
      <c r="AP114" s="136">
        <v>45443</v>
      </c>
      <c r="AQ114" s="136">
        <v>43989</v>
      </c>
      <c r="AR114" s="135">
        <v>1454</v>
      </c>
      <c r="AS114" s="137">
        <v>-6017</v>
      </c>
      <c r="AT114" s="137">
        <v>-5165.6781115834965</v>
      </c>
      <c r="AU114" s="135">
        <v>-851.3218884165035</v>
      </c>
      <c r="AV114" s="25">
        <v>256</v>
      </c>
      <c r="AW114" s="86"/>
      <c r="AX114" s="92"/>
      <c r="AY114" s="93"/>
      <c r="AZ114" s="90"/>
      <c r="BE114" s="25">
        <v>0</v>
      </c>
      <c r="BF114" s="25">
        <v>0.52508780378411757</v>
      </c>
    </row>
    <row r="115" spans="2:58" ht="16" x14ac:dyDescent="0.4">
      <c r="B115" s="124" t="s">
        <v>114</v>
      </c>
      <c r="C115" s="133">
        <v>10702.294953289444</v>
      </c>
      <c r="D115" s="131">
        <v>10640</v>
      </c>
      <c r="E115" s="135">
        <v>62.294953289443583</v>
      </c>
      <c r="F115" s="131">
        <v>14135.738907995559</v>
      </c>
      <c r="G115" s="131">
        <v>13750</v>
      </c>
      <c r="H115" s="135">
        <v>385.7389079955592</v>
      </c>
      <c r="I115" s="133">
        <v>3813.5969953522172</v>
      </c>
      <c r="J115" s="131">
        <v>3956</v>
      </c>
      <c r="K115" s="135">
        <v>-142.40300464778284</v>
      </c>
      <c r="L115" s="131">
        <v>1213</v>
      </c>
      <c r="M115" s="90">
        <v>1242</v>
      </c>
      <c r="N115" s="135">
        <v>-29</v>
      </c>
      <c r="O115" s="131">
        <v>8255.4694768070349</v>
      </c>
      <c r="P115" s="131">
        <v>8260</v>
      </c>
      <c r="Q115" s="135">
        <v>-4.53052319296512</v>
      </c>
      <c r="R115" s="131">
        <v>9955.0276674497418</v>
      </c>
      <c r="S115" s="131">
        <v>10157</v>
      </c>
      <c r="T115" s="135">
        <v>-201.97233255025822</v>
      </c>
      <c r="U115" s="131">
        <v>1667</v>
      </c>
      <c r="V115" s="131">
        <v>1731</v>
      </c>
      <c r="W115" s="135">
        <v>-64</v>
      </c>
      <c r="X115" s="131">
        <v>739</v>
      </c>
      <c r="Y115" s="131">
        <v>0</v>
      </c>
      <c r="Z115" s="135">
        <v>739</v>
      </c>
      <c r="AA115" s="131">
        <v>950</v>
      </c>
      <c r="AB115" s="131">
        <v>219.80286264154338</v>
      </c>
      <c r="AC115" s="135">
        <v>730.19713735845664</v>
      </c>
      <c r="AD115" s="131">
        <v>881</v>
      </c>
      <c r="AE115" s="131">
        <v>0</v>
      </c>
      <c r="AF115" s="135">
        <v>881</v>
      </c>
      <c r="AG115" s="131">
        <v>0</v>
      </c>
      <c r="AH115" s="131">
        <v>0</v>
      </c>
      <c r="AI115" s="135">
        <v>0</v>
      </c>
      <c r="AJ115" s="131">
        <v>-170</v>
      </c>
      <c r="AK115" s="131">
        <v>-101.31378459431136</v>
      </c>
      <c r="AL115" s="135">
        <v>-68.686215405688642</v>
      </c>
      <c r="AM115" s="131">
        <v>-41.128000893997523</v>
      </c>
      <c r="AN115" s="131">
        <v>0</v>
      </c>
      <c r="AO115" s="135">
        <v>-41.128000893997523</v>
      </c>
      <c r="AP115" s="136">
        <v>52101</v>
      </c>
      <c r="AQ115" s="136">
        <v>49855.132708596248</v>
      </c>
      <c r="AR115" s="135">
        <v>2245.8672914037525</v>
      </c>
      <c r="AS115" s="137">
        <v>641</v>
      </c>
      <c r="AT115" s="137">
        <v>700.45459701275104</v>
      </c>
      <c r="AU115" s="135">
        <v>-59.454597012751037</v>
      </c>
      <c r="AV115" s="25">
        <v>212</v>
      </c>
      <c r="AW115" s="86"/>
      <c r="AX115" s="92"/>
      <c r="AY115" s="93"/>
      <c r="AZ115" s="90"/>
      <c r="BE115" s="25">
        <v>0</v>
      </c>
      <c r="BF115" s="25">
        <v>-0.64363054902059957</v>
      </c>
    </row>
    <row r="116" spans="2:58" ht="16" x14ac:dyDescent="0.4">
      <c r="B116" s="124" t="s">
        <v>115</v>
      </c>
      <c r="C116" s="133">
        <v>8709.0762417810383</v>
      </c>
      <c r="D116" s="131">
        <v>8757</v>
      </c>
      <c r="E116" s="135">
        <v>-47.923758218961666</v>
      </c>
      <c r="F116" s="131">
        <v>15459.592187469434</v>
      </c>
      <c r="G116" s="131">
        <v>14953</v>
      </c>
      <c r="H116" s="135">
        <v>506.59218746943407</v>
      </c>
      <c r="I116" s="133">
        <v>5415.5334731143639</v>
      </c>
      <c r="J116" s="131">
        <v>4819</v>
      </c>
      <c r="K116" s="135">
        <v>596.53347311436391</v>
      </c>
      <c r="L116" s="131">
        <v>718</v>
      </c>
      <c r="M116" s="90">
        <v>714</v>
      </c>
      <c r="N116" s="135">
        <v>4</v>
      </c>
      <c r="O116" s="131">
        <v>5092.6662388583627</v>
      </c>
      <c r="P116" s="131">
        <v>4842</v>
      </c>
      <c r="Q116" s="135">
        <v>250.6662388583627</v>
      </c>
      <c r="R116" s="131">
        <v>17344.842581945493</v>
      </c>
      <c r="S116" s="131">
        <v>16831</v>
      </c>
      <c r="T116" s="135">
        <v>513.84258194549329</v>
      </c>
      <c r="U116" s="131">
        <v>1667</v>
      </c>
      <c r="V116" s="131">
        <v>1731</v>
      </c>
      <c r="W116" s="135">
        <v>-64</v>
      </c>
      <c r="X116" s="131">
        <v>739</v>
      </c>
      <c r="Y116" s="131">
        <v>0</v>
      </c>
      <c r="Z116" s="135">
        <v>739</v>
      </c>
      <c r="AA116" s="131">
        <v>848</v>
      </c>
      <c r="AB116" s="131">
        <v>56.228639280394823</v>
      </c>
      <c r="AC116" s="135">
        <v>791.77136071960513</v>
      </c>
      <c r="AD116" s="131">
        <v>881</v>
      </c>
      <c r="AE116" s="131">
        <v>0</v>
      </c>
      <c r="AF116" s="135">
        <v>881</v>
      </c>
      <c r="AG116" s="131">
        <v>0</v>
      </c>
      <c r="AH116" s="131">
        <v>0</v>
      </c>
      <c r="AI116" s="135">
        <v>0</v>
      </c>
      <c r="AJ116" s="131">
        <v>-109</v>
      </c>
      <c r="AK116" s="131">
        <v>-10.223388960071786</v>
      </c>
      <c r="AL116" s="135">
        <v>-98.776611039928213</v>
      </c>
      <c r="AM116" s="131">
        <v>4.289276831310417</v>
      </c>
      <c r="AN116" s="131">
        <v>0</v>
      </c>
      <c r="AO116" s="135">
        <v>4.289276831310417</v>
      </c>
      <c r="AP116" s="136">
        <v>56770</v>
      </c>
      <c r="AQ116" s="136">
        <v>52693</v>
      </c>
      <c r="AR116" s="135">
        <v>4077</v>
      </c>
      <c r="AS116" s="137">
        <v>5310</v>
      </c>
      <c r="AT116" s="137">
        <v>3538.3218884165035</v>
      </c>
      <c r="AU116" s="135">
        <v>1771.6781115834965</v>
      </c>
      <c r="AV116" s="25">
        <v>58</v>
      </c>
      <c r="AW116" s="86"/>
      <c r="AX116" s="92"/>
      <c r="AY116" s="93"/>
      <c r="AZ116" s="90"/>
      <c r="BE116" s="25">
        <v>0</v>
      </c>
      <c r="BF116" s="25">
        <v>5.2503203260130249E-3</v>
      </c>
    </row>
    <row r="117" spans="2:58" ht="16" x14ac:dyDescent="0.4">
      <c r="B117" s="124" t="s">
        <v>116</v>
      </c>
      <c r="C117" s="133">
        <v>9820.15725882283</v>
      </c>
      <c r="D117" s="131">
        <v>10240</v>
      </c>
      <c r="E117" s="135">
        <v>-419.84274117716996</v>
      </c>
      <c r="F117" s="131">
        <v>16482.704274609754</v>
      </c>
      <c r="G117" s="131">
        <v>16179</v>
      </c>
      <c r="H117" s="135">
        <v>303.70427460975407</v>
      </c>
      <c r="I117" s="133">
        <v>6689.5320609736509</v>
      </c>
      <c r="J117" s="131">
        <v>6183</v>
      </c>
      <c r="K117" s="135">
        <v>506.53206097365091</v>
      </c>
      <c r="L117" s="131">
        <v>1199</v>
      </c>
      <c r="M117" s="90">
        <v>1167</v>
      </c>
      <c r="N117" s="135">
        <v>32</v>
      </c>
      <c r="O117" s="131">
        <v>7859.6785853623505</v>
      </c>
      <c r="P117" s="131">
        <v>7005</v>
      </c>
      <c r="Q117" s="135">
        <v>854.67858536235053</v>
      </c>
      <c r="R117" s="131">
        <v>14502.432972315448</v>
      </c>
      <c r="S117" s="131">
        <v>14365</v>
      </c>
      <c r="T117" s="135">
        <v>137.43297231544784</v>
      </c>
      <c r="U117" s="131">
        <v>1667</v>
      </c>
      <c r="V117" s="131">
        <v>1731</v>
      </c>
      <c r="W117" s="135">
        <v>-64</v>
      </c>
      <c r="X117" s="131">
        <v>739</v>
      </c>
      <c r="Y117" s="131">
        <v>191.68854300134598</v>
      </c>
      <c r="Z117" s="135">
        <v>547.31145699865397</v>
      </c>
      <c r="AA117" s="131">
        <v>848</v>
      </c>
      <c r="AB117" s="131">
        <v>56.228639280394823</v>
      </c>
      <c r="AC117" s="135">
        <v>791.77136071960513</v>
      </c>
      <c r="AD117" s="131">
        <v>881</v>
      </c>
      <c r="AE117" s="131">
        <v>0</v>
      </c>
      <c r="AF117" s="135">
        <v>881</v>
      </c>
      <c r="AG117" s="131">
        <v>0</v>
      </c>
      <c r="AH117" s="131">
        <v>0</v>
      </c>
      <c r="AI117" s="135">
        <v>0</v>
      </c>
      <c r="AJ117" s="131">
        <v>-142</v>
      </c>
      <c r="AK117" s="131">
        <v>-55.768586777191572</v>
      </c>
      <c r="AL117" s="135">
        <v>-86.231413222808428</v>
      </c>
      <c r="AM117" s="131">
        <v>174.49484791596478</v>
      </c>
      <c r="AN117" s="131">
        <v>0</v>
      </c>
      <c r="AO117" s="135">
        <v>174.49484791596478</v>
      </c>
      <c r="AP117" s="136">
        <v>60721</v>
      </c>
      <c r="AQ117" s="136">
        <v>57061</v>
      </c>
      <c r="AR117" s="135">
        <v>3660</v>
      </c>
      <c r="AS117" s="137">
        <v>9261</v>
      </c>
      <c r="AT117" s="137">
        <v>7906.3218884165035</v>
      </c>
      <c r="AU117" s="135">
        <v>1354.6781115834965</v>
      </c>
      <c r="AV117" s="25">
        <v>92</v>
      </c>
      <c r="AW117" s="86"/>
      <c r="AX117" s="92"/>
      <c r="AY117" s="93"/>
      <c r="AZ117" s="90"/>
      <c r="BE117" s="25">
        <v>0</v>
      </c>
      <c r="BF117" s="25">
        <v>1.1485955045427545</v>
      </c>
    </row>
    <row r="118" spans="2:58" ht="16" x14ac:dyDescent="0.4">
      <c r="B118" s="124" t="s">
        <v>117</v>
      </c>
      <c r="C118" s="133">
        <v>6543.2949532894427</v>
      </c>
      <c r="D118" s="131">
        <v>6457</v>
      </c>
      <c r="E118" s="135">
        <v>86.294953289442674</v>
      </c>
      <c r="F118" s="131">
        <v>11095.738907995559</v>
      </c>
      <c r="G118" s="131">
        <v>10986</v>
      </c>
      <c r="H118" s="135">
        <v>109.7389079955592</v>
      </c>
      <c r="I118" s="133">
        <v>4107.5969953522172</v>
      </c>
      <c r="J118" s="131">
        <v>3973</v>
      </c>
      <c r="K118" s="135">
        <v>134.59699535221716</v>
      </c>
      <c r="L118" s="131">
        <v>540</v>
      </c>
      <c r="M118" s="90">
        <v>540</v>
      </c>
      <c r="N118" s="135">
        <v>0</v>
      </c>
      <c r="O118" s="131">
        <v>4853.4694768070349</v>
      </c>
      <c r="P118" s="131">
        <v>4313</v>
      </c>
      <c r="Q118" s="135">
        <v>540.46947680703488</v>
      </c>
      <c r="R118" s="131">
        <v>21946.02766744974</v>
      </c>
      <c r="S118" s="131">
        <v>21628</v>
      </c>
      <c r="T118" s="135">
        <v>318.02766744973997</v>
      </c>
      <c r="U118" s="131">
        <v>1667</v>
      </c>
      <c r="V118" s="131">
        <v>1731</v>
      </c>
      <c r="W118" s="135">
        <v>-64</v>
      </c>
      <c r="X118" s="131">
        <v>739</v>
      </c>
      <c r="Y118" s="131">
        <v>0</v>
      </c>
      <c r="Z118" s="135">
        <v>739</v>
      </c>
      <c r="AA118" s="131">
        <v>848</v>
      </c>
      <c r="AB118" s="131">
        <v>56.228639280394823</v>
      </c>
      <c r="AC118" s="135">
        <v>791.77136071960513</v>
      </c>
      <c r="AD118" s="131">
        <v>881</v>
      </c>
      <c r="AE118" s="131">
        <v>0</v>
      </c>
      <c r="AF118" s="135">
        <v>881</v>
      </c>
      <c r="AG118" s="131">
        <v>0</v>
      </c>
      <c r="AH118" s="131">
        <v>0</v>
      </c>
      <c r="AI118" s="135">
        <v>0</v>
      </c>
      <c r="AJ118" s="131">
        <v>-142</v>
      </c>
      <c r="AK118" s="131">
        <v>-55.768586777191572</v>
      </c>
      <c r="AL118" s="135">
        <v>-86.231413222808428</v>
      </c>
      <c r="AM118" s="131">
        <v>-41.128000893997523</v>
      </c>
      <c r="AN118" s="131">
        <v>0</v>
      </c>
      <c r="AO118" s="135">
        <v>-41.128000893997523</v>
      </c>
      <c r="AP118" s="136">
        <v>53038</v>
      </c>
      <c r="AQ118" s="136">
        <v>49628</v>
      </c>
      <c r="AR118" s="135">
        <v>3410</v>
      </c>
      <c r="AS118" s="137">
        <v>1578</v>
      </c>
      <c r="AT118" s="137">
        <v>473.3218884165035</v>
      </c>
      <c r="AU118" s="135">
        <v>1104.6781115834965</v>
      </c>
      <c r="AV118" s="25">
        <v>114</v>
      </c>
      <c r="AW118" s="86"/>
      <c r="AX118" s="92"/>
      <c r="AY118" s="93"/>
      <c r="AZ118" s="90"/>
      <c r="BE118" s="25">
        <v>0</v>
      </c>
      <c r="BF118" s="25">
        <v>0.46005250320013147</v>
      </c>
    </row>
    <row r="119" spans="2:58" ht="16" x14ac:dyDescent="0.4">
      <c r="B119" s="124" t="s">
        <v>118</v>
      </c>
      <c r="C119" s="133">
        <v>8820.2949532894436</v>
      </c>
      <c r="D119" s="131">
        <v>9107</v>
      </c>
      <c r="E119" s="135">
        <v>-286.70504671055642</v>
      </c>
      <c r="F119" s="131">
        <v>13630.738907995559</v>
      </c>
      <c r="G119" s="131">
        <v>13684</v>
      </c>
      <c r="H119" s="135">
        <v>-53.261092004440798</v>
      </c>
      <c r="I119" s="133">
        <v>4811.5969953522172</v>
      </c>
      <c r="J119" s="131">
        <v>4610</v>
      </c>
      <c r="K119" s="135">
        <v>201.59699535221716</v>
      </c>
      <c r="L119" s="131">
        <v>544</v>
      </c>
      <c r="M119" s="90">
        <v>545</v>
      </c>
      <c r="N119" s="135">
        <v>-1</v>
      </c>
      <c r="O119" s="131">
        <v>4418.4694768070349</v>
      </c>
      <c r="P119" s="131">
        <v>4070</v>
      </c>
      <c r="Q119" s="135">
        <v>348.46947680703488</v>
      </c>
      <c r="R119" s="131">
        <v>14263.027667449742</v>
      </c>
      <c r="S119" s="131">
        <v>13976</v>
      </c>
      <c r="T119" s="135">
        <v>287.02766744974178</v>
      </c>
      <c r="U119" s="131">
        <v>1667</v>
      </c>
      <c r="V119" s="131">
        <v>1731</v>
      </c>
      <c r="W119" s="135">
        <v>-64</v>
      </c>
      <c r="X119" s="131">
        <v>739</v>
      </c>
      <c r="Y119" s="131">
        <v>0</v>
      </c>
      <c r="Z119" s="135">
        <v>739</v>
      </c>
      <c r="AA119" s="131">
        <v>848</v>
      </c>
      <c r="AB119" s="131">
        <v>56.228639280394823</v>
      </c>
      <c r="AC119" s="135">
        <v>791.77136071960513</v>
      </c>
      <c r="AD119" s="131">
        <v>881</v>
      </c>
      <c r="AE119" s="131">
        <v>0</v>
      </c>
      <c r="AF119" s="135">
        <v>881</v>
      </c>
      <c r="AG119" s="131">
        <v>0</v>
      </c>
      <c r="AH119" s="131">
        <v>0</v>
      </c>
      <c r="AI119" s="135">
        <v>0</v>
      </c>
      <c r="AJ119" s="131">
        <v>-142</v>
      </c>
      <c r="AK119" s="131">
        <v>-55.768586777191572</v>
      </c>
      <c r="AL119" s="135">
        <v>-86.231413222808428</v>
      </c>
      <c r="AM119" s="131">
        <v>-41.128000893997523</v>
      </c>
      <c r="AN119" s="131">
        <v>0</v>
      </c>
      <c r="AO119" s="135">
        <v>-41.128000893997523</v>
      </c>
      <c r="AP119" s="136">
        <v>50440</v>
      </c>
      <c r="AQ119" s="136">
        <v>47723</v>
      </c>
      <c r="AR119" s="135">
        <v>2717</v>
      </c>
      <c r="AS119" s="137">
        <v>-1020</v>
      </c>
      <c r="AT119" s="137">
        <v>-1431.6781115834965</v>
      </c>
      <c r="AU119" s="135">
        <v>411.6781115834965</v>
      </c>
      <c r="AV119" s="25">
        <v>186</v>
      </c>
      <c r="AW119" s="86"/>
      <c r="AX119" s="92"/>
      <c r="AY119" s="93"/>
      <c r="AZ119" s="90"/>
      <c r="BE119" s="25">
        <v>0</v>
      </c>
      <c r="BF119" s="25">
        <v>0.46005250320013147</v>
      </c>
    </row>
    <row r="120" spans="2:58" ht="16" x14ac:dyDescent="0.4">
      <c r="B120" s="124" t="s">
        <v>119</v>
      </c>
      <c r="C120" s="133">
        <v>10090.294953289444</v>
      </c>
      <c r="D120" s="131">
        <v>10359</v>
      </c>
      <c r="E120" s="135">
        <v>-268.70504671055642</v>
      </c>
      <c r="F120" s="131">
        <v>14103.738907995559</v>
      </c>
      <c r="G120" s="131">
        <v>14339</v>
      </c>
      <c r="H120" s="135">
        <v>-235.2610920044408</v>
      </c>
      <c r="I120" s="133">
        <v>5322.5969953522172</v>
      </c>
      <c r="J120" s="131">
        <v>4954</v>
      </c>
      <c r="K120" s="135">
        <v>368.59699535221716</v>
      </c>
      <c r="L120" s="131">
        <v>577</v>
      </c>
      <c r="M120" s="90">
        <v>590</v>
      </c>
      <c r="N120" s="135">
        <v>-13</v>
      </c>
      <c r="O120" s="131">
        <v>3954.4694768070349</v>
      </c>
      <c r="P120" s="131">
        <v>3865</v>
      </c>
      <c r="Q120" s="135">
        <v>89.46947680703488</v>
      </c>
      <c r="R120" s="131">
        <v>11725.027667449742</v>
      </c>
      <c r="S120" s="131">
        <v>11645</v>
      </c>
      <c r="T120" s="135">
        <v>80.027667449741784</v>
      </c>
      <c r="U120" s="131">
        <v>1667</v>
      </c>
      <c r="V120" s="131">
        <v>1731</v>
      </c>
      <c r="W120" s="135">
        <v>-64</v>
      </c>
      <c r="X120" s="131">
        <v>739</v>
      </c>
      <c r="Y120" s="131">
        <v>0</v>
      </c>
      <c r="Z120" s="135">
        <v>739</v>
      </c>
      <c r="AA120" s="131">
        <v>848</v>
      </c>
      <c r="AB120" s="131">
        <v>158.46252888111269</v>
      </c>
      <c r="AC120" s="135">
        <v>689.53747111888731</v>
      </c>
      <c r="AD120" s="131">
        <v>881</v>
      </c>
      <c r="AE120" s="131">
        <v>0</v>
      </c>
      <c r="AF120" s="135">
        <v>881</v>
      </c>
      <c r="AG120" s="131">
        <v>0</v>
      </c>
      <c r="AH120" s="131">
        <v>0</v>
      </c>
      <c r="AI120" s="135">
        <v>0</v>
      </c>
      <c r="AJ120" s="131">
        <v>-137</v>
      </c>
      <c r="AK120" s="131">
        <v>-55.768586777191572</v>
      </c>
      <c r="AL120" s="135">
        <v>-81.231413222808428</v>
      </c>
      <c r="AM120" s="131">
        <v>-41.128000893997523</v>
      </c>
      <c r="AN120" s="131">
        <v>0</v>
      </c>
      <c r="AO120" s="135">
        <v>-41.128000893997523</v>
      </c>
      <c r="AP120" s="136">
        <v>49730</v>
      </c>
      <c r="AQ120" s="136">
        <v>47585</v>
      </c>
      <c r="AR120" s="135">
        <v>2145</v>
      </c>
      <c r="AS120" s="137">
        <v>-1730</v>
      </c>
      <c r="AT120" s="137">
        <v>-1569.6781115834965</v>
      </c>
      <c r="AU120" s="135">
        <v>-160.3218884165035</v>
      </c>
      <c r="AV120" s="25">
        <v>221</v>
      </c>
      <c r="AW120" s="86"/>
      <c r="AX120" s="92"/>
      <c r="AY120" s="93"/>
      <c r="AZ120" s="90"/>
      <c r="BE120" s="25">
        <v>0</v>
      </c>
      <c r="BF120" s="25">
        <v>0.69394210392056266</v>
      </c>
    </row>
    <row r="121" spans="2:58" ht="16" x14ac:dyDescent="0.4">
      <c r="B121" s="124" t="s">
        <v>120</v>
      </c>
      <c r="C121" s="133">
        <v>12366.294953289444</v>
      </c>
      <c r="D121" s="131">
        <v>12661</v>
      </c>
      <c r="E121" s="135">
        <v>-294.70504671055642</v>
      </c>
      <c r="F121" s="131">
        <v>17634.738907995557</v>
      </c>
      <c r="G121" s="131">
        <v>18658</v>
      </c>
      <c r="H121" s="135">
        <v>-1023.2610920044426</v>
      </c>
      <c r="I121" s="133">
        <v>5129.5969953522172</v>
      </c>
      <c r="J121" s="131">
        <v>5287</v>
      </c>
      <c r="K121" s="135">
        <v>-157.40300464778284</v>
      </c>
      <c r="L121" s="131">
        <v>396</v>
      </c>
      <c r="M121" s="90">
        <v>403</v>
      </c>
      <c r="N121" s="135">
        <v>-7</v>
      </c>
      <c r="O121" s="131">
        <v>2932.4694768070349</v>
      </c>
      <c r="P121" s="131">
        <v>2977</v>
      </c>
      <c r="Q121" s="135">
        <v>-44.53052319296512</v>
      </c>
      <c r="R121" s="131">
        <v>10522.027667449742</v>
      </c>
      <c r="S121" s="131">
        <v>10667</v>
      </c>
      <c r="T121" s="135">
        <v>-144.97233255025822</v>
      </c>
      <c r="U121" s="131">
        <v>1667</v>
      </c>
      <c r="V121" s="131">
        <v>1731</v>
      </c>
      <c r="W121" s="135">
        <v>-64</v>
      </c>
      <c r="X121" s="131">
        <v>739</v>
      </c>
      <c r="Y121" s="131">
        <v>0</v>
      </c>
      <c r="Z121" s="135">
        <v>739</v>
      </c>
      <c r="AA121" s="131">
        <v>871</v>
      </c>
      <c r="AB121" s="131">
        <v>158.46252888111269</v>
      </c>
      <c r="AC121" s="135">
        <v>712.53747111888731</v>
      </c>
      <c r="AD121" s="131">
        <v>881</v>
      </c>
      <c r="AE121" s="131">
        <v>0</v>
      </c>
      <c r="AF121" s="135">
        <v>881</v>
      </c>
      <c r="AG121" s="131">
        <v>0</v>
      </c>
      <c r="AH121" s="131">
        <v>0</v>
      </c>
      <c r="AI121" s="135">
        <v>0</v>
      </c>
      <c r="AJ121" s="131">
        <v>-137</v>
      </c>
      <c r="AK121" s="131">
        <v>-55.768586777191572</v>
      </c>
      <c r="AL121" s="135">
        <v>-81.231413222808428</v>
      </c>
      <c r="AM121" s="131">
        <v>-41.128000893993885</v>
      </c>
      <c r="AN121" s="131">
        <v>0</v>
      </c>
      <c r="AO121" s="135">
        <v>-41.128000893993885</v>
      </c>
      <c r="AP121" s="136">
        <v>52961</v>
      </c>
      <c r="AQ121" s="136">
        <v>52485.760213608184</v>
      </c>
      <c r="AR121" s="135">
        <v>475.23978639181587</v>
      </c>
      <c r="AS121" s="137">
        <v>1501</v>
      </c>
      <c r="AT121" s="137">
        <v>3331.0821020246876</v>
      </c>
      <c r="AU121" s="135">
        <v>-1830.0821020246876</v>
      </c>
      <c r="AV121" s="25">
        <v>287</v>
      </c>
      <c r="AW121" s="86"/>
      <c r="AX121" s="92"/>
      <c r="AY121" s="93"/>
      <c r="AZ121" s="90"/>
      <c r="BE121" s="25">
        <v>0</v>
      </c>
      <c r="BF121" s="25">
        <v>0.9337284957364318</v>
      </c>
    </row>
    <row r="122" spans="2:58" ht="16" x14ac:dyDescent="0.4">
      <c r="B122" s="124" t="s">
        <v>121</v>
      </c>
      <c r="C122" s="133">
        <v>10704.294953289444</v>
      </c>
      <c r="D122" s="131">
        <v>10975</v>
      </c>
      <c r="E122" s="135">
        <v>-270.70504671055642</v>
      </c>
      <c r="F122" s="131">
        <v>16141.738907995559</v>
      </c>
      <c r="G122" s="131">
        <v>15909</v>
      </c>
      <c r="H122" s="135">
        <v>232.7389079955592</v>
      </c>
      <c r="I122" s="133">
        <v>5575.5969953522172</v>
      </c>
      <c r="J122" s="131">
        <v>5380</v>
      </c>
      <c r="K122" s="135">
        <v>195.59699535221716</v>
      </c>
      <c r="L122" s="131">
        <v>702</v>
      </c>
      <c r="M122" s="90">
        <v>704</v>
      </c>
      <c r="N122" s="135">
        <v>-2</v>
      </c>
      <c r="O122" s="131">
        <v>3920.4694768070349</v>
      </c>
      <c r="P122" s="131">
        <v>3781</v>
      </c>
      <c r="Q122" s="135">
        <v>139.46947680703488</v>
      </c>
      <c r="R122" s="131">
        <v>11268.027667449742</v>
      </c>
      <c r="S122" s="131">
        <v>10937</v>
      </c>
      <c r="T122" s="135">
        <v>331.02766744974178</v>
      </c>
      <c r="U122" s="131">
        <v>1667</v>
      </c>
      <c r="V122" s="131">
        <v>1731</v>
      </c>
      <c r="W122" s="135">
        <v>-64</v>
      </c>
      <c r="X122" s="131">
        <v>739</v>
      </c>
      <c r="Y122" s="131">
        <v>0</v>
      </c>
      <c r="Z122" s="135">
        <v>739</v>
      </c>
      <c r="AA122" s="131">
        <v>848</v>
      </c>
      <c r="AB122" s="131">
        <v>56.228639280394823</v>
      </c>
      <c r="AC122" s="135">
        <v>791.77136071960513</v>
      </c>
      <c r="AD122" s="131">
        <v>881</v>
      </c>
      <c r="AE122" s="131">
        <v>0</v>
      </c>
      <c r="AF122" s="135">
        <v>881</v>
      </c>
      <c r="AG122" s="131">
        <v>0</v>
      </c>
      <c r="AH122" s="131">
        <v>0</v>
      </c>
      <c r="AI122" s="135">
        <v>0</v>
      </c>
      <c r="AJ122" s="131">
        <v>-142</v>
      </c>
      <c r="AK122" s="131">
        <v>-55.768586777191572</v>
      </c>
      <c r="AL122" s="135">
        <v>-86.231413222808428</v>
      </c>
      <c r="AM122" s="131">
        <v>-41.128000893997523</v>
      </c>
      <c r="AN122" s="131">
        <v>0</v>
      </c>
      <c r="AO122" s="135">
        <v>-41.128000893997523</v>
      </c>
      <c r="AP122" s="136">
        <v>52264</v>
      </c>
      <c r="AQ122" s="136">
        <v>49417</v>
      </c>
      <c r="AR122" s="135">
        <v>2847</v>
      </c>
      <c r="AS122" s="137">
        <v>804</v>
      </c>
      <c r="AT122" s="137">
        <v>262.3218884165035</v>
      </c>
      <c r="AU122" s="135">
        <v>541.6781115834965</v>
      </c>
      <c r="AV122" s="25">
        <v>168</v>
      </c>
      <c r="AW122" s="86"/>
      <c r="AX122" s="92"/>
      <c r="AY122" s="93"/>
      <c r="AZ122" s="90"/>
      <c r="BE122" s="25">
        <v>0</v>
      </c>
      <c r="BF122" s="25">
        <v>0.46005250320013147</v>
      </c>
    </row>
    <row r="123" spans="2:58" ht="16" x14ac:dyDescent="0.4">
      <c r="B123" s="124" t="s">
        <v>122</v>
      </c>
      <c r="C123" s="133">
        <v>12378.294953289444</v>
      </c>
      <c r="D123" s="131">
        <v>12780</v>
      </c>
      <c r="E123" s="135">
        <v>-401.70504671055642</v>
      </c>
      <c r="F123" s="131">
        <v>17461.738907995557</v>
      </c>
      <c r="G123" s="131">
        <v>18571</v>
      </c>
      <c r="H123" s="135">
        <v>-1109.2610920044426</v>
      </c>
      <c r="I123" s="133">
        <v>5477.5969953522172</v>
      </c>
      <c r="J123" s="131">
        <v>5243</v>
      </c>
      <c r="K123" s="135">
        <v>234.59699535221716</v>
      </c>
      <c r="L123" s="131">
        <v>378</v>
      </c>
      <c r="M123" s="90">
        <v>389</v>
      </c>
      <c r="N123" s="135">
        <v>-11</v>
      </c>
      <c r="O123" s="131">
        <v>3210.4694768070349</v>
      </c>
      <c r="P123" s="131">
        <v>3248</v>
      </c>
      <c r="Q123" s="135">
        <v>-37.53052319296512</v>
      </c>
      <c r="R123" s="131">
        <v>9570.0276674497418</v>
      </c>
      <c r="S123" s="131">
        <v>9721</v>
      </c>
      <c r="T123" s="135">
        <v>-150.97233255025822</v>
      </c>
      <c r="U123" s="131">
        <v>1667</v>
      </c>
      <c r="V123" s="131">
        <v>1731</v>
      </c>
      <c r="W123" s="135">
        <v>-64</v>
      </c>
      <c r="X123" s="131">
        <v>739</v>
      </c>
      <c r="Y123" s="131">
        <v>0</v>
      </c>
      <c r="Z123" s="135">
        <v>739</v>
      </c>
      <c r="AA123" s="131">
        <v>850</v>
      </c>
      <c r="AB123" s="131">
        <v>158.46252888111269</v>
      </c>
      <c r="AC123" s="135">
        <v>691.53747111888731</v>
      </c>
      <c r="AD123" s="131">
        <v>881</v>
      </c>
      <c r="AE123" s="131">
        <v>0</v>
      </c>
      <c r="AF123" s="135">
        <v>881</v>
      </c>
      <c r="AG123" s="131">
        <v>0</v>
      </c>
      <c r="AH123" s="131">
        <v>0</v>
      </c>
      <c r="AI123" s="135">
        <v>0</v>
      </c>
      <c r="AJ123" s="131">
        <v>-137</v>
      </c>
      <c r="AK123" s="131">
        <v>-55.768586777191572</v>
      </c>
      <c r="AL123" s="135">
        <v>-81.231413222808428</v>
      </c>
      <c r="AM123" s="131">
        <v>-41.128000893993885</v>
      </c>
      <c r="AN123" s="131">
        <v>0</v>
      </c>
      <c r="AO123" s="135">
        <v>-41.128000893993885</v>
      </c>
      <c r="AP123" s="136">
        <v>52435</v>
      </c>
      <c r="AQ123" s="136">
        <v>51785</v>
      </c>
      <c r="AR123" s="135">
        <v>650</v>
      </c>
      <c r="AS123" s="137">
        <v>975</v>
      </c>
      <c r="AT123" s="137">
        <v>2630.3218884165035</v>
      </c>
      <c r="AU123" s="135">
        <v>-1655.3218884165035</v>
      </c>
      <c r="AV123" s="25">
        <v>284</v>
      </c>
      <c r="AW123" s="86"/>
      <c r="AX123" s="92"/>
      <c r="AY123" s="93"/>
      <c r="AZ123" s="90"/>
      <c r="BE123" s="25">
        <v>0</v>
      </c>
      <c r="BF123" s="25">
        <v>0.69394210392056266</v>
      </c>
    </row>
    <row r="124" spans="2:58" ht="16" x14ac:dyDescent="0.4">
      <c r="B124" s="124" t="s">
        <v>123</v>
      </c>
      <c r="C124" s="133">
        <v>8831.2949532894436</v>
      </c>
      <c r="D124" s="131">
        <v>9113</v>
      </c>
      <c r="E124" s="135">
        <v>-281.70504671055642</v>
      </c>
      <c r="F124" s="131">
        <v>13795.738907995559</v>
      </c>
      <c r="G124" s="131">
        <v>13718</v>
      </c>
      <c r="H124" s="135">
        <v>77.738907995559202</v>
      </c>
      <c r="I124" s="133">
        <v>5504.5969953522172</v>
      </c>
      <c r="J124" s="131">
        <v>5424</v>
      </c>
      <c r="K124" s="135">
        <v>80.596995352217164</v>
      </c>
      <c r="L124" s="131">
        <v>666</v>
      </c>
      <c r="M124" s="90">
        <v>663</v>
      </c>
      <c r="N124" s="135">
        <v>3</v>
      </c>
      <c r="O124" s="131">
        <v>5145.4694768070349</v>
      </c>
      <c r="P124" s="131">
        <v>4586</v>
      </c>
      <c r="Q124" s="135">
        <v>559.46947680703488</v>
      </c>
      <c r="R124" s="131">
        <v>15603.027667449742</v>
      </c>
      <c r="S124" s="131">
        <v>15575</v>
      </c>
      <c r="T124" s="135">
        <v>28.027667449741784</v>
      </c>
      <c r="U124" s="131">
        <v>1667</v>
      </c>
      <c r="V124" s="131">
        <v>1731</v>
      </c>
      <c r="W124" s="135">
        <v>-64</v>
      </c>
      <c r="X124" s="131">
        <v>739</v>
      </c>
      <c r="Y124" s="131">
        <v>0</v>
      </c>
      <c r="Z124" s="135">
        <v>739</v>
      </c>
      <c r="AA124" s="131">
        <v>848</v>
      </c>
      <c r="AB124" s="131">
        <v>56.228639280394823</v>
      </c>
      <c r="AC124" s="135">
        <v>791.77136071960513</v>
      </c>
      <c r="AD124" s="131">
        <v>881</v>
      </c>
      <c r="AE124" s="131">
        <v>0</v>
      </c>
      <c r="AF124" s="135">
        <v>881</v>
      </c>
      <c r="AG124" s="131">
        <v>0</v>
      </c>
      <c r="AH124" s="131">
        <v>0</v>
      </c>
      <c r="AI124" s="135">
        <v>0</v>
      </c>
      <c r="AJ124" s="131">
        <v>-142</v>
      </c>
      <c r="AK124" s="131">
        <v>-55.768586777191572</v>
      </c>
      <c r="AL124" s="135">
        <v>-86.231413222808428</v>
      </c>
      <c r="AM124" s="131">
        <v>-41.128000893997523</v>
      </c>
      <c r="AN124" s="131">
        <v>0</v>
      </c>
      <c r="AO124" s="135">
        <v>-41.128000893997523</v>
      </c>
      <c r="AP124" s="136">
        <v>53498</v>
      </c>
      <c r="AQ124" s="136">
        <v>50810</v>
      </c>
      <c r="AR124" s="135">
        <v>2688</v>
      </c>
      <c r="AS124" s="137">
        <v>2038</v>
      </c>
      <c r="AT124" s="137">
        <v>1655.3218884165035</v>
      </c>
      <c r="AU124" s="135">
        <v>382.6781115834965</v>
      </c>
      <c r="AV124" s="25">
        <v>188</v>
      </c>
      <c r="AW124" s="86"/>
      <c r="AX124" s="92"/>
      <c r="AY124" s="93"/>
      <c r="AZ124" s="90"/>
      <c r="BE124" s="25">
        <v>0</v>
      </c>
      <c r="BF124" s="25">
        <v>0.46005250320013147</v>
      </c>
    </row>
    <row r="125" spans="2:58" ht="16" x14ac:dyDescent="0.4">
      <c r="B125" s="124" t="s">
        <v>124</v>
      </c>
      <c r="C125" s="133">
        <v>9603.2949532894436</v>
      </c>
      <c r="D125" s="131">
        <v>9725</v>
      </c>
      <c r="E125" s="135">
        <v>-121.70504671055642</v>
      </c>
      <c r="F125" s="131">
        <v>13628.738907995559</v>
      </c>
      <c r="G125" s="131">
        <v>13943</v>
      </c>
      <c r="H125" s="135">
        <v>-314.2610920044408</v>
      </c>
      <c r="I125" s="133">
        <v>4813.5969953522172</v>
      </c>
      <c r="J125" s="131">
        <v>4910</v>
      </c>
      <c r="K125" s="135">
        <v>-96.403004647782836</v>
      </c>
      <c r="L125" s="131">
        <v>677</v>
      </c>
      <c r="M125" s="90">
        <v>685</v>
      </c>
      <c r="N125" s="135">
        <v>-8</v>
      </c>
      <c r="O125" s="131">
        <v>4912.4694768070349</v>
      </c>
      <c r="P125" s="131">
        <v>4806</v>
      </c>
      <c r="Q125" s="135">
        <v>106.46947680703488</v>
      </c>
      <c r="R125" s="131">
        <v>13312.027667449742</v>
      </c>
      <c r="S125" s="131">
        <v>13240</v>
      </c>
      <c r="T125" s="135">
        <v>72.027667449741784</v>
      </c>
      <c r="U125" s="131">
        <v>1667</v>
      </c>
      <c r="V125" s="131">
        <v>1731</v>
      </c>
      <c r="W125" s="135">
        <v>-64</v>
      </c>
      <c r="X125" s="131">
        <v>739</v>
      </c>
      <c r="Y125" s="131">
        <v>0</v>
      </c>
      <c r="Z125" s="135">
        <v>739</v>
      </c>
      <c r="AA125" s="131">
        <v>848</v>
      </c>
      <c r="AB125" s="131">
        <v>158.46252888111269</v>
      </c>
      <c r="AC125" s="135">
        <v>689.53747111888731</v>
      </c>
      <c r="AD125" s="131">
        <v>881</v>
      </c>
      <c r="AE125" s="131">
        <v>0</v>
      </c>
      <c r="AF125" s="135">
        <v>881</v>
      </c>
      <c r="AG125" s="131">
        <v>0</v>
      </c>
      <c r="AH125" s="131">
        <v>0</v>
      </c>
      <c r="AI125" s="135">
        <v>0</v>
      </c>
      <c r="AJ125" s="131">
        <v>-137</v>
      </c>
      <c r="AK125" s="131">
        <v>-55.768586777191572</v>
      </c>
      <c r="AL125" s="135">
        <v>-81.231413222808428</v>
      </c>
      <c r="AM125" s="131">
        <v>-41.128000893997523</v>
      </c>
      <c r="AN125" s="131">
        <v>0</v>
      </c>
      <c r="AO125" s="135">
        <v>-41.128000893997523</v>
      </c>
      <c r="AP125" s="136">
        <v>50904</v>
      </c>
      <c r="AQ125" s="136">
        <v>49142</v>
      </c>
      <c r="AR125" s="135">
        <v>1762</v>
      </c>
      <c r="AS125" s="137">
        <v>-556</v>
      </c>
      <c r="AT125" s="137">
        <v>-12.678111583496502</v>
      </c>
      <c r="AU125" s="135">
        <v>-543.3218884165035</v>
      </c>
      <c r="AV125" s="25">
        <v>246</v>
      </c>
      <c r="AW125" s="86"/>
      <c r="AX125" s="92"/>
      <c r="AY125" s="93"/>
      <c r="AZ125" s="90"/>
      <c r="BE125" s="25">
        <v>0</v>
      </c>
      <c r="BF125" s="25">
        <v>0.69394210392056266</v>
      </c>
    </row>
    <row r="126" spans="2:58" ht="16" x14ac:dyDescent="0.4">
      <c r="B126" s="124" t="s">
        <v>125</v>
      </c>
      <c r="C126" s="133">
        <v>10686.294953289444</v>
      </c>
      <c r="D126" s="131">
        <v>10622</v>
      </c>
      <c r="E126" s="135">
        <v>64.294953289443583</v>
      </c>
      <c r="F126" s="131">
        <v>15554.738907995559</v>
      </c>
      <c r="G126" s="131">
        <v>16354</v>
      </c>
      <c r="H126" s="135">
        <v>-799.2610920044408</v>
      </c>
      <c r="I126" s="133">
        <v>5321.5969953522172</v>
      </c>
      <c r="J126" s="131">
        <v>5252</v>
      </c>
      <c r="K126" s="135">
        <v>69.596995352217164</v>
      </c>
      <c r="L126" s="131">
        <v>241</v>
      </c>
      <c r="M126" s="90">
        <v>251</v>
      </c>
      <c r="N126" s="135">
        <v>-10</v>
      </c>
      <c r="O126" s="131">
        <v>2309.4694768070349</v>
      </c>
      <c r="P126" s="131">
        <v>2776</v>
      </c>
      <c r="Q126" s="135">
        <v>-466.53052319296512</v>
      </c>
      <c r="R126" s="131">
        <v>12819.027667449742</v>
      </c>
      <c r="S126" s="131">
        <v>12974</v>
      </c>
      <c r="T126" s="135">
        <v>-154.97233255025822</v>
      </c>
      <c r="U126" s="131">
        <v>1667</v>
      </c>
      <c r="V126" s="131">
        <v>1731</v>
      </c>
      <c r="W126" s="135">
        <v>-64</v>
      </c>
      <c r="X126" s="131">
        <v>739</v>
      </c>
      <c r="Y126" s="131">
        <v>0</v>
      </c>
      <c r="Z126" s="135">
        <v>739</v>
      </c>
      <c r="AA126" s="131">
        <v>860</v>
      </c>
      <c r="AB126" s="131">
        <v>158.46252888111269</v>
      </c>
      <c r="AC126" s="135">
        <v>701.53747111888731</v>
      </c>
      <c r="AD126" s="131">
        <v>881</v>
      </c>
      <c r="AE126" s="131">
        <v>0</v>
      </c>
      <c r="AF126" s="135">
        <v>881</v>
      </c>
      <c r="AG126" s="131">
        <v>0</v>
      </c>
      <c r="AH126" s="131">
        <v>0</v>
      </c>
      <c r="AI126" s="135">
        <v>0</v>
      </c>
      <c r="AJ126" s="131">
        <v>-170</v>
      </c>
      <c r="AK126" s="131">
        <v>-101.31378459431136</v>
      </c>
      <c r="AL126" s="135">
        <v>-68.686215405688642</v>
      </c>
      <c r="AM126" s="131">
        <v>-41.128000893997523</v>
      </c>
      <c r="AN126" s="131">
        <v>0</v>
      </c>
      <c r="AO126" s="135">
        <v>-41.128000893997523</v>
      </c>
      <c r="AP126" s="136">
        <v>50868</v>
      </c>
      <c r="AQ126" s="136">
        <v>50017</v>
      </c>
      <c r="AR126" s="135">
        <v>851</v>
      </c>
      <c r="AS126" s="137">
        <v>-592</v>
      </c>
      <c r="AT126" s="137">
        <v>862.3218884165035</v>
      </c>
      <c r="AU126" s="135">
        <v>-1454.3218884165035</v>
      </c>
      <c r="AV126" s="25">
        <v>278</v>
      </c>
      <c r="AW126" s="86"/>
      <c r="AX126" s="92"/>
      <c r="AY126" s="93"/>
      <c r="AZ126" s="90"/>
      <c r="BE126" s="25">
        <v>0</v>
      </c>
      <c r="BF126" s="25">
        <v>0.14874428680195706</v>
      </c>
    </row>
    <row r="127" spans="2:58" ht="16" x14ac:dyDescent="0.4">
      <c r="B127" s="124" t="s">
        <v>126</v>
      </c>
      <c r="C127" s="133">
        <v>8079.2949532894427</v>
      </c>
      <c r="D127" s="131">
        <v>7937</v>
      </c>
      <c r="E127" s="135">
        <v>142.29495328944267</v>
      </c>
      <c r="F127" s="131">
        <v>12176.738907995559</v>
      </c>
      <c r="G127" s="131">
        <v>12676</v>
      </c>
      <c r="H127" s="135">
        <v>-499.2610920044408</v>
      </c>
      <c r="I127" s="133">
        <v>4349.5969953522172</v>
      </c>
      <c r="J127" s="131">
        <v>4386</v>
      </c>
      <c r="K127" s="135">
        <v>-36.403004647782836</v>
      </c>
      <c r="L127" s="131">
        <v>379</v>
      </c>
      <c r="M127" s="90">
        <v>383</v>
      </c>
      <c r="N127" s="135">
        <v>-4</v>
      </c>
      <c r="O127" s="131">
        <v>3796.4694768070349</v>
      </c>
      <c r="P127" s="131">
        <v>3456</v>
      </c>
      <c r="Q127" s="135">
        <v>340.46947680703488</v>
      </c>
      <c r="R127" s="131">
        <v>16782.02766744974</v>
      </c>
      <c r="S127" s="131">
        <v>16795</v>
      </c>
      <c r="T127" s="135">
        <v>-12.972332550260035</v>
      </c>
      <c r="U127" s="131">
        <v>1667</v>
      </c>
      <c r="V127" s="131">
        <v>1731</v>
      </c>
      <c r="W127" s="135">
        <v>-64</v>
      </c>
      <c r="X127" s="131">
        <v>739</v>
      </c>
      <c r="Y127" s="131">
        <v>0</v>
      </c>
      <c r="Z127" s="135">
        <v>739</v>
      </c>
      <c r="AA127" s="131">
        <v>848</v>
      </c>
      <c r="AB127" s="131">
        <v>56.228639280394823</v>
      </c>
      <c r="AC127" s="135">
        <v>791.77136071960513</v>
      </c>
      <c r="AD127" s="131">
        <v>881</v>
      </c>
      <c r="AE127" s="131">
        <v>0</v>
      </c>
      <c r="AF127" s="135">
        <v>881</v>
      </c>
      <c r="AG127" s="131">
        <v>0</v>
      </c>
      <c r="AH127" s="131">
        <v>0</v>
      </c>
      <c r="AI127" s="135">
        <v>0</v>
      </c>
      <c r="AJ127" s="131">
        <v>-142</v>
      </c>
      <c r="AK127" s="131">
        <v>-55.768586777191572</v>
      </c>
      <c r="AL127" s="135">
        <v>-86.231413222808428</v>
      </c>
      <c r="AM127" s="131">
        <v>-41.128000893997523</v>
      </c>
      <c r="AN127" s="131">
        <v>0</v>
      </c>
      <c r="AO127" s="135">
        <v>-41.128000893997523</v>
      </c>
      <c r="AP127" s="136">
        <v>49515</v>
      </c>
      <c r="AQ127" s="136">
        <v>47364</v>
      </c>
      <c r="AR127" s="135">
        <v>2151</v>
      </c>
      <c r="AS127" s="137">
        <v>-1945</v>
      </c>
      <c r="AT127" s="137">
        <v>-1790.6781115834965</v>
      </c>
      <c r="AU127" s="135">
        <v>-154.3218884165035</v>
      </c>
      <c r="AV127" s="25">
        <v>219</v>
      </c>
      <c r="AW127" s="86"/>
      <c r="AX127" s="92"/>
      <c r="AY127" s="93"/>
      <c r="AZ127" s="90"/>
      <c r="BE127" s="25">
        <v>0</v>
      </c>
      <c r="BF127" s="25">
        <v>0.46005250320013147</v>
      </c>
    </row>
    <row r="128" spans="2:58" ht="16" x14ac:dyDescent="0.4">
      <c r="B128" s="124" t="s">
        <v>127</v>
      </c>
      <c r="C128" s="133">
        <v>10664.294953289444</v>
      </c>
      <c r="D128" s="131">
        <v>10930</v>
      </c>
      <c r="E128" s="135">
        <v>-265.70504671055642</v>
      </c>
      <c r="F128" s="131">
        <v>17130.738907995557</v>
      </c>
      <c r="G128" s="131">
        <v>17103</v>
      </c>
      <c r="H128" s="135">
        <v>27.738907995557383</v>
      </c>
      <c r="I128" s="133">
        <v>6623.5969953522172</v>
      </c>
      <c r="J128" s="131">
        <v>6463</v>
      </c>
      <c r="K128" s="135">
        <v>160.59699535221716</v>
      </c>
      <c r="L128" s="131">
        <v>1077</v>
      </c>
      <c r="M128" s="90">
        <v>1067</v>
      </c>
      <c r="N128" s="135">
        <v>10</v>
      </c>
      <c r="O128" s="131">
        <v>5369.4694768070349</v>
      </c>
      <c r="P128" s="131">
        <v>5234</v>
      </c>
      <c r="Q128" s="135">
        <v>135.46947680703488</v>
      </c>
      <c r="R128" s="131">
        <v>9940.0276674497418</v>
      </c>
      <c r="S128" s="131">
        <v>10019</v>
      </c>
      <c r="T128" s="135">
        <v>-78.972332550258216</v>
      </c>
      <c r="U128" s="131">
        <v>1667</v>
      </c>
      <c r="V128" s="131">
        <v>1731</v>
      </c>
      <c r="W128" s="135">
        <v>-64</v>
      </c>
      <c r="X128" s="131">
        <v>739</v>
      </c>
      <c r="Y128" s="131">
        <v>0</v>
      </c>
      <c r="Z128" s="135">
        <v>739</v>
      </c>
      <c r="AA128" s="131">
        <v>875</v>
      </c>
      <c r="AB128" s="131">
        <v>56.228639280394823</v>
      </c>
      <c r="AC128" s="135">
        <v>818.77136071960513</v>
      </c>
      <c r="AD128" s="131">
        <v>881</v>
      </c>
      <c r="AE128" s="131">
        <v>0</v>
      </c>
      <c r="AF128" s="135">
        <v>881</v>
      </c>
      <c r="AG128" s="131">
        <v>0</v>
      </c>
      <c r="AH128" s="131">
        <v>0</v>
      </c>
      <c r="AI128" s="135">
        <v>0</v>
      </c>
      <c r="AJ128" s="131">
        <v>-142</v>
      </c>
      <c r="AK128" s="131">
        <v>-55.768586777191572</v>
      </c>
      <c r="AL128" s="135">
        <v>-86.231413222808428</v>
      </c>
      <c r="AM128" s="131">
        <v>-41.128000893993885</v>
      </c>
      <c r="AN128" s="131">
        <v>0</v>
      </c>
      <c r="AO128" s="135">
        <v>-41.128000893993885</v>
      </c>
      <c r="AP128" s="136">
        <v>54784</v>
      </c>
      <c r="AQ128" s="136">
        <v>52547</v>
      </c>
      <c r="AR128" s="135">
        <v>2237</v>
      </c>
      <c r="AS128" s="137">
        <v>3324</v>
      </c>
      <c r="AT128" s="137">
        <v>3392.3218884165035</v>
      </c>
      <c r="AU128" s="135">
        <v>-68.321888416503498</v>
      </c>
      <c r="AV128" s="25">
        <v>214</v>
      </c>
      <c r="AW128" s="86"/>
      <c r="AX128" s="92"/>
      <c r="AY128" s="93"/>
      <c r="AZ128" s="90"/>
      <c r="BE128" s="25">
        <v>0</v>
      </c>
      <c r="BF128" s="25">
        <v>0.46005250320013147</v>
      </c>
    </row>
    <row r="129" spans="2:58" ht="16" x14ac:dyDescent="0.4">
      <c r="B129" s="124" t="s">
        <v>128</v>
      </c>
      <c r="C129" s="133">
        <v>9175.2949532894436</v>
      </c>
      <c r="D129" s="131">
        <v>9198</v>
      </c>
      <c r="E129" s="135">
        <v>-22.705046710556417</v>
      </c>
      <c r="F129" s="131">
        <v>13159.738907995559</v>
      </c>
      <c r="G129" s="131">
        <v>13855</v>
      </c>
      <c r="H129" s="135">
        <v>-695.2610920044408</v>
      </c>
      <c r="I129" s="133">
        <v>4709.5969953522172</v>
      </c>
      <c r="J129" s="131">
        <v>4753</v>
      </c>
      <c r="K129" s="135">
        <v>-43.403004647782836</v>
      </c>
      <c r="L129" s="131">
        <v>484</v>
      </c>
      <c r="M129" s="90">
        <v>484</v>
      </c>
      <c r="N129" s="135">
        <v>0</v>
      </c>
      <c r="O129" s="131">
        <v>3809.4694768070349</v>
      </c>
      <c r="P129" s="131">
        <v>3661</v>
      </c>
      <c r="Q129" s="135">
        <v>148.46947680703488</v>
      </c>
      <c r="R129" s="131">
        <v>15284.027667449742</v>
      </c>
      <c r="S129" s="131">
        <v>15201</v>
      </c>
      <c r="T129" s="135">
        <v>83.027667449741784</v>
      </c>
      <c r="U129" s="131">
        <v>1667</v>
      </c>
      <c r="V129" s="131">
        <v>1731</v>
      </c>
      <c r="W129" s="135">
        <v>-64</v>
      </c>
      <c r="X129" s="131">
        <v>739</v>
      </c>
      <c r="Y129" s="131">
        <v>0</v>
      </c>
      <c r="Z129" s="135">
        <v>739</v>
      </c>
      <c r="AA129" s="131">
        <v>863</v>
      </c>
      <c r="AB129" s="131">
        <v>56.228639280394823</v>
      </c>
      <c r="AC129" s="135">
        <v>806.77136071960513</v>
      </c>
      <c r="AD129" s="131">
        <v>881</v>
      </c>
      <c r="AE129" s="131">
        <v>0</v>
      </c>
      <c r="AF129" s="135">
        <v>881</v>
      </c>
      <c r="AG129" s="131">
        <v>0</v>
      </c>
      <c r="AH129" s="131">
        <v>0</v>
      </c>
      <c r="AI129" s="135">
        <v>0</v>
      </c>
      <c r="AJ129" s="131">
        <v>-142</v>
      </c>
      <c r="AK129" s="131">
        <v>-55.768586777191572</v>
      </c>
      <c r="AL129" s="135">
        <v>-86.231413222808428</v>
      </c>
      <c r="AM129" s="131">
        <v>-41.128000893997523</v>
      </c>
      <c r="AN129" s="131">
        <v>0</v>
      </c>
      <c r="AO129" s="135">
        <v>-41.128000893997523</v>
      </c>
      <c r="AP129" s="136">
        <v>50589</v>
      </c>
      <c r="AQ129" s="136">
        <v>48882.542762266195</v>
      </c>
      <c r="AR129" s="135">
        <v>1706.4572377338045</v>
      </c>
      <c r="AS129" s="137">
        <v>-871</v>
      </c>
      <c r="AT129" s="137">
        <v>-272.13534931730101</v>
      </c>
      <c r="AU129" s="135">
        <v>-598.86465068269899</v>
      </c>
      <c r="AV129" s="25">
        <v>247</v>
      </c>
      <c r="AW129" s="86"/>
      <c r="AX129" s="92"/>
      <c r="AY129" s="93"/>
      <c r="AZ129" s="90"/>
      <c r="BE129" s="25">
        <v>0</v>
      </c>
      <c r="BF129" s="25">
        <v>0.91729023700463586</v>
      </c>
    </row>
    <row r="130" spans="2:58" ht="16" x14ac:dyDescent="0.4">
      <c r="B130" s="124" t="s">
        <v>129</v>
      </c>
      <c r="C130" s="133">
        <v>8605.2949532894436</v>
      </c>
      <c r="D130" s="131">
        <v>8750</v>
      </c>
      <c r="E130" s="135">
        <v>-144.70504671055642</v>
      </c>
      <c r="F130" s="131">
        <v>14445.738907995559</v>
      </c>
      <c r="G130" s="131">
        <v>14211</v>
      </c>
      <c r="H130" s="135">
        <v>234.7389079955592</v>
      </c>
      <c r="I130" s="133">
        <v>5394.5969953522172</v>
      </c>
      <c r="J130" s="131">
        <v>5280</v>
      </c>
      <c r="K130" s="135">
        <v>114.59699535221716</v>
      </c>
      <c r="L130" s="131">
        <v>821</v>
      </c>
      <c r="M130" s="90">
        <v>832</v>
      </c>
      <c r="N130" s="135">
        <v>-11</v>
      </c>
      <c r="O130" s="131">
        <v>5475.4694768070349</v>
      </c>
      <c r="P130" s="131">
        <v>4995</v>
      </c>
      <c r="Q130" s="135">
        <v>480.46947680703488</v>
      </c>
      <c r="R130" s="131">
        <v>15366.027667449742</v>
      </c>
      <c r="S130" s="131">
        <v>14994</v>
      </c>
      <c r="T130" s="135">
        <v>372.02766744974178</v>
      </c>
      <c r="U130" s="131">
        <v>1667</v>
      </c>
      <c r="V130" s="131">
        <v>1731</v>
      </c>
      <c r="W130" s="135">
        <v>-64</v>
      </c>
      <c r="X130" s="131">
        <v>739</v>
      </c>
      <c r="Y130" s="131">
        <v>0</v>
      </c>
      <c r="Z130" s="135">
        <v>739</v>
      </c>
      <c r="AA130" s="131">
        <v>848</v>
      </c>
      <c r="AB130" s="131">
        <v>56.228639280394823</v>
      </c>
      <c r="AC130" s="135">
        <v>791.77136071960513</v>
      </c>
      <c r="AD130" s="131">
        <v>881</v>
      </c>
      <c r="AE130" s="131">
        <v>0</v>
      </c>
      <c r="AF130" s="135">
        <v>881</v>
      </c>
      <c r="AG130" s="131">
        <v>0</v>
      </c>
      <c r="AH130" s="131">
        <v>0</v>
      </c>
      <c r="AI130" s="135">
        <v>0</v>
      </c>
      <c r="AJ130" s="131">
        <v>-109</v>
      </c>
      <c r="AK130" s="131">
        <v>-10.223388960071786</v>
      </c>
      <c r="AL130" s="135">
        <v>-98.776611039928213</v>
      </c>
      <c r="AM130" s="131">
        <v>-41.128000893997523</v>
      </c>
      <c r="AN130" s="131">
        <v>0</v>
      </c>
      <c r="AO130" s="135">
        <v>-41.128000893997523</v>
      </c>
      <c r="AP130" s="136">
        <v>54093</v>
      </c>
      <c r="AQ130" s="136">
        <v>50839</v>
      </c>
      <c r="AR130" s="135">
        <v>3254</v>
      </c>
      <c r="AS130" s="137">
        <v>2633</v>
      </c>
      <c r="AT130" s="137">
        <v>1684.3218884165035</v>
      </c>
      <c r="AU130" s="135">
        <v>948.6781115834965</v>
      </c>
      <c r="AV130" s="25">
        <v>131</v>
      </c>
      <c r="AW130" s="86"/>
      <c r="AX130" s="92"/>
      <c r="AY130" s="93"/>
      <c r="AZ130" s="90"/>
      <c r="BE130" s="25">
        <v>0</v>
      </c>
      <c r="BF130" s="25">
        <v>5.2503203260130249E-3</v>
      </c>
    </row>
    <row r="131" spans="2:58" ht="16" x14ac:dyDescent="0.4">
      <c r="B131" s="124" t="s">
        <v>130</v>
      </c>
      <c r="C131" s="133">
        <v>9747.2949532894436</v>
      </c>
      <c r="D131" s="131">
        <v>9970</v>
      </c>
      <c r="E131" s="135">
        <v>-222.70504671055642</v>
      </c>
      <c r="F131" s="131">
        <v>16388.738907995557</v>
      </c>
      <c r="G131" s="131">
        <v>15621</v>
      </c>
      <c r="H131" s="135">
        <v>767.73890799555738</v>
      </c>
      <c r="I131" s="133">
        <v>6601.5969953522172</v>
      </c>
      <c r="J131" s="131">
        <v>6204</v>
      </c>
      <c r="K131" s="135">
        <v>397.59699535221716</v>
      </c>
      <c r="L131" s="131">
        <v>917</v>
      </c>
      <c r="M131" s="90">
        <v>909</v>
      </c>
      <c r="N131" s="135">
        <v>8</v>
      </c>
      <c r="O131" s="131">
        <v>6533.4694768070349</v>
      </c>
      <c r="P131" s="131">
        <v>6220</v>
      </c>
      <c r="Q131" s="135">
        <v>313.46947680703488</v>
      </c>
      <c r="R131" s="131">
        <v>13924.027667449742</v>
      </c>
      <c r="S131" s="131">
        <v>13904</v>
      </c>
      <c r="T131" s="135">
        <v>20.027667449741784</v>
      </c>
      <c r="U131" s="131">
        <v>1667</v>
      </c>
      <c r="V131" s="131">
        <v>1731</v>
      </c>
      <c r="W131" s="135">
        <v>-64</v>
      </c>
      <c r="X131" s="131">
        <v>739</v>
      </c>
      <c r="Y131" s="131">
        <v>0</v>
      </c>
      <c r="Z131" s="135">
        <v>739</v>
      </c>
      <c r="AA131" s="131">
        <v>848</v>
      </c>
      <c r="AB131" s="131">
        <v>56.228639280394823</v>
      </c>
      <c r="AC131" s="135">
        <v>791.77136071960513</v>
      </c>
      <c r="AD131" s="131">
        <v>881</v>
      </c>
      <c r="AE131" s="131">
        <v>0</v>
      </c>
      <c r="AF131" s="135">
        <v>881</v>
      </c>
      <c r="AG131" s="131">
        <v>0</v>
      </c>
      <c r="AH131" s="131">
        <v>0</v>
      </c>
      <c r="AI131" s="135">
        <v>0</v>
      </c>
      <c r="AJ131" s="131">
        <v>-142</v>
      </c>
      <c r="AK131" s="131">
        <v>-55.768586777191572</v>
      </c>
      <c r="AL131" s="135">
        <v>-86.231413222808428</v>
      </c>
      <c r="AM131" s="131">
        <v>-41.128000893993885</v>
      </c>
      <c r="AN131" s="131">
        <v>0</v>
      </c>
      <c r="AO131" s="135">
        <v>-41.128000893993885</v>
      </c>
      <c r="AP131" s="136">
        <v>58064</v>
      </c>
      <c r="AQ131" s="136">
        <v>54559</v>
      </c>
      <c r="AR131" s="135">
        <v>3505</v>
      </c>
      <c r="AS131" s="137">
        <v>6604</v>
      </c>
      <c r="AT131" s="137">
        <v>5404.3218884165035</v>
      </c>
      <c r="AU131" s="135">
        <v>1199.6781115834965</v>
      </c>
      <c r="AV131" s="25">
        <v>106</v>
      </c>
      <c r="AW131" s="86"/>
      <c r="AX131" s="92"/>
      <c r="AY131" s="93"/>
      <c r="AZ131" s="90"/>
      <c r="BE131" s="25">
        <v>0</v>
      </c>
      <c r="BF131" s="25">
        <v>0.46005250320013147</v>
      </c>
    </row>
    <row r="132" spans="2:58" ht="16" x14ac:dyDescent="0.4">
      <c r="B132" s="124" t="s">
        <v>131</v>
      </c>
      <c r="C132" s="133">
        <v>9342.2949532894436</v>
      </c>
      <c r="D132" s="131">
        <v>9252</v>
      </c>
      <c r="E132" s="135">
        <v>90.294953289443583</v>
      </c>
      <c r="F132" s="131">
        <v>14286.738907995559</v>
      </c>
      <c r="G132" s="131">
        <v>14175</v>
      </c>
      <c r="H132" s="135">
        <v>111.7389079955592</v>
      </c>
      <c r="I132" s="133">
        <v>4797.5969953522172</v>
      </c>
      <c r="J132" s="131">
        <v>4656</v>
      </c>
      <c r="K132" s="135">
        <v>141.59699535221716</v>
      </c>
      <c r="L132" s="131">
        <v>584</v>
      </c>
      <c r="M132" s="90">
        <v>584</v>
      </c>
      <c r="N132" s="135">
        <v>0</v>
      </c>
      <c r="O132" s="131">
        <v>4302.4694768070349</v>
      </c>
      <c r="P132" s="131">
        <v>4093</v>
      </c>
      <c r="Q132" s="135">
        <v>209.46947680703488</v>
      </c>
      <c r="R132" s="131">
        <v>15318.027667449742</v>
      </c>
      <c r="S132" s="131">
        <v>15147</v>
      </c>
      <c r="T132" s="135">
        <v>171.02766744974178</v>
      </c>
      <c r="U132" s="131">
        <v>1137</v>
      </c>
      <c r="V132" s="131">
        <v>1125</v>
      </c>
      <c r="W132" s="135">
        <v>12</v>
      </c>
      <c r="X132" s="131">
        <v>739</v>
      </c>
      <c r="Y132" s="131">
        <v>0</v>
      </c>
      <c r="Z132" s="135">
        <v>739</v>
      </c>
      <c r="AA132" s="131">
        <v>848</v>
      </c>
      <c r="AB132" s="131">
        <v>56.228639280394823</v>
      </c>
      <c r="AC132" s="135">
        <v>791.77136071960513</v>
      </c>
      <c r="AD132" s="131">
        <v>881</v>
      </c>
      <c r="AE132" s="131">
        <v>0</v>
      </c>
      <c r="AF132" s="135">
        <v>881</v>
      </c>
      <c r="AG132" s="131">
        <v>0</v>
      </c>
      <c r="AH132" s="131">
        <v>0</v>
      </c>
      <c r="AI132" s="135">
        <v>0</v>
      </c>
      <c r="AJ132" s="131">
        <v>-97</v>
      </c>
      <c r="AK132" s="131">
        <v>-146.50116379782867</v>
      </c>
      <c r="AL132" s="135">
        <v>49.501163797828667</v>
      </c>
      <c r="AM132" s="131">
        <v>-41.128000893997523</v>
      </c>
      <c r="AN132" s="131">
        <v>0</v>
      </c>
      <c r="AO132" s="135">
        <v>-41.128000893997523</v>
      </c>
      <c r="AP132" s="136">
        <v>52098</v>
      </c>
      <c r="AQ132" s="136">
        <v>48941</v>
      </c>
      <c r="AR132" s="135">
        <v>3157</v>
      </c>
      <c r="AS132" s="137">
        <v>638</v>
      </c>
      <c r="AT132" s="137">
        <v>-213.6781115834965</v>
      </c>
      <c r="AU132" s="135">
        <v>851.6781115834965</v>
      </c>
      <c r="AV132" s="25">
        <v>136</v>
      </c>
      <c r="AW132" s="86"/>
      <c r="AX132" s="92"/>
      <c r="AY132" s="93"/>
      <c r="AZ132" s="90"/>
      <c r="BE132" s="25">
        <v>0</v>
      </c>
      <c r="BF132" s="25">
        <v>0.72747548256302252</v>
      </c>
    </row>
    <row r="133" spans="2:58" ht="16" x14ac:dyDescent="0.4">
      <c r="B133" s="124" t="s">
        <v>132</v>
      </c>
      <c r="C133" s="133">
        <v>9602.2949532894436</v>
      </c>
      <c r="D133" s="131">
        <v>9521</v>
      </c>
      <c r="E133" s="135">
        <v>81.294953289443583</v>
      </c>
      <c r="F133" s="131">
        <v>13597.738907995559</v>
      </c>
      <c r="G133" s="131">
        <v>13877</v>
      </c>
      <c r="H133" s="135">
        <v>-279.2610920044408</v>
      </c>
      <c r="I133" s="133">
        <v>4633.5969953522172</v>
      </c>
      <c r="J133" s="131">
        <v>4701</v>
      </c>
      <c r="K133" s="135">
        <v>-67.403004647782836</v>
      </c>
      <c r="L133" s="131">
        <v>658</v>
      </c>
      <c r="M133" s="90">
        <v>655</v>
      </c>
      <c r="N133" s="135">
        <v>3</v>
      </c>
      <c r="O133" s="131">
        <v>4945.4694768070349</v>
      </c>
      <c r="P133" s="131">
        <v>4894</v>
      </c>
      <c r="Q133" s="135">
        <v>51.46947680703488</v>
      </c>
      <c r="R133" s="131">
        <v>12930.027667449742</v>
      </c>
      <c r="S133" s="131">
        <v>12935</v>
      </c>
      <c r="T133" s="135">
        <v>-4.9723325502582156</v>
      </c>
      <c r="U133" s="131">
        <v>1137</v>
      </c>
      <c r="V133" s="131">
        <v>1125</v>
      </c>
      <c r="W133" s="135">
        <v>12</v>
      </c>
      <c r="X133" s="131">
        <v>739</v>
      </c>
      <c r="Y133" s="131">
        <v>0</v>
      </c>
      <c r="Z133" s="135">
        <v>739</v>
      </c>
      <c r="AA133" s="131">
        <v>871</v>
      </c>
      <c r="AB133" s="131">
        <v>139.29367458097809</v>
      </c>
      <c r="AC133" s="135">
        <v>731.70632541902194</v>
      </c>
      <c r="AD133" s="131">
        <v>881</v>
      </c>
      <c r="AE133" s="131">
        <v>0</v>
      </c>
      <c r="AF133" s="135">
        <v>881</v>
      </c>
      <c r="AG133" s="131">
        <v>0</v>
      </c>
      <c r="AH133" s="131">
        <v>0</v>
      </c>
      <c r="AI133" s="135">
        <v>0</v>
      </c>
      <c r="AJ133" s="131">
        <v>-97</v>
      </c>
      <c r="AK133" s="131">
        <v>-146.50116379782867</v>
      </c>
      <c r="AL133" s="135">
        <v>49.501163797828667</v>
      </c>
      <c r="AM133" s="131">
        <v>-41.128000893997523</v>
      </c>
      <c r="AN133" s="131">
        <v>0</v>
      </c>
      <c r="AO133" s="135">
        <v>-41.128000893997523</v>
      </c>
      <c r="AP133" s="136">
        <v>49857</v>
      </c>
      <c r="AQ133" s="136">
        <v>47700</v>
      </c>
      <c r="AR133" s="135">
        <v>2157</v>
      </c>
      <c r="AS133" s="137">
        <v>-1603</v>
      </c>
      <c r="AT133" s="137">
        <v>-1454.6781115834965</v>
      </c>
      <c r="AU133" s="135">
        <v>-148.3218884165035</v>
      </c>
      <c r="AV133" s="25">
        <v>218</v>
      </c>
      <c r="AW133" s="86"/>
      <c r="AX133" s="92"/>
      <c r="AY133" s="93"/>
      <c r="AZ133" s="90"/>
      <c r="BE133" s="25">
        <v>0</v>
      </c>
      <c r="BF133" s="25">
        <v>0.79251078314700862</v>
      </c>
    </row>
    <row r="134" spans="2:58" ht="16" x14ac:dyDescent="0.4">
      <c r="B134" s="124" t="s">
        <v>133</v>
      </c>
      <c r="C134" s="133">
        <v>9517.5528323074413</v>
      </c>
      <c r="D134" s="131">
        <v>9710</v>
      </c>
      <c r="E134" s="135">
        <v>-192.44716769255865</v>
      </c>
      <c r="F134" s="131">
        <v>17069.736751910703</v>
      </c>
      <c r="G134" s="131">
        <v>16138</v>
      </c>
      <c r="H134" s="135">
        <v>931.73675191070288</v>
      </c>
      <c r="I134" s="133">
        <v>6907.3816955964739</v>
      </c>
      <c r="J134" s="131">
        <v>6667</v>
      </c>
      <c r="K134" s="135">
        <v>240.38169559647395</v>
      </c>
      <c r="L134" s="131">
        <v>900</v>
      </c>
      <c r="M134" s="90">
        <v>909</v>
      </c>
      <c r="N134" s="135">
        <v>-9</v>
      </c>
      <c r="O134" s="131">
        <v>5111.8017579455218</v>
      </c>
      <c r="P134" s="131">
        <v>5162</v>
      </c>
      <c r="Q134" s="135">
        <v>-50.198242054478214</v>
      </c>
      <c r="R134" s="131">
        <v>15545.58455900775</v>
      </c>
      <c r="S134" s="131">
        <v>15098</v>
      </c>
      <c r="T134" s="135">
        <v>447.5845590077497</v>
      </c>
      <c r="U134" s="131">
        <v>1137</v>
      </c>
      <c r="V134" s="131">
        <v>1125</v>
      </c>
      <c r="W134" s="135">
        <v>12</v>
      </c>
      <c r="X134" s="131">
        <v>830</v>
      </c>
      <c r="Y134" s="131">
        <v>0</v>
      </c>
      <c r="Z134" s="135">
        <v>830</v>
      </c>
      <c r="AA134" s="131">
        <v>848</v>
      </c>
      <c r="AB134" s="131">
        <v>56.228639280394823</v>
      </c>
      <c r="AC134" s="135">
        <v>791.77136071960513</v>
      </c>
      <c r="AD134" s="131">
        <v>1024</v>
      </c>
      <c r="AE134" s="131">
        <v>191.68854300134598</v>
      </c>
      <c r="AF134" s="135">
        <v>832.31145699865397</v>
      </c>
      <c r="AG134" s="131">
        <v>418</v>
      </c>
      <c r="AH134" s="131">
        <v>0</v>
      </c>
      <c r="AI134" s="135">
        <v>418</v>
      </c>
      <c r="AJ134" s="131">
        <v>-64</v>
      </c>
      <c r="AK134" s="131">
        <v>-100.95596598070888</v>
      </c>
      <c r="AL134" s="135">
        <v>36.955965980708882</v>
      </c>
      <c r="AM134" s="131">
        <v>309.94240323210943</v>
      </c>
      <c r="AN134" s="131">
        <v>0</v>
      </c>
      <c r="AO134" s="135">
        <v>309.94240323210943</v>
      </c>
      <c r="AP134" s="136">
        <v>59555</v>
      </c>
      <c r="AQ134" s="136">
        <v>54956</v>
      </c>
      <c r="AR134" s="135">
        <v>4599</v>
      </c>
      <c r="AS134" s="137">
        <v>8095</v>
      </c>
      <c r="AT134" s="137">
        <v>5801.3218884165035</v>
      </c>
      <c r="AU134" s="135">
        <v>2293.6781115834965</v>
      </c>
      <c r="AV134" s="25">
        <v>27</v>
      </c>
      <c r="AW134" s="86"/>
      <c r="AX134" s="92"/>
      <c r="AY134" s="93"/>
      <c r="AZ134" s="90"/>
      <c r="BE134" s="25">
        <v>0</v>
      </c>
      <c r="BF134" s="25">
        <v>-3.8783698968472891E-2</v>
      </c>
    </row>
    <row r="135" spans="2:58" ht="16" x14ac:dyDescent="0.4">
      <c r="B135" s="124" t="s">
        <v>134</v>
      </c>
      <c r="C135" s="133">
        <v>10228.294953289444</v>
      </c>
      <c r="D135" s="131">
        <v>10268</v>
      </c>
      <c r="E135" s="135">
        <v>-39.705046710556417</v>
      </c>
      <c r="F135" s="131">
        <v>15832.738907995559</v>
      </c>
      <c r="G135" s="131">
        <v>16661</v>
      </c>
      <c r="H135" s="135">
        <v>-828.2610920044408</v>
      </c>
      <c r="I135" s="133">
        <v>5741.5969953522172</v>
      </c>
      <c r="J135" s="131">
        <v>5760</v>
      </c>
      <c r="K135" s="135">
        <v>-18.403004647782836</v>
      </c>
      <c r="L135" s="131">
        <v>327</v>
      </c>
      <c r="M135" s="90">
        <v>330</v>
      </c>
      <c r="N135" s="135">
        <v>-3</v>
      </c>
      <c r="O135" s="131">
        <v>3047.4694768070349</v>
      </c>
      <c r="P135" s="131">
        <v>3319</v>
      </c>
      <c r="Q135" s="135">
        <v>-271.53052319296512</v>
      </c>
      <c r="R135" s="131">
        <v>11591.027667449742</v>
      </c>
      <c r="S135" s="131">
        <v>11735</v>
      </c>
      <c r="T135" s="135">
        <v>-143.97233255025822</v>
      </c>
      <c r="U135" s="131">
        <v>1137</v>
      </c>
      <c r="V135" s="131">
        <v>1125</v>
      </c>
      <c r="W135" s="135">
        <v>12</v>
      </c>
      <c r="X135" s="131">
        <v>739</v>
      </c>
      <c r="Y135" s="131">
        <v>0</v>
      </c>
      <c r="Z135" s="135">
        <v>739</v>
      </c>
      <c r="AA135" s="131">
        <v>872</v>
      </c>
      <c r="AB135" s="131">
        <v>158.46252888111269</v>
      </c>
      <c r="AC135" s="135">
        <v>713.53747111888731</v>
      </c>
      <c r="AD135" s="131">
        <v>881</v>
      </c>
      <c r="AE135" s="131">
        <v>0</v>
      </c>
      <c r="AF135" s="135">
        <v>881</v>
      </c>
      <c r="AG135" s="131">
        <v>0</v>
      </c>
      <c r="AH135" s="131">
        <v>0</v>
      </c>
      <c r="AI135" s="135">
        <v>0</v>
      </c>
      <c r="AJ135" s="131">
        <v>-89</v>
      </c>
      <c r="AK135" s="131">
        <v>-146.50116379782867</v>
      </c>
      <c r="AL135" s="135">
        <v>57.501163797828667</v>
      </c>
      <c r="AM135" s="131">
        <v>-41.128000893997523</v>
      </c>
      <c r="AN135" s="131">
        <v>0</v>
      </c>
      <c r="AO135" s="135">
        <v>-41.128000893997523</v>
      </c>
      <c r="AP135" s="136">
        <v>50267</v>
      </c>
      <c r="AQ135" s="136">
        <v>49209</v>
      </c>
      <c r="AR135" s="135">
        <v>1058</v>
      </c>
      <c r="AS135" s="137">
        <v>-1193</v>
      </c>
      <c r="AT135" s="137">
        <v>54.321888416503498</v>
      </c>
      <c r="AU135" s="135">
        <v>-1247.3218884165035</v>
      </c>
      <c r="AV135" s="25">
        <v>272</v>
      </c>
      <c r="AW135" s="86"/>
      <c r="AX135" s="92"/>
      <c r="AY135" s="93"/>
      <c r="AZ135" s="90"/>
      <c r="BE135" s="25">
        <v>0</v>
      </c>
      <c r="BF135" s="25">
        <v>0.96136508328345371</v>
      </c>
    </row>
    <row r="136" spans="2:58" ht="16" x14ac:dyDescent="0.4">
      <c r="B136" s="124" t="s">
        <v>135</v>
      </c>
      <c r="C136" s="133">
        <v>9440.2949532894436</v>
      </c>
      <c r="D136" s="131">
        <v>9409</v>
      </c>
      <c r="E136" s="135">
        <v>31.294953289443583</v>
      </c>
      <c r="F136" s="131">
        <v>13838.738907995559</v>
      </c>
      <c r="G136" s="131">
        <v>13719</v>
      </c>
      <c r="H136" s="135">
        <v>119.7389079955592</v>
      </c>
      <c r="I136" s="133">
        <v>5081.5969953522172</v>
      </c>
      <c r="J136" s="131">
        <v>4813</v>
      </c>
      <c r="K136" s="135">
        <v>268.59699535221716</v>
      </c>
      <c r="L136" s="131">
        <v>579</v>
      </c>
      <c r="M136" s="90">
        <v>581</v>
      </c>
      <c r="N136" s="135">
        <v>-2</v>
      </c>
      <c r="O136" s="131">
        <v>4187.4694768070349</v>
      </c>
      <c r="P136" s="131">
        <v>4094</v>
      </c>
      <c r="Q136" s="135">
        <v>93.46947680703488</v>
      </c>
      <c r="R136" s="131">
        <v>14624.027667449742</v>
      </c>
      <c r="S136" s="131">
        <v>14620</v>
      </c>
      <c r="T136" s="135">
        <v>4.0276674497417844</v>
      </c>
      <c r="U136" s="131">
        <v>1137</v>
      </c>
      <c r="V136" s="131">
        <v>1125</v>
      </c>
      <c r="W136" s="135">
        <v>12</v>
      </c>
      <c r="X136" s="131">
        <v>739</v>
      </c>
      <c r="Y136" s="131">
        <v>0</v>
      </c>
      <c r="Z136" s="135">
        <v>739</v>
      </c>
      <c r="AA136" s="131">
        <v>848</v>
      </c>
      <c r="AB136" s="131">
        <v>56.228639280394823</v>
      </c>
      <c r="AC136" s="135">
        <v>791.77136071960513</v>
      </c>
      <c r="AD136" s="131">
        <v>881</v>
      </c>
      <c r="AE136" s="131">
        <v>0</v>
      </c>
      <c r="AF136" s="135">
        <v>881</v>
      </c>
      <c r="AG136" s="131">
        <v>0</v>
      </c>
      <c r="AH136" s="131">
        <v>0</v>
      </c>
      <c r="AI136" s="135">
        <v>0</v>
      </c>
      <c r="AJ136" s="131">
        <v>-97</v>
      </c>
      <c r="AK136" s="131">
        <v>-146.50116379782867</v>
      </c>
      <c r="AL136" s="135">
        <v>49.501163797828667</v>
      </c>
      <c r="AM136" s="131">
        <v>-41.128000893997523</v>
      </c>
      <c r="AN136" s="131">
        <v>0</v>
      </c>
      <c r="AO136" s="135">
        <v>-41.128000893997523</v>
      </c>
      <c r="AP136" s="136">
        <v>51218</v>
      </c>
      <c r="AQ136" s="136">
        <v>48270</v>
      </c>
      <c r="AR136" s="135">
        <v>2948</v>
      </c>
      <c r="AS136" s="137">
        <v>-242</v>
      </c>
      <c r="AT136" s="137">
        <v>-884.6781115834965</v>
      </c>
      <c r="AU136" s="135">
        <v>642.6781115834965</v>
      </c>
      <c r="AV136" s="25">
        <v>158</v>
      </c>
      <c r="AW136" s="86"/>
      <c r="AX136" s="92"/>
      <c r="AY136" s="93"/>
      <c r="AZ136" s="90"/>
      <c r="BE136" s="25">
        <v>0</v>
      </c>
      <c r="BF136" s="25">
        <v>0.72747548256302252</v>
      </c>
    </row>
    <row r="137" spans="2:58" ht="16" x14ac:dyDescent="0.4">
      <c r="B137" s="124" t="s">
        <v>136</v>
      </c>
      <c r="C137" s="133">
        <v>9421.2949532894436</v>
      </c>
      <c r="D137" s="131">
        <v>9320</v>
      </c>
      <c r="E137" s="135">
        <v>101.29495328944358</v>
      </c>
      <c r="F137" s="131">
        <v>13363.738907995559</v>
      </c>
      <c r="G137" s="131">
        <v>13842</v>
      </c>
      <c r="H137" s="135">
        <v>-478.2610920044408</v>
      </c>
      <c r="I137" s="133">
        <v>4735.5969953522172</v>
      </c>
      <c r="J137" s="131">
        <v>4669</v>
      </c>
      <c r="K137" s="135">
        <v>66.596995352217164</v>
      </c>
      <c r="L137" s="131">
        <v>435</v>
      </c>
      <c r="M137" s="90">
        <v>437</v>
      </c>
      <c r="N137" s="135">
        <v>-2</v>
      </c>
      <c r="O137" s="131">
        <v>3567.4694768070349</v>
      </c>
      <c r="P137" s="131">
        <v>3560</v>
      </c>
      <c r="Q137" s="135">
        <v>7.46947680703488</v>
      </c>
      <c r="R137" s="131">
        <v>14024.027667449742</v>
      </c>
      <c r="S137" s="131">
        <v>14017</v>
      </c>
      <c r="T137" s="135">
        <v>7.0276674497417844</v>
      </c>
      <c r="U137" s="131">
        <v>1137</v>
      </c>
      <c r="V137" s="131">
        <v>1125</v>
      </c>
      <c r="W137" s="135">
        <v>12</v>
      </c>
      <c r="X137" s="131">
        <v>739</v>
      </c>
      <c r="Y137" s="131">
        <v>0</v>
      </c>
      <c r="Z137" s="135">
        <v>739</v>
      </c>
      <c r="AA137" s="131">
        <v>864</v>
      </c>
      <c r="AB137" s="131">
        <v>56.228639280394823</v>
      </c>
      <c r="AC137" s="135">
        <v>807.77136071960513</v>
      </c>
      <c r="AD137" s="131">
        <v>881</v>
      </c>
      <c r="AE137" s="131">
        <v>0</v>
      </c>
      <c r="AF137" s="135">
        <v>881</v>
      </c>
      <c r="AG137" s="131">
        <v>0</v>
      </c>
      <c r="AH137" s="131">
        <v>0</v>
      </c>
      <c r="AI137" s="135">
        <v>0</v>
      </c>
      <c r="AJ137" s="131">
        <v>-97</v>
      </c>
      <c r="AK137" s="131">
        <v>-146.50116379782867</v>
      </c>
      <c r="AL137" s="135">
        <v>49.501163797828667</v>
      </c>
      <c r="AM137" s="131">
        <v>-41.128000893997523</v>
      </c>
      <c r="AN137" s="131">
        <v>0</v>
      </c>
      <c r="AO137" s="135">
        <v>-41.128000893997523</v>
      </c>
      <c r="AP137" s="136">
        <v>49030</v>
      </c>
      <c r="AQ137" s="136">
        <v>46879</v>
      </c>
      <c r="AR137" s="135">
        <v>2151</v>
      </c>
      <c r="AS137" s="137">
        <v>-2430</v>
      </c>
      <c r="AT137" s="137">
        <v>-2275.6781115834965</v>
      </c>
      <c r="AU137" s="135">
        <v>-154.3218884165035</v>
      </c>
      <c r="AV137" s="25">
        <v>219</v>
      </c>
      <c r="AW137" s="86"/>
      <c r="AX137" s="92"/>
      <c r="AY137" s="93"/>
      <c r="AZ137" s="90"/>
      <c r="BE137" s="25">
        <v>0</v>
      </c>
      <c r="BF137" s="25">
        <v>0.72747548256302252</v>
      </c>
    </row>
    <row r="138" spans="2:58" ht="16" x14ac:dyDescent="0.4">
      <c r="B138" s="124" t="s">
        <v>137</v>
      </c>
      <c r="C138" s="133">
        <v>11549.294953289444</v>
      </c>
      <c r="D138" s="131">
        <v>11752</v>
      </c>
      <c r="E138" s="135">
        <v>-202.70504671055642</v>
      </c>
      <c r="F138" s="131">
        <v>15902.738907995559</v>
      </c>
      <c r="G138" s="131">
        <v>16631</v>
      </c>
      <c r="H138" s="135">
        <v>-728.2610920044408</v>
      </c>
      <c r="I138" s="133">
        <v>5502.5969953522172</v>
      </c>
      <c r="J138" s="131">
        <v>5649</v>
      </c>
      <c r="K138" s="135">
        <v>-146.40300464778284</v>
      </c>
      <c r="L138" s="131">
        <v>600</v>
      </c>
      <c r="M138" s="90">
        <v>606</v>
      </c>
      <c r="N138" s="135">
        <v>-6</v>
      </c>
      <c r="O138" s="131">
        <v>3996.4694768070349</v>
      </c>
      <c r="P138" s="131">
        <v>3955</v>
      </c>
      <c r="Q138" s="135">
        <v>41.46947680703488</v>
      </c>
      <c r="R138" s="131">
        <v>9560.0276674497418</v>
      </c>
      <c r="S138" s="131">
        <v>9617</v>
      </c>
      <c r="T138" s="135">
        <v>-56.972332550258216</v>
      </c>
      <c r="U138" s="131">
        <v>1748</v>
      </c>
      <c r="V138" s="131">
        <v>1745</v>
      </c>
      <c r="W138" s="135">
        <v>3</v>
      </c>
      <c r="X138" s="131">
        <v>739</v>
      </c>
      <c r="Y138" s="131">
        <v>0</v>
      </c>
      <c r="Z138" s="135">
        <v>739</v>
      </c>
      <c r="AA138" s="131">
        <v>885</v>
      </c>
      <c r="AB138" s="131">
        <v>158.46252888111269</v>
      </c>
      <c r="AC138" s="135">
        <v>726.53747111888731</v>
      </c>
      <c r="AD138" s="131">
        <v>881</v>
      </c>
      <c r="AE138" s="131">
        <v>0</v>
      </c>
      <c r="AF138" s="135">
        <v>881</v>
      </c>
      <c r="AG138" s="131">
        <v>0</v>
      </c>
      <c r="AH138" s="131">
        <v>0</v>
      </c>
      <c r="AI138" s="135">
        <v>0</v>
      </c>
      <c r="AJ138" s="131">
        <v>-57</v>
      </c>
      <c r="AK138" s="131">
        <v>23.002625160161518</v>
      </c>
      <c r="AL138" s="135">
        <v>-80.002625160161514</v>
      </c>
      <c r="AM138" s="131">
        <v>-41.128000893997523</v>
      </c>
      <c r="AN138" s="131">
        <v>0</v>
      </c>
      <c r="AO138" s="135">
        <v>-41.128000893997523</v>
      </c>
      <c r="AP138" s="136">
        <v>51266</v>
      </c>
      <c r="AQ138" s="136">
        <v>50136</v>
      </c>
      <c r="AR138" s="135">
        <v>1130</v>
      </c>
      <c r="AS138" s="137">
        <v>-194</v>
      </c>
      <c r="AT138" s="137">
        <v>981.3218884165035</v>
      </c>
      <c r="AU138" s="135">
        <v>-1175.3218884165035</v>
      </c>
      <c r="AV138" s="25">
        <v>268</v>
      </c>
      <c r="AW138" s="86"/>
      <c r="AX138" s="92"/>
      <c r="AY138" s="93"/>
      <c r="AZ138" s="90"/>
      <c r="BE138" s="25">
        <v>0</v>
      </c>
      <c r="BF138" s="25">
        <v>0.46515404127421789</v>
      </c>
    </row>
    <row r="139" spans="2:58" ht="16" x14ac:dyDescent="0.4">
      <c r="B139" s="124" t="s">
        <v>138</v>
      </c>
      <c r="C139" s="133">
        <v>9936.2949532894436</v>
      </c>
      <c r="D139" s="131">
        <v>9970</v>
      </c>
      <c r="E139" s="135">
        <v>-33.705046710556417</v>
      </c>
      <c r="F139" s="131">
        <v>14307.738907995559</v>
      </c>
      <c r="G139" s="131">
        <v>14862</v>
      </c>
      <c r="H139" s="135">
        <v>-554.2610920044408</v>
      </c>
      <c r="I139" s="133">
        <v>4891.5969953522172</v>
      </c>
      <c r="J139" s="131">
        <v>4991</v>
      </c>
      <c r="K139" s="135">
        <v>-99.403004647782836</v>
      </c>
      <c r="L139" s="131">
        <v>478</v>
      </c>
      <c r="M139" s="90">
        <v>479</v>
      </c>
      <c r="N139" s="135">
        <v>-1</v>
      </c>
      <c r="O139" s="131">
        <v>4207.4694768070349</v>
      </c>
      <c r="P139" s="131">
        <v>3905</v>
      </c>
      <c r="Q139" s="135">
        <v>302.46947680703488</v>
      </c>
      <c r="R139" s="131">
        <v>13661.027667449742</v>
      </c>
      <c r="S139" s="131">
        <v>13575</v>
      </c>
      <c r="T139" s="135">
        <v>86.027667449741784</v>
      </c>
      <c r="U139" s="131">
        <v>1748</v>
      </c>
      <c r="V139" s="131">
        <v>1745</v>
      </c>
      <c r="W139" s="135">
        <v>3</v>
      </c>
      <c r="X139" s="131">
        <v>739</v>
      </c>
      <c r="Y139" s="131">
        <v>0</v>
      </c>
      <c r="Z139" s="135">
        <v>739</v>
      </c>
      <c r="AA139" s="131">
        <v>848</v>
      </c>
      <c r="AB139" s="131">
        <v>158.46252888111269</v>
      </c>
      <c r="AC139" s="135">
        <v>689.53747111888731</v>
      </c>
      <c r="AD139" s="131">
        <v>881</v>
      </c>
      <c r="AE139" s="131">
        <v>0</v>
      </c>
      <c r="AF139" s="135">
        <v>881</v>
      </c>
      <c r="AG139" s="131">
        <v>0</v>
      </c>
      <c r="AH139" s="131">
        <v>0</v>
      </c>
      <c r="AI139" s="135">
        <v>0</v>
      </c>
      <c r="AJ139" s="131">
        <v>-57</v>
      </c>
      <c r="AK139" s="131">
        <v>23.002625160161518</v>
      </c>
      <c r="AL139" s="135">
        <v>-80.002625160161514</v>
      </c>
      <c r="AM139" s="131">
        <v>-41.128000893997523</v>
      </c>
      <c r="AN139" s="131">
        <v>0</v>
      </c>
      <c r="AO139" s="135">
        <v>-41.128000893997523</v>
      </c>
      <c r="AP139" s="136">
        <v>51600</v>
      </c>
      <c r="AQ139" s="136">
        <v>49708</v>
      </c>
      <c r="AR139" s="135">
        <v>1892</v>
      </c>
      <c r="AS139" s="137">
        <v>140</v>
      </c>
      <c r="AT139" s="137">
        <v>553.3218884165035</v>
      </c>
      <c r="AU139" s="135">
        <v>-413.3218884165035</v>
      </c>
      <c r="AV139" s="25">
        <v>235</v>
      </c>
      <c r="AW139" s="86"/>
      <c r="AX139" s="92"/>
      <c r="AY139" s="93"/>
      <c r="AZ139" s="90"/>
      <c r="BE139" s="25">
        <v>0</v>
      </c>
      <c r="BF139" s="25">
        <v>0.46515404127421789</v>
      </c>
    </row>
    <row r="140" spans="2:58" ht="16" x14ac:dyDescent="0.4">
      <c r="B140" s="124" t="s">
        <v>139</v>
      </c>
      <c r="C140" s="133">
        <v>7105.7724885506404</v>
      </c>
      <c r="D140" s="131">
        <v>7123</v>
      </c>
      <c r="E140" s="135">
        <v>-17.227511449359554</v>
      </c>
      <c r="F140" s="131">
        <v>13385.698940000495</v>
      </c>
      <c r="G140" s="131">
        <v>12792</v>
      </c>
      <c r="H140" s="135">
        <v>593.69894000049499</v>
      </c>
      <c r="I140" s="133">
        <v>5496.1562839647722</v>
      </c>
      <c r="J140" s="131">
        <v>5047</v>
      </c>
      <c r="K140" s="135">
        <v>449.15628396477223</v>
      </c>
      <c r="L140" s="131">
        <v>748</v>
      </c>
      <c r="M140" s="90">
        <v>761</v>
      </c>
      <c r="N140" s="135">
        <v>-13</v>
      </c>
      <c r="O140" s="131">
        <v>5676.4952220286486</v>
      </c>
      <c r="P140" s="131">
        <v>5096</v>
      </c>
      <c r="Q140" s="135">
        <v>580.49522202864864</v>
      </c>
      <c r="R140" s="131">
        <v>21330.099787977866</v>
      </c>
      <c r="S140" s="131">
        <v>20821</v>
      </c>
      <c r="T140" s="135">
        <v>509.09978797786607</v>
      </c>
      <c r="U140" s="131">
        <v>1748</v>
      </c>
      <c r="V140" s="131">
        <v>1745</v>
      </c>
      <c r="W140" s="135">
        <v>3</v>
      </c>
      <c r="X140" s="131">
        <v>847</v>
      </c>
      <c r="Y140" s="131">
        <v>0</v>
      </c>
      <c r="Z140" s="135">
        <v>847</v>
      </c>
      <c r="AA140" s="131">
        <v>848</v>
      </c>
      <c r="AB140" s="131">
        <v>56.228639280394823</v>
      </c>
      <c r="AC140" s="135">
        <v>791.77136071960513</v>
      </c>
      <c r="AD140" s="131">
        <v>1046</v>
      </c>
      <c r="AE140" s="131">
        <v>191.68854300134598</v>
      </c>
      <c r="AF140" s="135">
        <v>854.31145699865397</v>
      </c>
      <c r="AG140" s="131">
        <v>715</v>
      </c>
      <c r="AH140" s="131">
        <v>294.61827284105135</v>
      </c>
      <c r="AI140" s="135">
        <v>420.38172715894865</v>
      </c>
      <c r="AJ140" s="131">
        <v>-64</v>
      </c>
      <c r="AK140" s="131">
        <v>-100.95596598070888</v>
      </c>
      <c r="AL140" s="135">
        <v>36.955965980708882</v>
      </c>
      <c r="AM140" s="131">
        <v>420.77727747757308</v>
      </c>
      <c r="AN140" s="131">
        <v>0</v>
      </c>
      <c r="AO140" s="135">
        <v>420.77727747757308</v>
      </c>
      <c r="AP140" s="136">
        <v>59303</v>
      </c>
      <c r="AQ140" s="136">
        <v>53827</v>
      </c>
      <c r="AR140" s="135">
        <v>5476</v>
      </c>
      <c r="AS140" s="137">
        <v>7843</v>
      </c>
      <c r="AT140" s="137">
        <v>4672.3218884165035</v>
      </c>
      <c r="AU140" s="135">
        <v>3170.6781115834965</v>
      </c>
      <c r="AV140" s="25">
        <v>9</v>
      </c>
      <c r="AW140" s="86"/>
      <c r="AX140" s="92"/>
      <c r="AY140" s="93"/>
      <c r="AZ140" s="90"/>
      <c r="BE140" s="25">
        <v>0</v>
      </c>
      <c r="BF140" s="25">
        <v>-0.42051085791899823</v>
      </c>
    </row>
    <row r="141" spans="2:58" ht="16" x14ac:dyDescent="0.4">
      <c r="B141" s="124" t="s">
        <v>140</v>
      </c>
      <c r="C141" s="133">
        <v>10061.294953289444</v>
      </c>
      <c r="D141" s="131">
        <v>10159</v>
      </c>
      <c r="E141" s="135">
        <v>-97.705046710556417</v>
      </c>
      <c r="F141" s="131">
        <v>16236.738907995559</v>
      </c>
      <c r="G141" s="131">
        <v>16328</v>
      </c>
      <c r="H141" s="135">
        <v>-91.261092004440798</v>
      </c>
      <c r="I141" s="133">
        <v>5885.5969953522172</v>
      </c>
      <c r="J141" s="131">
        <v>5605</v>
      </c>
      <c r="K141" s="135">
        <v>280.59699535221716</v>
      </c>
      <c r="L141" s="131">
        <v>475</v>
      </c>
      <c r="M141" s="90">
        <v>478</v>
      </c>
      <c r="N141" s="135">
        <v>-3</v>
      </c>
      <c r="O141" s="131">
        <v>3417.4694768070349</v>
      </c>
      <c r="P141" s="131">
        <v>3081</v>
      </c>
      <c r="Q141" s="135">
        <v>336.46947680703488</v>
      </c>
      <c r="R141" s="131">
        <v>11490.027667449742</v>
      </c>
      <c r="S141" s="131">
        <v>11484</v>
      </c>
      <c r="T141" s="135">
        <v>6.0276674497417844</v>
      </c>
      <c r="U141" s="131">
        <v>1748</v>
      </c>
      <c r="V141" s="131">
        <v>1745</v>
      </c>
      <c r="W141" s="135">
        <v>3</v>
      </c>
      <c r="X141" s="131">
        <v>739</v>
      </c>
      <c r="Y141" s="131">
        <v>0</v>
      </c>
      <c r="Z141" s="135">
        <v>739</v>
      </c>
      <c r="AA141" s="131">
        <v>862</v>
      </c>
      <c r="AB141" s="131">
        <v>158.46252888111269</v>
      </c>
      <c r="AC141" s="135">
        <v>703.53747111888731</v>
      </c>
      <c r="AD141" s="131">
        <v>881</v>
      </c>
      <c r="AE141" s="131">
        <v>0</v>
      </c>
      <c r="AF141" s="135">
        <v>881</v>
      </c>
      <c r="AG141" s="131">
        <v>0</v>
      </c>
      <c r="AH141" s="131">
        <v>0</v>
      </c>
      <c r="AI141" s="135">
        <v>0</v>
      </c>
      <c r="AJ141" s="131">
        <v>-64</v>
      </c>
      <c r="AK141" s="131">
        <v>-100.95596598070888</v>
      </c>
      <c r="AL141" s="135">
        <v>36.955965980708882</v>
      </c>
      <c r="AM141" s="131">
        <v>-41.128000893997523</v>
      </c>
      <c r="AN141" s="131">
        <v>0</v>
      </c>
      <c r="AO141" s="135">
        <v>-41.128000893997523</v>
      </c>
      <c r="AP141" s="136">
        <v>51691</v>
      </c>
      <c r="AQ141" s="136">
        <v>48937</v>
      </c>
      <c r="AR141" s="135">
        <v>2754</v>
      </c>
      <c r="AS141" s="137">
        <v>231</v>
      </c>
      <c r="AT141" s="137">
        <v>-217.6781115834965</v>
      </c>
      <c r="AU141" s="135">
        <v>448.6781115834965</v>
      </c>
      <c r="AV141" s="25">
        <v>182</v>
      </c>
      <c r="AW141" s="86"/>
      <c r="AX141" s="92"/>
      <c r="AY141" s="93"/>
      <c r="AZ141" s="90"/>
      <c r="BE141" s="25">
        <v>0</v>
      </c>
      <c r="BF141" s="25">
        <v>0.50656290040933527</v>
      </c>
    </row>
    <row r="142" spans="2:58" ht="16" x14ac:dyDescent="0.4">
      <c r="B142" s="124" t="s">
        <v>141</v>
      </c>
      <c r="C142" s="133">
        <v>9507.2949532894436</v>
      </c>
      <c r="D142" s="131">
        <v>9511</v>
      </c>
      <c r="E142" s="135">
        <v>-3.7050467105564167</v>
      </c>
      <c r="F142" s="131">
        <v>14332.738907995559</v>
      </c>
      <c r="G142" s="131">
        <v>14527</v>
      </c>
      <c r="H142" s="135">
        <v>-194.2610920044408</v>
      </c>
      <c r="I142" s="133">
        <v>4524.5969953522172</v>
      </c>
      <c r="J142" s="131">
        <v>4877</v>
      </c>
      <c r="K142" s="135">
        <v>-352.40300464778284</v>
      </c>
      <c r="L142" s="131">
        <v>839</v>
      </c>
      <c r="M142" s="90">
        <v>833</v>
      </c>
      <c r="N142" s="135">
        <v>6</v>
      </c>
      <c r="O142" s="131">
        <v>5557.4694768070349</v>
      </c>
      <c r="P142" s="131">
        <v>5438</v>
      </c>
      <c r="Q142" s="135">
        <v>119.46947680703488</v>
      </c>
      <c r="R142" s="131">
        <v>12596.027667449742</v>
      </c>
      <c r="S142" s="131">
        <v>12522</v>
      </c>
      <c r="T142" s="135">
        <v>74.027667449741784</v>
      </c>
      <c r="U142" s="131">
        <v>1748</v>
      </c>
      <c r="V142" s="131">
        <v>1745</v>
      </c>
      <c r="W142" s="135">
        <v>3</v>
      </c>
      <c r="X142" s="131">
        <v>739</v>
      </c>
      <c r="Y142" s="131">
        <v>0</v>
      </c>
      <c r="Z142" s="135">
        <v>739</v>
      </c>
      <c r="AA142" s="131">
        <v>874</v>
      </c>
      <c r="AB142" s="131">
        <v>139.29367458097809</v>
      </c>
      <c r="AC142" s="135">
        <v>734.70632541902194</v>
      </c>
      <c r="AD142" s="131">
        <v>881</v>
      </c>
      <c r="AE142" s="131">
        <v>0</v>
      </c>
      <c r="AF142" s="135">
        <v>881</v>
      </c>
      <c r="AG142" s="131">
        <v>0</v>
      </c>
      <c r="AH142" s="131">
        <v>0</v>
      </c>
      <c r="AI142" s="135">
        <v>0</v>
      </c>
      <c r="AJ142" s="131">
        <v>-64</v>
      </c>
      <c r="AK142" s="131">
        <v>-100.95596598070888</v>
      </c>
      <c r="AL142" s="135">
        <v>36.955965980708882</v>
      </c>
      <c r="AM142" s="131">
        <v>-41.128000893997523</v>
      </c>
      <c r="AN142" s="131">
        <v>0</v>
      </c>
      <c r="AO142" s="135">
        <v>-41.128000893997523</v>
      </c>
      <c r="AP142" s="136">
        <v>51494</v>
      </c>
      <c r="AQ142" s="136">
        <v>49491</v>
      </c>
      <c r="AR142" s="135">
        <v>2003</v>
      </c>
      <c r="AS142" s="137">
        <v>34</v>
      </c>
      <c r="AT142" s="137">
        <v>336.3218884165035</v>
      </c>
      <c r="AU142" s="135">
        <v>-302.3218884165035</v>
      </c>
      <c r="AV142" s="25">
        <v>229</v>
      </c>
      <c r="AW142" s="86"/>
      <c r="AX142" s="92"/>
      <c r="AY142" s="93"/>
      <c r="AZ142" s="90"/>
      <c r="BE142" s="25">
        <v>0</v>
      </c>
      <c r="BF142" s="25">
        <v>0.33770860027289018</v>
      </c>
    </row>
    <row r="143" spans="2:58" ht="16" x14ac:dyDescent="0.4">
      <c r="B143" s="124" t="s">
        <v>142</v>
      </c>
      <c r="C143" s="133">
        <v>7227.1812706811279</v>
      </c>
      <c r="D143" s="131">
        <v>7441</v>
      </c>
      <c r="E143" s="135">
        <v>-213.8187293188721</v>
      </c>
      <c r="F143" s="131">
        <v>13584.309677383222</v>
      </c>
      <c r="G143" s="131">
        <v>13452</v>
      </c>
      <c r="H143" s="135">
        <v>132.30967738322215</v>
      </c>
      <c r="I143" s="133">
        <v>5826.4368077629415</v>
      </c>
      <c r="J143" s="131">
        <v>5345</v>
      </c>
      <c r="K143" s="135">
        <v>481.4368077629415</v>
      </c>
      <c r="L143" s="131">
        <v>632</v>
      </c>
      <c r="M143" s="90">
        <v>642</v>
      </c>
      <c r="N143" s="135">
        <v>-10</v>
      </c>
      <c r="O143" s="131">
        <v>4974.3336334874521</v>
      </c>
      <c r="P143" s="131">
        <v>4369</v>
      </c>
      <c r="Q143" s="135">
        <v>605.33363348745206</v>
      </c>
      <c r="R143" s="131">
        <v>18405.231329029539</v>
      </c>
      <c r="S143" s="131">
        <v>18536</v>
      </c>
      <c r="T143" s="135">
        <v>-130.76867097046124</v>
      </c>
      <c r="U143" s="131">
        <v>1748</v>
      </c>
      <c r="V143" s="131">
        <v>1745</v>
      </c>
      <c r="W143" s="135">
        <v>3</v>
      </c>
      <c r="X143" s="131">
        <v>912</v>
      </c>
      <c r="Y143" s="131">
        <v>511.16944800358925</v>
      </c>
      <c r="Z143" s="135">
        <v>400.83055199641075</v>
      </c>
      <c r="AA143" s="131">
        <v>848</v>
      </c>
      <c r="AB143" s="131">
        <v>56.228639280394823</v>
      </c>
      <c r="AC143" s="135">
        <v>791.77136071960513</v>
      </c>
      <c r="AD143" s="131">
        <v>1148</v>
      </c>
      <c r="AE143" s="131">
        <v>191.68854300134598</v>
      </c>
      <c r="AF143" s="135">
        <v>956.31145699865397</v>
      </c>
      <c r="AG143" s="131">
        <v>57</v>
      </c>
      <c r="AH143" s="131">
        <v>0</v>
      </c>
      <c r="AI143" s="135">
        <v>57</v>
      </c>
      <c r="AJ143" s="131">
        <v>-64</v>
      </c>
      <c r="AK143" s="131">
        <v>-100.95596598070888</v>
      </c>
      <c r="AL143" s="135">
        <v>36.955965980708882</v>
      </c>
      <c r="AM143" s="131">
        <v>1311.5072816557222</v>
      </c>
      <c r="AN143" s="131">
        <v>1916.8854300134599</v>
      </c>
      <c r="AO143" s="135">
        <v>-605.3781483577377</v>
      </c>
      <c r="AP143" s="136">
        <v>56610</v>
      </c>
      <c r="AQ143" s="136">
        <v>54105</v>
      </c>
      <c r="AR143" s="135">
        <v>2505</v>
      </c>
      <c r="AS143" s="137">
        <v>5150</v>
      </c>
      <c r="AT143" s="137">
        <v>4950.3218884165035</v>
      </c>
      <c r="AU143" s="135">
        <v>199.6781115834965</v>
      </c>
      <c r="AV143" s="25">
        <v>199</v>
      </c>
      <c r="AW143" s="86"/>
      <c r="AX143" s="92"/>
      <c r="AY143" s="93"/>
      <c r="AZ143" s="90"/>
      <c r="BE143" s="25">
        <v>0</v>
      </c>
      <c r="BF143" s="25">
        <v>1.6094318081741221E-2</v>
      </c>
    </row>
    <row r="144" spans="2:58" ht="16" x14ac:dyDescent="0.4">
      <c r="B144" s="124" t="s">
        <v>143</v>
      </c>
      <c r="C144" s="133">
        <v>8536.5325952433595</v>
      </c>
      <c r="D144" s="131">
        <v>8822</v>
      </c>
      <c r="E144" s="135">
        <v>-285.46740475664046</v>
      </c>
      <c r="F144" s="131">
        <v>15442.512332762259</v>
      </c>
      <c r="G144" s="131">
        <v>15018</v>
      </c>
      <c r="H144" s="135">
        <v>424.51233276225867</v>
      </c>
      <c r="I144" s="133">
        <v>4524.9339652471199</v>
      </c>
      <c r="J144" s="131">
        <v>4431</v>
      </c>
      <c r="K144" s="135">
        <v>93.933965247119886</v>
      </c>
      <c r="L144" s="131">
        <v>611</v>
      </c>
      <c r="M144" s="90">
        <v>613</v>
      </c>
      <c r="N144" s="135">
        <v>-2</v>
      </c>
      <c r="O144" s="131">
        <v>4354.5191813049096</v>
      </c>
      <c r="P144" s="131">
        <v>4042</v>
      </c>
      <c r="Q144" s="135">
        <v>312.51918130490958</v>
      </c>
      <c r="R144" s="131">
        <v>16686.30253408174</v>
      </c>
      <c r="S144" s="131">
        <v>16125</v>
      </c>
      <c r="T144" s="135">
        <v>561.3025340817403</v>
      </c>
      <c r="U144" s="131">
        <v>1748</v>
      </c>
      <c r="V144" s="131">
        <v>1745</v>
      </c>
      <c r="W144" s="135">
        <v>3</v>
      </c>
      <c r="X144" s="131">
        <v>892</v>
      </c>
      <c r="Y144" s="131">
        <v>191.68854300134598</v>
      </c>
      <c r="Z144" s="135">
        <v>700.31145699865397</v>
      </c>
      <c r="AA144" s="131">
        <v>848</v>
      </c>
      <c r="AB144" s="131">
        <v>56.228639280394823</v>
      </c>
      <c r="AC144" s="135">
        <v>791.77136071960513</v>
      </c>
      <c r="AD144" s="131">
        <v>881</v>
      </c>
      <c r="AE144" s="131">
        <v>0</v>
      </c>
      <c r="AF144" s="135">
        <v>881</v>
      </c>
      <c r="AG144" s="131">
        <v>0</v>
      </c>
      <c r="AH144" s="131">
        <v>0</v>
      </c>
      <c r="AI144" s="135">
        <v>0</v>
      </c>
      <c r="AJ144" s="131">
        <v>-64</v>
      </c>
      <c r="AK144" s="131">
        <v>-100.95596598070888</v>
      </c>
      <c r="AL144" s="135">
        <v>36.955965980708882</v>
      </c>
      <c r="AM144" s="131">
        <v>433.1993913606093</v>
      </c>
      <c r="AN144" s="131">
        <v>0</v>
      </c>
      <c r="AO144" s="135">
        <v>433.1993913606093</v>
      </c>
      <c r="AP144" s="136">
        <v>54894</v>
      </c>
      <c r="AQ144" s="136">
        <v>50943</v>
      </c>
      <c r="AR144" s="135">
        <v>3951</v>
      </c>
      <c r="AS144" s="137">
        <v>3434</v>
      </c>
      <c r="AT144" s="137">
        <v>1788.3218884165035</v>
      </c>
      <c r="AU144" s="135">
        <v>1645.6781115834965</v>
      </c>
      <c r="AV144" s="25">
        <v>67</v>
      </c>
      <c r="AW144" s="86"/>
      <c r="AX144" s="92"/>
      <c r="AY144" s="93"/>
      <c r="AZ144" s="90"/>
      <c r="BE144" s="25">
        <v>0</v>
      </c>
      <c r="BF144" s="25">
        <v>-3.8783698968472891E-2</v>
      </c>
    </row>
    <row r="145" spans="2:58" ht="16" x14ac:dyDescent="0.4">
      <c r="B145" s="124" t="s">
        <v>144</v>
      </c>
      <c r="C145" s="133">
        <v>9560.2949532894436</v>
      </c>
      <c r="D145" s="131">
        <v>9762</v>
      </c>
      <c r="E145" s="135">
        <v>-201.70504671055642</v>
      </c>
      <c r="F145" s="131">
        <v>15166.738907995559</v>
      </c>
      <c r="G145" s="131">
        <v>14775</v>
      </c>
      <c r="H145" s="135">
        <v>391.7389079955592</v>
      </c>
      <c r="I145" s="133">
        <v>5610.5969953522172</v>
      </c>
      <c r="J145" s="131">
        <v>5430</v>
      </c>
      <c r="K145" s="135">
        <v>180.59699535221716</v>
      </c>
      <c r="L145" s="131">
        <v>723</v>
      </c>
      <c r="M145" s="90">
        <v>716</v>
      </c>
      <c r="N145" s="135">
        <v>7</v>
      </c>
      <c r="O145" s="131">
        <v>5674.4694768070349</v>
      </c>
      <c r="P145" s="131">
        <v>5171</v>
      </c>
      <c r="Q145" s="135">
        <v>503.46947680703488</v>
      </c>
      <c r="R145" s="131">
        <v>15615.027667449742</v>
      </c>
      <c r="S145" s="131">
        <v>15200</v>
      </c>
      <c r="T145" s="135">
        <v>415.02766744974178</v>
      </c>
      <c r="U145" s="131">
        <v>1748</v>
      </c>
      <c r="V145" s="131">
        <v>1745</v>
      </c>
      <c r="W145" s="135">
        <v>3</v>
      </c>
      <c r="X145" s="131">
        <v>739</v>
      </c>
      <c r="Y145" s="131">
        <v>0</v>
      </c>
      <c r="Z145" s="135">
        <v>739</v>
      </c>
      <c r="AA145" s="131">
        <v>848</v>
      </c>
      <c r="AB145" s="131">
        <v>56.228639280394823</v>
      </c>
      <c r="AC145" s="135">
        <v>791.77136071960513</v>
      </c>
      <c r="AD145" s="131">
        <v>881</v>
      </c>
      <c r="AE145" s="131">
        <v>0</v>
      </c>
      <c r="AF145" s="135">
        <v>881</v>
      </c>
      <c r="AG145" s="131">
        <v>0</v>
      </c>
      <c r="AH145" s="131">
        <v>0</v>
      </c>
      <c r="AI145" s="135">
        <v>0</v>
      </c>
      <c r="AJ145" s="131">
        <v>-64</v>
      </c>
      <c r="AK145" s="131">
        <v>-100.95596598070888</v>
      </c>
      <c r="AL145" s="135">
        <v>36.955965980708882</v>
      </c>
      <c r="AM145" s="131">
        <v>-41.128000893997523</v>
      </c>
      <c r="AN145" s="131">
        <v>0</v>
      </c>
      <c r="AO145" s="135">
        <v>-41.128000893997523</v>
      </c>
      <c r="AP145" s="136">
        <v>56461</v>
      </c>
      <c r="AQ145" s="136">
        <v>52754</v>
      </c>
      <c r="AR145" s="135">
        <v>3707</v>
      </c>
      <c r="AS145" s="137">
        <v>5001</v>
      </c>
      <c r="AT145" s="137">
        <v>3599.3218884165035</v>
      </c>
      <c r="AU145" s="135">
        <v>1401.6781115834965</v>
      </c>
      <c r="AV145" s="25">
        <v>87</v>
      </c>
      <c r="AW145" s="86"/>
      <c r="AX145" s="92"/>
      <c r="AY145" s="93"/>
      <c r="AZ145" s="90"/>
      <c r="BE145" s="25">
        <v>0</v>
      </c>
      <c r="BF145" s="25">
        <v>0.27267329968890408</v>
      </c>
    </row>
    <row r="146" spans="2:58" ht="16" x14ac:dyDescent="0.4">
      <c r="B146" s="124" t="s">
        <v>145</v>
      </c>
      <c r="C146" s="133">
        <v>7831.6157711439009</v>
      </c>
      <c r="D146" s="131">
        <v>7890</v>
      </c>
      <c r="E146" s="135">
        <v>-58.384228856099071</v>
      </c>
      <c r="F146" s="131">
        <v>14611.545790970928</v>
      </c>
      <c r="G146" s="131">
        <v>13790</v>
      </c>
      <c r="H146" s="135">
        <v>821.54579097092756</v>
      </c>
      <c r="I146" s="133">
        <v>6046.9270639538254</v>
      </c>
      <c r="J146" s="131">
        <v>5584</v>
      </c>
      <c r="K146" s="135">
        <v>462.92706395382538</v>
      </c>
      <c r="L146" s="131">
        <v>632</v>
      </c>
      <c r="M146" s="90">
        <v>638</v>
      </c>
      <c r="N146" s="135">
        <v>-6</v>
      </c>
      <c r="O146" s="131">
        <v>5704.2229200219999</v>
      </c>
      <c r="P146" s="131">
        <v>4955</v>
      </c>
      <c r="Q146" s="135">
        <v>749.22292002199993</v>
      </c>
      <c r="R146" s="131">
        <v>17684.545330938476</v>
      </c>
      <c r="S146" s="131">
        <v>17210</v>
      </c>
      <c r="T146" s="135">
        <v>474.54533093847567</v>
      </c>
      <c r="U146" s="131">
        <v>1748</v>
      </c>
      <c r="V146" s="131">
        <v>1745</v>
      </c>
      <c r="W146" s="135">
        <v>3</v>
      </c>
      <c r="X146" s="131">
        <v>893</v>
      </c>
      <c r="Y146" s="131">
        <v>191.68854300134598</v>
      </c>
      <c r="Z146" s="135">
        <v>701.31145699865397</v>
      </c>
      <c r="AA146" s="131">
        <v>848</v>
      </c>
      <c r="AB146" s="131">
        <v>56.228639280394823</v>
      </c>
      <c r="AC146" s="135">
        <v>791.77136071960513</v>
      </c>
      <c r="AD146" s="131">
        <v>918</v>
      </c>
      <c r="AE146" s="131">
        <v>191.68854300134598</v>
      </c>
      <c r="AF146" s="135">
        <v>726.31145699865397</v>
      </c>
      <c r="AG146" s="131">
        <v>0</v>
      </c>
      <c r="AH146" s="131">
        <v>0</v>
      </c>
      <c r="AI146" s="135">
        <v>0</v>
      </c>
      <c r="AJ146" s="131">
        <v>-64</v>
      </c>
      <c r="AK146" s="131">
        <v>-100.95596598070888</v>
      </c>
      <c r="AL146" s="135">
        <v>36.955965980708882</v>
      </c>
      <c r="AM146" s="131">
        <v>546.14312297086872</v>
      </c>
      <c r="AN146" s="131">
        <v>0</v>
      </c>
      <c r="AO146" s="135">
        <v>546.14312297086872</v>
      </c>
      <c r="AP146" s="136">
        <v>57400</v>
      </c>
      <c r="AQ146" s="136">
        <v>52151</v>
      </c>
      <c r="AR146" s="135">
        <v>5249</v>
      </c>
      <c r="AS146" s="137">
        <v>5940</v>
      </c>
      <c r="AT146" s="137">
        <v>2996.3218884165035</v>
      </c>
      <c r="AU146" s="135">
        <v>2943.6781115834965</v>
      </c>
      <c r="AV146" s="25">
        <v>13</v>
      </c>
      <c r="AW146" s="86"/>
      <c r="AX146" s="92"/>
      <c r="AY146" s="93"/>
      <c r="AZ146" s="90"/>
      <c r="BE146" s="25">
        <v>0</v>
      </c>
      <c r="BF146" s="25">
        <v>-0.35024069762584986</v>
      </c>
    </row>
    <row r="147" spans="2:58" ht="16" x14ac:dyDescent="0.4">
      <c r="B147" s="124" t="s">
        <v>146</v>
      </c>
      <c r="C147" s="133">
        <v>7828.5552611534586</v>
      </c>
      <c r="D147" s="131">
        <v>8009</v>
      </c>
      <c r="E147" s="135">
        <v>-180.44473884654144</v>
      </c>
      <c r="F147" s="131">
        <v>12613.087259135122</v>
      </c>
      <c r="G147" s="131">
        <v>12865</v>
      </c>
      <c r="H147" s="135">
        <v>-251.91274086487829</v>
      </c>
      <c r="I147" s="133">
        <v>5384.5226605191483</v>
      </c>
      <c r="J147" s="131">
        <v>5033</v>
      </c>
      <c r="K147" s="135">
        <v>351.5226605191483</v>
      </c>
      <c r="L147" s="131">
        <v>486</v>
      </c>
      <c r="M147" s="90">
        <v>492</v>
      </c>
      <c r="N147" s="135">
        <v>-6</v>
      </c>
      <c r="O147" s="131">
        <v>3856.7299024481654</v>
      </c>
      <c r="P147" s="131">
        <v>3492</v>
      </c>
      <c r="Q147" s="135">
        <v>364.72990244816538</v>
      </c>
      <c r="R147" s="131">
        <v>16661.862349366631</v>
      </c>
      <c r="S147" s="131">
        <v>16507</v>
      </c>
      <c r="T147" s="135">
        <v>154.86234936663095</v>
      </c>
      <c r="U147" s="131">
        <v>1748</v>
      </c>
      <c r="V147" s="131">
        <v>1745</v>
      </c>
      <c r="W147" s="135">
        <v>3</v>
      </c>
      <c r="X147" s="131">
        <v>868</v>
      </c>
      <c r="Y147" s="131">
        <v>191.68854300134598</v>
      </c>
      <c r="Z147" s="135">
        <v>676.31145699865397</v>
      </c>
      <c r="AA147" s="131">
        <v>848</v>
      </c>
      <c r="AB147" s="131">
        <v>56.228639280394823</v>
      </c>
      <c r="AC147" s="135">
        <v>791.77136071960513</v>
      </c>
      <c r="AD147" s="131">
        <v>881</v>
      </c>
      <c r="AE147" s="131">
        <v>0</v>
      </c>
      <c r="AF147" s="135">
        <v>881</v>
      </c>
      <c r="AG147" s="131">
        <v>0</v>
      </c>
      <c r="AH147" s="131">
        <v>0</v>
      </c>
      <c r="AI147" s="135">
        <v>0</v>
      </c>
      <c r="AJ147" s="131">
        <v>-64</v>
      </c>
      <c r="AK147" s="131">
        <v>-100.95596598070888</v>
      </c>
      <c r="AL147" s="135">
        <v>36.955965980708882</v>
      </c>
      <c r="AM147" s="131">
        <v>321.24256737747419</v>
      </c>
      <c r="AN147" s="131">
        <v>0</v>
      </c>
      <c r="AO147" s="135">
        <v>321.24256737747419</v>
      </c>
      <c r="AP147" s="136">
        <v>51433</v>
      </c>
      <c r="AQ147" s="136">
        <v>48290</v>
      </c>
      <c r="AR147" s="135">
        <v>3143</v>
      </c>
      <c r="AS147" s="137">
        <v>-27</v>
      </c>
      <c r="AT147" s="137">
        <v>-864.6781115834965</v>
      </c>
      <c r="AU147" s="135">
        <v>837.6781115834965</v>
      </c>
      <c r="AV147" s="25">
        <v>138</v>
      </c>
      <c r="AW147" s="86"/>
      <c r="AX147" s="92"/>
      <c r="AY147" s="93"/>
      <c r="AZ147" s="90"/>
      <c r="BE147" s="25">
        <v>0</v>
      </c>
      <c r="BF147" s="25">
        <v>-3.8783698968472891E-2</v>
      </c>
    </row>
    <row r="148" spans="2:58" ht="16" x14ac:dyDescent="0.4">
      <c r="B148" s="124" t="s">
        <v>147</v>
      </c>
      <c r="C148" s="133">
        <v>7326.852500335799</v>
      </c>
      <c r="D148" s="131">
        <v>7360</v>
      </c>
      <c r="E148" s="135">
        <v>-33.14749966420095</v>
      </c>
      <c r="F148" s="131">
        <v>12916.646778380875</v>
      </c>
      <c r="G148" s="131">
        <v>11884</v>
      </c>
      <c r="H148" s="135">
        <v>1032.6467783808748</v>
      </c>
      <c r="I148" s="133">
        <v>4963.7480851959363</v>
      </c>
      <c r="J148" s="131">
        <v>5195</v>
      </c>
      <c r="K148" s="135">
        <v>-231.25191480406374</v>
      </c>
      <c r="L148" s="131">
        <v>789</v>
      </c>
      <c r="M148" s="90">
        <v>785</v>
      </c>
      <c r="N148" s="135">
        <v>4</v>
      </c>
      <c r="O148" s="131">
        <v>6013.5654017026909</v>
      </c>
      <c r="P148" s="131">
        <v>5187</v>
      </c>
      <c r="Q148" s="135">
        <v>826.56540170269091</v>
      </c>
      <c r="R148" s="131">
        <v>20825.719979812133</v>
      </c>
      <c r="S148" s="131">
        <v>20011</v>
      </c>
      <c r="T148" s="135">
        <v>814.71997981213281</v>
      </c>
      <c r="U148" s="131">
        <v>1748</v>
      </c>
      <c r="V148" s="131">
        <v>1745</v>
      </c>
      <c r="W148" s="135">
        <v>3</v>
      </c>
      <c r="X148" s="131">
        <v>933</v>
      </c>
      <c r="Y148" s="131">
        <v>191.68854300134598</v>
      </c>
      <c r="Z148" s="135">
        <v>741.31145699865397</v>
      </c>
      <c r="AA148" s="131">
        <v>848</v>
      </c>
      <c r="AB148" s="131">
        <v>56.228639280394823</v>
      </c>
      <c r="AC148" s="135">
        <v>791.77136071960513</v>
      </c>
      <c r="AD148" s="131">
        <v>881</v>
      </c>
      <c r="AE148" s="131">
        <v>0</v>
      </c>
      <c r="AF148" s="135">
        <v>881</v>
      </c>
      <c r="AG148" s="131">
        <v>0</v>
      </c>
      <c r="AH148" s="131">
        <v>0</v>
      </c>
      <c r="AI148" s="135">
        <v>0</v>
      </c>
      <c r="AJ148" s="131">
        <v>-64</v>
      </c>
      <c r="AK148" s="131">
        <v>-100.95596598070888</v>
      </c>
      <c r="AL148" s="135">
        <v>36.955965980708882</v>
      </c>
      <c r="AM148" s="131">
        <v>1101.4672545725625</v>
      </c>
      <c r="AN148" s="131">
        <v>0</v>
      </c>
      <c r="AO148" s="135">
        <v>1101.4672545725625</v>
      </c>
      <c r="AP148" s="136">
        <v>58283</v>
      </c>
      <c r="AQ148" s="136">
        <v>52314</v>
      </c>
      <c r="AR148" s="135">
        <v>5969</v>
      </c>
      <c r="AS148" s="137">
        <v>6823</v>
      </c>
      <c r="AT148" s="137">
        <v>3159.3218884165035</v>
      </c>
      <c r="AU148" s="135">
        <v>3663.6781115834965</v>
      </c>
      <c r="AV148" s="25">
        <v>6</v>
      </c>
      <c r="AW148" s="86"/>
      <c r="AX148" s="92"/>
      <c r="AY148" s="93"/>
      <c r="AZ148" s="90"/>
      <c r="BE148" s="25">
        <v>0</v>
      </c>
      <c r="BF148" s="25">
        <v>-3.8783698968472891E-2</v>
      </c>
    </row>
    <row r="149" spans="2:58" ht="16" x14ac:dyDescent="0.4">
      <c r="B149" s="124" t="s">
        <v>148</v>
      </c>
      <c r="C149" s="133">
        <v>9723.2949532894436</v>
      </c>
      <c r="D149" s="131">
        <v>9515</v>
      </c>
      <c r="E149" s="135">
        <v>208.29495328944358</v>
      </c>
      <c r="F149" s="131">
        <v>12760.738907995559</v>
      </c>
      <c r="G149" s="131">
        <v>12508</v>
      </c>
      <c r="H149" s="135">
        <v>252.7389079955592</v>
      </c>
      <c r="I149" s="133">
        <v>3806.5969953522172</v>
      </c>
      <c r="J149" s="131">
        <v>3964</v>
      </c>
      <c r="K149" s="135">
        <v>-157.40300464778284</v>
      </c>
      <c r="L149" s="131">
        <v>1010</v>
      </c>
      <c r="M149" s="90">
        <v>1006</v>
      </c>
      <c r="N149" s="135">
        <v>4</v>
      </c>
      <c r="O149" s="131">
        <v>7328.4694768070349</v>
      </c>
      <c r="P149" s="131">
        <v>7753</v>
      </c>
      <c r="Q149" s="135">
        <v>-424.53052319296512</v>
      </c>
      <c r="R149" s="131">
        <v>9921.0276674497418</v>
      </c>
      <c r="S149" s="131">
        <v>10081</v>
      </c>
      <c r="T149" s="135">
        <v>-159.97233255025822</v>
      </c>
      <c r="U149" s="131">
        <v>1748</v>
      </c>
      <c r="V149" s="131">
        <v>1745</v>
      </c>
      <c r="W149" s="135">
        <v>3</v>
      </c>
      <c r="X149" s="131">
        <v>739</v>
      </c>
      <c r="Y149" s="131">
        <v>0</v>
      </c>
      <c r="Z149" s="135">
        <v>739</v>
      </c>
      <c r="AA149" s="131">
        <v>1032</v>
      </c>
      <c r="AB149" s="131">
        <v>302.86789794212666</v>
      </c>
      <c r="AC149" s="135">
        <v>729.13210205787334</v>
      </c>
      <c r="AD149" s="131">
        <v>881</v>
      </c>
      <c r="AE149" s="131">
        <v>0</v>
      </c>
      <c r="AF149" s="135">
        <v>881</v>
      </c>
      <c r="AG149" s="131">
        <v>0</v>
      </c>
      <c r="AH149" s="131">
        <v>0</v>
      </c>
      <c r="AI149" s="135">
        <v>0</v>
      </c>
      <c r="AJ149" s="131">
        <v>-89</v>
      </c>
      <c r="AK149" s="131">
        <v>-22.542572656958271</v>
      </c>
      <c r="AL149" s="135">
        <v>-66.457427343041729</v>
      </c>
      <c r="AM149" s="131">
        <v>-41.128000893997523</v>
      </c>
      <c r="AN149" s="131">
        <v>0</v>
      </c>
      <c r="AO149" s="135">
        <v>-41.128000893997523</v>
      </c>
      <c r="AP149" s="136">
        <v>48820</v>
      </c>
      <c r="AQ149" s="136">
        <v>46852</v>
      </c>
      <c r="AR149" s="135">
        <v>1968</v>
      </c>
      <c r="AS149" s="137">
        <v>-2640</v>
      </c>
      <c r="AT149" s="137">
        <v>-2302.6781115834965</v>
      </c>
      <c r="AU149" s="135">
        <v>-337.3218884165035</v>
      </c>
      <c r="AV149" s="25">
        <v>232</v>
      </c>
      <c r="AW149" s="86"/>
      <c r="AX149" s="92"/>
      <c r="AY149" s="93"/>
      <c r="AZ149" s="90"/>
      <c r="BE149" s="25">
        <v>0</v>
      </c>
      <c r="BF149" s="25">
        <v>0.32532528516458115</v>
      </c>
    </row>
    <row r="150" spans="2:58" ht="16" x14ac:dyDescent="0.4">
      <c r="B150" s="124" t="s">
        <v>149</v>
      </c>
      <c r="C150" s="133">
        <v>8139.2949532894427</v>
      </c>
      <c r="D150" s="131">
        <v>8288</v>
      </c>
      <c r="E150" s="135">
        <v>-148.70504671055733</v>
      </c>
      <c r="F150" s="131">
        <v>14418.738907995559</v>
      </c>
      <c r="G150" s="131">
        <v>14110</v>
      </c>
      <c r="H150" s="135">
        <v>308.7389079955592</v>
      </c>
      <c r="I150" s="133">
        <v>5204.5969953522172</v>
      </c>
      <c r="J150" s="131">
        <v>4962</v>
      </c>
      <c r="K150" s="135">
        <v>242.59699535221716</v>
      </c>
      <c r="L150" s="131">
        <v>517</v>
      </c>
      <c r="M150" s="90">
        <v>525</v>
      </c>
      <c r="N150" s="135">
        <v>-8</v>
      </c>
      <c r="O150" s="131">
        <v>4029.4694768070349</v>
      </c>
      <c r="P150" s="131">
        <v>3673</v>
      </c>
      <c r="Q150" s="135">
        <v>356.46947680703488</v>
      </c>
      <c r="R150" s="131">
        <v>14838.027667449742</v>
      </c>
      <c r="S150" s="131">
        <v>14484</v>
      </c>
      <c r="T150" s="135">
        <v>354.02766744974178</v>
      </c>
      <c r="U150" s="131">
        <v>1748</v>
      </c>
      <c r="V150" s="131">
        <v>1745</v>
      </c>
      <c r="W150" s="135">
        <v>3</v>
      </c>
      <c r="X150" s="131">
        <v>739</v>
      </c>
      <c r="Y150" s="131">
        <v>0</v>
      </c>
      <c r="Z150" s="135">
        <v>739</v>
      </c>
      <c r="AA150" s="131">
        <v>848</v>
      </c>
      <c r="AB150" s="131">
        <v>56.228639280394823</v>
      </c>
      <c r="AC150" s="135">
        <v>791.77136071960513</v>
      </c>
      <c r="AD150" s="131">
        <v>881</v>
      </c>
      <c r="AE150" s="131">
        <v>0</v>
      </c>
      <c r="AF150" s="135">
        <v>881</v>
      </c>
      <c r="AG150" s="131">
        <v>0</v>
      </c>
      <c r="AH150" s="131">
        <v>0</v>
      </c>
      <c r="AI150" s="135">
        <v>0</v>
      </c>
      <c r="AJ150" s="131">
        <v>-64</v>
      </c>
      <c r="AK150" s="131">
        <v>-100.95596598070888</v>
      </c>
      <c r="AL150" s="135">
        <v>36.955965980708882</v>
      </c>
      <c r="AM150" s="131">
        <v>-41.128000893997523</v>
      </c>
      <c r="AN150" s="131">
        <v>0</v>
      </c>
      <c r="AO150" s="135">
        <v>-41.128000893997523</v>
      </c>
      <c r="AP150" s="136">
        <v>51258</v>
      </c>
      <c r="AQ150" s="136">
        <v>47742</v>
      </c>
      <c r="AR150" s="135">
        <v>3516</v>
      </c>
      <c r="AS150" s="137">
        <v>-202</v>
      </c>
      <c r="AT150" s="137">
        <v>-1412.6781115834965</v>
      </c>
      <c r="AU150" s="135">
        <v>1210.6781115834965</v>
      </c>
      <c r="AV150" s="25">
        <v>105</v>
      </c>
      <c r="AW150" s="86"/>
      <c r="AX150" s="92"/>
      <c r="AY150" s="93"/>
      <c r="AZ150" s="90"/>
      <c r="BE150" s="25">
        <v>0</v>
      </c>
      <c r="BF150" s="25">
        <v>0.27267329968890408</v>
      </c>
    </row>
    <row r="151" spans="2:58" ht="16" x14ac:dyDescent="0.4">
      <c r="B151" s="124" t="s">
        <v>150</v>
      </c>
      <c r="C151" s="133">
        <v>8333.9466894673442</v>
      </c>
      <c r="D151" s="131">
        <v>8479</v>
      </c>
      <c r="E151" s="135">
        <v>-145.05331053265581</v>
      </c>
      <c r="F151" s="131">
        <v>14530.642337575038</v>
      </c>
      <c r="G151" s="131">
        <v>14414</v>
      </c>
      <c r="H151" s="135">
        <v>116.64233757503825</v>
      </c>
      <c r="I151" s="133">
        <v>4942.2209696623222</v>
      </c>
      <c r="J151" s="131">
        <v>4777</v>
      </c>
      <c r="K151" s="135">
        <v>165.2209696623222</v>
      </c>
      <c r="L151" s="131">
        <v>644</v>
      </c>
      <c r="M151" s="90">
        <v>649</v>
      </c>
      <c r="N151" s="135">
        <v>-5</v>
      </c>
      <c r="O151" s="131">
        <v>4577.3022863835267</v>
      </c>
      <c r="P151" s="131">
        <v>4044</v>
      </c>
      <c r="Q151" s="135">
        <v>533.30228638352673</v>
      </c>
      <c r="R151" s="131">
        <v>15075.348372092089</v>
      </c>
      <c r="S151" s="131">
        <v>14970</v>
      </c>
      <c r="T151" s="135">
        <v>105.34837209208854</v>
      </c>
      <c r="U151" s="131">
        <v>1748</v>
      </c>
      <c r="V151" s="131">
        <v>1745</v>
      </c>
      <c r="W151" s="135">
        <v>3</v>
      </c>
      <c r="X151" s="131">
        <v>820</v>
      </c>
      <c r="Y151" s="131">
        <v>0</v>
      </c>
      <c r="Z151" s="135">
        <v>820</v>
      </c>
      <c r="AA151" s="131">
        <v>848</v>
      </c>
      <c r="AB151" s="131">
        <v>56.228639280394823</v>
      </c>
      <c r="AC151" s="135">
        <v>791.77136071960513</v>
      </c>
      <c r="AD151" s="131">
        <v>881</v>
      </c>
      <c r="AE151" s="131">
        <v>0</v>
      </c>
      <c r="AF151" s="135">
        <v>881</v>
      </c>
      <c r="AG151" s="131">
        <v>0</v>
      </c>
      <c r="AH151" s="131">
        <v>0</v>
      </c>
      <c r="AI151" s="135">
        <v>0</v>
      </c>
      <c r="AJ151" s="131">
        <v>-64</v>
      </c>
      <c r="AK151" s="131">
        <v>-100.95596598070888</v>
      </c>
      <c r="AL151" s="135">
        <v>36.955965980708882</v>
      </c>
      <c r="AM151" s="131">
        <v>213.53934481967917</v>
      </c>
      <c r="AN151" s="131">
        <v>0</v>
      </c>
      <c r="AO151" s="135">
        <v>213.53934481967917</v>
      </c>
      <c r="AP151" s="136">
        <v>52550</v>
      </c>
      <c r="AQ151" s="136">
        <v>49033</v>
      </c>
      <c r="AR151" s="135">
        <v>3517</v>
      </c>
      <c r="AS151" s="137">
        <v>1090</v>
      </c>
      <c r="AT151" s="137">
        <v>-121.6781115834965</v>
      </c>
      <c r="AU151" s="135">
        <v>1211.6781115834965</v>
      </c>
      <c r="AV151" s="25">
        <v>104</v>
      </c>
      <c r="AW151" s="86"/>
      <c r="AX151" s="92"/>
      <c r="AY151" s="93"/>
      <c r="AZ151" s="90"/>
      <c r="BE151" s="25">
        <v>0</v>
      </c>
      <c r="BF151" s="25">
        <v>0.27267329968890408</v>
      </c>
    </row>
    <row r="152" spans="2:58" ht="16" x14ac:dyDescent="0.4">
      <c r="B152" s="124" t="s">
        <v>151</v>
      </c>
      <c r="C152" s="133">
        <v>8754.1023168117063</v>
      </c>
      <c r="D152" s="131">
        <v>8977</v>
      </c>
      <c r="E152" s="135">
        <v>-222.89768318829374</v>
      </c>
      <c r="F152" s="131">
        <v>13012.604663456941</v>
      </c>
      <c r="G152" s="131">
        <v>13401</v>
      </c>
      <c r="H152" s="135">
        <v>-388.39533654305887</v>
      </c>
      <c r="I152" s="133">
        <v>5068.1583001524905</v>
      </c>
      <c r="J152" s="131">
        <v>4800</v>
      </c>
      <c r="K152" s="135">
        <v>268.15830015249048</v>
      </c>
      <c r="L152" s="131">
        <v>374</v>
      </c>
      <c r="M152" s="90">
        <v>377</v>
      </c>
      <c r="N152" s="135">
        <v>-3</v>
      </c>
      <c r="O152" s="131">
        <v>4164.6875137746474</v>
      </c>
      <c r="P152" s="131">
        <v>3678</v>
      </c>
      <c r="Q152" s="135">
        <v>486.68751377464741</v>
      </c>
      <c r="R152" s="131">
        <v>16122.02096885623</v>
      </c>
      <c r="S152" s="131">
        <v>16105</v>
      </c>
      <c r="T152" s="135">
        <v>17.020968856229956</v>
      </c>
      <c r="U152" s="131">
        <v>1748</v>
      </c>
      <c r="V152" s="131">
        <v>1745</v>
      </c>
      <c r="W152" s="135">
        <v>3</v>
      </c>
      <c r="X152" s="131">
        <v>739</v>
      </c>
      <c r="Y152" s="131">
        <v>0</v>
      </c>
      <c r="Z152" s="135">
        <v>739</v>
      </c>
      <c r="AA152" s="131">
        <v>848</v>
      </c>
      <c r="AB152" s="131">
        <v>56.228639280394823</v>
      </c>
      <c r="AC152" s="135">
        <v>791.77136071960513</v>
      </c>
      <c r="AD152" s="131">
        <v>881</v>
      </c>
      <c r="AE152" s="131">
        <v>0</v>
      </c>
      <c r="AF152" s="135">
        <v>881</v>
      </c>
      <c r="AG152" s="131">
        <v>0</v>
      </c>
      <c r="AH152" s="131">
        <v>0</v>
      </c>
      <c r="AI152" s="135">
        <v>0</v>
      </c>
      <c r="AJ152" s="131">
        <v>-64</v>
      </c>
      <c r="AK152" s="131">
        <v>-100.95596598070888</v>
      </c>
      <c r="AL152" s="135">
        <v>36.955965980708882</v>
      </c>
      <c r="AM152" s="131">
        <v>211.4262369479784</v>
      </c>
      <c r="AN152" s="131">
        <v>0</v>
      </c>
      <c r="AO152" s="135">
        <v>211.4262369479784</v>
      </c>
      <c r="AP152" s="136">
        <v>51859</v>
      </c>
      <c r="AQ152" s="136">
        <v>49038</v>
      </c>
      <c r="AR152" s="135">
        <v>2821</v>
      </c>
      <c r="AS152" s="137">
        <v>399</v>
      </c>
      <c r="AT152" s="137">
        <v>-116.6781115834965</v>
      </c>
      <c r="AU152" s="135">
        <v>515.6781115834965</v>
      </c>
      <c r="AV152" s="25">
        <v>173</v>
      </c>
      <c r="AW152" s="86"/>
      <c r="AX152" s="92"/>
      <c r="AY152" s="93"/>
      <c r="AZ152" s="90"/>
      <c r="BE152" s="25">
        <v>0</v>
      </c>
      <c r="BF152" s="25">
        <v>0.27267329968890408</v>
      </c>
    </row>
    <row r="153" spans="2:58" ht="16" x14ac:dyDescent="0.4">
      <c r="B153" s="124" t="s">
        <v>152</v>
      </c>
      <c r="C153" s="133">
        <v>11026.294953289444</v>
      </c>
      <c r="D153" s="131">
        <v>11306</v>
      </c>
      <c r="E153" s="135">
        <v>-279.70504671055642</v>
      </c>
      <c r="F153" s="131">
        <v>17580.738907995557</v>
      </c>
      <c r="G153" s="131">
        <v>18526</v>
      </c>
      <c r="H153" s="135">
        <v>-945.26109200444262</v>
      </c>
      <c r="I153" s="133">
        <v>5589.5969953522172</v>
      </c>
      <c r="J153" s="131">
        <v>5736</v>
      </c>
      <c r="K153" s="135">
        <v>-146.40300464778284</v>
      </c>
      <c r="L153" s="131">
        <v>421</v>
      </c>
      <c r="M153" s="90">
        <v>422</v>
      </c>
      <c r="N153" s="135">
        <v>-1</v>
      </c>
      <c r="O153" s="131">
        <v>3237.4694768070349</v>
      </c>
      <c r="P153" s="131">
        <v>3260</v>
      </c>
      <c r="Q153" s="135">
        <v>-22.53052319296512</v>
      </c>
      <c r="R153" s="131">
        <v>9298.0276674497418</v>
      </c>
      <c r="S153" s="131">
        <v>9306</v>
      </c>
      <c r="T153" s="135">
        <v>-7.9723325502582156</v>
      </c>
      <c r="U153" s="131">
        <v>1748</v>
      </c>
      <c r="V153" s="131">
        <v>1745</v>
      </c>
      <c r="W153" s="135">
        <v>3</v>
      </c>
      <c r="X153" s="131">
        <v>739</v>
      </c>
      <c r="Y153" s="131">
        <v>0</v>
      </c>
      <c r="Z153" s="135">
        <v>739</v>
      </c>
      <c r="AA153" s="131">
        <v>920</v>
      </c>
      <c r="AB153" s="131">
        <v>158.46252888111269</v>
      </c>
      <c r="AC153" s="135">
        <v>761.53747111888731</v>
      </c>
      <c r="AD153" s="131">
        <v>881</v>
      </c>
      <c r="AE153" s="131">
        <v>0</v>
      </c>
      <c r="AF153" s="135">
        <v>881</v>
      </c>
      <c r="AG153" s="131">
        <v>0</v>
      </c>
      <c r="AH153" s="131">
        <v>0</v>
      </c>
      <c r="AI153" s="135">
        <v>0</v>
      </c>
      <c r="AJ153" s="131">
        <v>-89</v>
      </c>
      <c r="AK153" s="131">
        <v>-22.542572656958271</v>
      </c>
      <c r="AL153" s="135">
        <v>-66.457427343041729</v>
      </c>
      <c r="AM153" s="131">
        <v>-41.128000893993885</v>
      </c>
      <c r="AN153" s="131">
        <v>0</v>
      </c>
      <c r="AO153" s="135">
        <v>-41.128000893993885</v>
      </c>
      <c r="AP153" s="136">
        <v>51311</v>
      </c>
      <c r="AQ153" s="136">
        <v>50436</v>
      </c>
      <c r="AR153" s="135">
        <v>875</v>
      </c>
      <c r="AS153" s="137">
        <v>-149</v>
      </c>
      <c r="AT153" s="137">
        <v>1281.3218884165035</v>
      </c>
      <c r="AU153" s="135">
        <v>-1430.3218884165035</v>
      </c>
      <c r="AV153" s="25">
        <v>277</v>
      </c>
      <c r="AW153" s="86"/>
      <c r="AX153" s="92"/>
      <c r="AY153" s="93"/>
      <c r="AZ153" s="90"/>
      <c r="BE153" s="25">
        <v>0</v>
      </c>
      <c r="BF153" s="25">
        <v>0.91995622415561229</v>
      </c>
    </row>
    <row r="154" spans="2:58" ht="16" x14ac:dyDescent="0.4">
      <c r="B154" s="124" t="s">
        <v>153</v>
      </c>
      <c r="C154" s="133">
        <v>7739.0392408869739</v>
      </c>
      <c r="D154" s="131">
        <v>7788</v>
      </c>
      <c r="E154" s="135">
        <v>-48.960759113026143</v>
      </c>
      <c r="F154" s="131">
        <v>12170.416033176505</v>
      </c>
      <c r="G154" s="131">
        <v>12059</v>
      </c>
      <c r="H154" s="135">
        <v>111.41603317650515</v>
      </c>
      <c r="I154" s="133">
        <v>5421.5444666294097</v>
      </c>
      <c r="J154" s="131">
        <v>4907</v>
      </c>
      <c r="K154" s="135">
        <v>514.54446662940973</v>
      </c>
      <c r="L154" s="131">
        <v>447</v>
      </c>
      <c r="M154" s="90">
        <v>447</v>
      </c>
      <c r="N154" s="135">
        <v>0</v>
      </c>
      <c r="O154" s="131">
        <v>4072.6894399699363</v>
      </c>
      <c r="P154" s="131">
        <v>3624</v>
      </c>
      <c r="Q154" s="135">
        <v>448.6894399699363</v>
      </c>
      <c r="R154" s="131">
        <v>18056.761830669417</v>
      </c>
      <c r="S154" s="131">
        <v>17616</v>
      </c>
      <c r="T154" s="135">
        <v>440.76183066941667</v>
      </c>
      <c r="U154" s="131">
        <v>1748</v>
      </c>
      <c r="V154" s="131">
        <v>1745</v>
      </c>
      <c r="W154" s="135">
        <v>3</v>
      </c>
      <c r="X154" s="131">
        <v>865</v>
      </c>
      <c r="Y154" s="131">
        <v>191.68854300134598</v>
      </c>
      <c r="Z154" s="135">
        <v>673.31145699865397</v>
      </c>
      <c r="AA154" s="131">
        <v>848</v>
      </c>
      <c r="AB154" s="131">
        <v>56.228639280394823</v>
      </c>
      <c r="AC154" s="135">
        <v>791.77136071960513</v>
      </c>
      <c r="AD154" s="131">
        <v>881</v>
      </c>
      <c r="AE154" s="131">
        <v>0</v>
      </c>
      <c r="AF154" s="135">
        <v>881</v>
      </c>
      <c r="AG154" s="131">
        <v>0</v>
      </c>
      <c r="AH154" s="131">
        <v>0</v>
      </c>
      <c r="AI154" s="135">
        <v>0</v>
      </c>
      <c r="AJ154" s="131">
        <v>-64</v>
      </c>
      <c r="AK154" s="131">
        <v>-100.95596598070888</v>
      </c>
      <c r="AL154" s="135">
        <v>36.955965980708882</v>
      </c>
      <c r="AM154" s="131">
        <v>624.54898866775693</v>
      </c>
      <c r="AN154" s="131">
        <v>0</v>
      </c>
      <c r="AO154" s="135">
        <v>624.54898866775693</v>
      </c>
      <c r="AP154" s="136">
        <v>52810</v>
      </c>
      <c r="AQ154" s="136">
        <v>48333</v>
      </c>
      <c r="AR154" s="135">
        <v>4477</v>
      </c>
      <c r="AS154" s="137">
        <v>1350</v>
      </c>
      <c r="AT154" s="137">
        <v>-821.6781115834965</v>
      </c>
      <c r="AU154" s="135">
        <v>2171.6781115834965</v>
      </c>
      <c r="AV154" s="25">
        <v>33</v>
      </c>
      <c r="AW154" s="86"/>
      <c r="AX154" s="92"/>
      <c r="AY154" s="93"/>
      <c r="AZ154" s="90"/>
      <c r="BE154" s="25">
        <v>0</v>
      </c>
      <c r="BF154" s="25">
        <v>-3.8783698968472891E-2</v>
      </c>
    </row>
    <row r="155" spans="2:58" ht="16" x14ac:dyDescent="0.4">
      <c r="B155" s="124" t="s">
        <v>154</v>
      </c>
      <c r="C155" s="133">
        <v>10473.294953289444</v>
      </c>
      <c r="D155" s="131">
        <v>10629</v>
      </c>
      <c r="E155" s="135">
        <v>-155.70504671055642</v>
      </c>
      <c r="F155" s="131">
        <v>14046.738907995559</v>
      </c>
      <c r="G155" s="131">
        <v>14707</v>
      </c>
      <c r="H155" s="135">
        <v>-660.2610920044408</v>
      </c>
      <c r="I155" s="133">
        <v>4736.5969953522172</v>
      </c>
      <c r="J155" s="131">
        <v>4830</v>
      </c>
      <c r="K155" s="135">
        <v>-93.403004647782836</v>
      </c>
      <c r="L155" s="131">
        <v>453</v>
      </c>
      <c r="M155" s="90">
        <v>454</v>
      </c>
      <c r="N155" s="135">
        <v>-1</v>
      </c>
      <c r="O155" s="131">
        <v>3900.4694768070349</v>
      </c>
      <c r="P155" s="131">
        <v>3837</v>
      </c>
      <c r="Q155" s="135">
        <v>63.46947680703488</v>
      </c>
      <c r="R155" s="131">
        <v>12631.027667449742</v>
      </c>
      <c r="S155" s="131">
        <v>12532</v>
      </c>
      <c r="T155" s="135">
        <v>99.027667449741784</v>
      </c>
      <c r="U155" s="131">
        <v>1748</v>
      </c>
      <c r="V155" s="131">
        <v>1745</v>
      </c>
      <c r="W155" s="135">
        <v>3</v>
      </c>
      <c r="X155" s="131">
        <v>739</v>
      </c>
      <c r="Y155" s="131">
        <v>0</v>
      </c>
      <c r="Z155" s="135">
        <v>739</v>
      </c>
      <c r="AA155" s="131">
        <v>867</v>
      </c>
      <c r="AB155" s="131">
        <v>158.46252888111269</v>
      </c>
      <c r="AC155" s="135">
        <v>708.53747111888731</v>
      </c>
      <c r="AD155" s="131">
        <v>881</v>
      </c>
      <c r="AE155" s="131">
        <v>0</v>
      </c>
      <c r="AF155" s="135">
        <v>881</v>
      </c>
      <c r="AG155" s="131">
        <v>0</v>
      </c>
      <c r="AH155" s="131">
        <v>0</v>
      </c>
      <c r="AI155" s="135">
        <v>0</v>
      </c>
      <c r="AJ155" s="131">
        <v>-89</v>
      </c>
      <c r="AK155" s="131">
        <v>-22.542572656958271</v>
      </c>
      <c r="AL155" s="135">
        <v>-66.457427343041729</v>
      </c>
      <c r="AM155" s="131">
        <v>-41.128000893997523</v>
      </c>
      <c r="AN155" s="131">
        <v>0</v>
      </c>
      <c r="AO155" s="135">
        <v>-41.128000893997523</v>
      </c>
      <c r="AP155" s="136">
        <v>50346</v>
      </c>
      <c r="AQ155" s="136">
        <v>48869.257295997391</v>
      </c>
      <c r="AR155" s="135">
        <v>1476.7427040026087</v>
      </c>
      <c r="AS155" s="137">
        <v>-1114</v>
      </c>
      <c r="AT155" s="137">
        <v>-285.42081558610516</v>
      </c>
      <c r="AU155" s="135">
        <v>-828.57918441389484</v>
      </c>
      <c r="AV155" s="25">
        <v>255</v>
      </c>
      <c r="AW155" s="86"/>
      <c r="AX155" s="92"/>
      <c r="AY155" s="93"/>
      <c r="AZ155" s="90"/>
      <c r="BE155" s="25">
        <v>0</v>
      </c>
      <c r="BF155" s="25">
        <v>0.66266022676427383</v>
      </c>
    </row>
    <row r="156" spans="2:58" ht="16" x14ac:dyDescent="0.4">
      <c r="B156" s="124" t="s">
        <v>155</v>
      </c>
      <c r="C156" s="133">
        <v>12037.294953289444</v>
      </c>
      <c r="D156" s="131">
        <v>12144</v>
      </c>
      <c r="E156" s="135">
        <v>-106.70504671055642</v>
      </c>
      <c r="F156" s="131">
        <v>17141.738907995557</v>
      </c>
      <c r="G156" s="131">
        <v>18071</v>
      </c>
      <c r="H156" s="135">
        <v>-929.26109200444262</v>
      </c>
      <c r="I156" s="133">
        <v>5806.5969953522172</v>
      </c>
      <c r="J156" s="131">
        <v>5968</v>
      </c>
      <c r="K156" s="135">
        <v>-161.40300464778284</v>
      </c>
      <c r="L156" s="131">
        <v>353</v>
      </c>
      <c r="M156" s="90">
        <v>356</v>
      </c>
      <c r="N156" s="135">
        <v>-3</v>
      </c>
      <c r="O156" s="131">
        <v>3141.4694768070349</v>
      </c>
      <c r="P156" s="131">
        <v>3171</v>
      </c>
      <c r="Q156" s="135">
        <v>-29.53052319296512</v>
      </c>
      <c r="R156" s="131">
        <v>10401.027667449742</v>
      </c>
      <c r="S156" s="131">
        <v>10379</v>
      </c>
      <c r="T156" s="135">
        <v>22.027667449741784</v>
      </c>
      <c r="U156" s="131">
        <v>1748</v>
      </c>
      <c r="V156" s="131">
        <v>1745</v>
      </c>
      <c r="W156" s="135">
        <v>3</v>
      </c>
      <c r="X156" s="131">
        <v>739</v>
      </c>
      <c r="Y156" s="131">
        <v>0</v>
      </c>
      <c r="Z156" s="135">
        <v>739</v>
      </c>
      <c r="AA156" s="131">
        <v>913</v>
      </c>
      <c r="AB156" s="131">
        <v>158.46252888111269</v>
      </c>
      <c r="AC156" s="135">
        <v>754.53747111888731</v>
      </c>
      <c r="AD156" s="131">
        <v>881</v>
      </c>
      <c r="AE156" s="131">
        <v>0</v>
      </c>
      <c r="AF156" s="135">
        <v>881</v>
      </c>
      <c r="AG156" s="131">
        <v>0</v>
      </c>
      <c r="AH156" s="131">
        <v>0</v>
      </c>
      <c r="AI156" s="135">
        <v>0</v>
      </c>
      <c r="AJ156" s="131">
        <v>-89</v>
      </c>
      <c r="AK156" s="131">
        <v>-22.542572656958271</v>
      </c>
      <c r="AL156" s="135">
        <v>-66.457427343041729</v>
      </c>
      <c r="AM156" s="131">
        <v>-41.128000893993885</v>
      </c>
      <c r="AN156" s="131">
        <v>0</v>
      </c>
      <c r="AO156" s="135">
        <v>-41.128000893993885</v>
      </c>
      <c r="AP156" s="136">
        <v>53032</v>
      </c>
      <c r="AQ156" s="136">
        <v>51969</v>
      </c>
      <c r="AR156" s="135">
        <v>1063</v>
      </c>
      <c r="AS156" s="137">
        <v>1572</v>
      </c>
      <c r="AT156" s="137">
        <v>2814.3218884165035</v>
      </c>
      <c r="AU156" s="135">
        <v>-1242.3218884165035</v>
      </c>
      <c r="AV156" s="25">
        <v>271</v>
      </c>
      <c r="AW156" s="86"/>
      <c r="AX156" s="92"/>
      <c r="AY156" s="93"/>
      <c r="AZ156" s="90"/>
      <c r="BE156" s="25">
        <v>0</v>
      </c>
      <c r="BF156" s="25">
        <v>0.91995622415561229</v>
      </c>
    </row>
    <row r="157" spans="2:58" ht="16" x14ac:dyDescent="0.4">
      <c r="B157" s="124" t="s">
        <v>156</v>
      </c>
      <c r="C157" s="133">
        <v>8669.2949532894436</v>
      </c>
      <c r="D157" s="131">
        <v>8641</v>
      </c>
      <c r="E157" s="135">
        <v>28.294953289443583</v>
      </c>
      <c r="F157" s="131">
        <v>13522.738907995559</v>
      </c>
      <c r="G157" s="131">
        <v>13730</v>
      </c>
      <c r="H157" s="135">
        <v>-207.2610920044408</v>
      </c>
      <c r="I157" s="133">
        <v>4773.5969953522172</v>
      </c>
      <c r="J157" s="131">
        <v>4765</v>
      </c>
      <c r="K157" s="135">
        <v>8.5969953522171636</v>
      </c>
      <c r="L157" s="131">
        <v>495</v>
      </c>
      <c r="M157" s="90">
        <v>496</v>
      </c>
      <c r="N157" s="135">
        <v>-1</v>
      </c>
      <c r="O157" s="131">
        <v>4731.4694768070349</v>
      </c>
      <c r="P157" s="131">
        <v>4313</v>
      </c>
      <c r="Q157" s="135">
        <v>418.46947680703488</v>
      </c>
      <c r="R157" s="131">
        <v>14860.027667449742</v>
      </c>
      <c r="S157" s="131">
        <v>14725</v>
      </c>
      <c r="T157" s="135">
        <v>135.02766744974178</v>
      </c>
      <c r="U157" s="131">
        <v>1748</v>
      </c>
      <c r="V157" s="131">
        <v>1745</v>
      </c>
      <c r="W157" s="135">
        <v>3</v>
      </c>
      <c r="X157" s="131">
        <v>739</v>
      </c>
      <c r="Y157" s="131">
        <v>0</v>
      </c>
      <c r="Z157" s="135">
        <v>739</v>
      </c>
      <c r="AA157" s="131">
        <v>848</v>
      </c>
      <c r="AB157" s="131">
        <v>56.228639280394823</v>
      </c>
      <c r="AC157" s="135">
        <v>791.77136071960513</v>
      </c>
      <c r="AD157" s="131">
        <v>881</v>
      </c>
      <c r="AE157" s="131">
        <v>0</v>
      </c>
      <c r="AF157" s="135">
        <v>881</v>
      </c>
      <c r="AG157" s="131">
        <v>0</v>
      </c>
      <c r="AH157" s="131">
        <v>0</v>
      </c>
      <c r="AI157" s="135">
        <v>0</v>
      </c>
      <c r="AJ157" s="131">
        <v>-64</v>
      </c>
      <c r="AK157" s="131">
        <v>-100.95596598070888</v>
      </c>
      <c r="AL157" s="135">
        <v>36.955965980708882</v>
      </c>
      <c r="AM157" s="131">
        <v>-41.128000893997523</v>
      </c>
      <c r="AN157" s="131">
        <v>0</v>
      </c>
      <c r="AO157" s="135">
        <v>-41.128000893997523</v>
      </c>
      <c r="AP157" s="136">
        <v>51163</v>
      </c>
      <c r="AQ157" s="136">
        <v>48370</v>
      </c>
      <c r="AR157" s="135">
        <v>2793</v>
      </c>
      <c r="AS157" s="137">
        <v>-297</v>
      </c>
      <c r="AT157" s="137">
        <v>-784.6781115834965</v>
      </c>
      <c r="AU157" s="135">
        <v>487.6781115834965</v>
      </c>
      <c r="AV157" s="25">
        <v>175</v>
      </c>
      <c r="AW157" s="86"/>
      <c r="AX157" s="92"/>
      <c r="AY157" s="93"/>
      <c r="AZ157" s="90"/>
      <c r="BE157" s="25">
        <v>0</v>
      </c>
      <c r="BF157" s="25">
        <v>0.27267329968890408</v>
      </c>
    </row>
    <row r="158" spans="2:58" ht="16" x14ac:dyDescent="0.4">
      <c r="B158" s="124" t="s">
        <v>157</v>
      </c>
      <c r="C158" s="133">
        <v>10499.294953289444</v>
      </c>
      <c r="D158" s="131">
        <v>10646</v>
      </c>
      <c r="E158" s="135">
        <v>-146.70504671055642</v>
      </c>
      <c r="F158" s="131">
        <v>14361.738907995559</v>
      </c>
      <c r="G158" s="131">
        <v>14758</v>
      </c>
      <c r="H158" s="135">
        <v>-396.2610920044408</v>
      </c>
      <c r="I158" s="133">
        <v>4850.5969953522172</v>
      </c>
      <c r="J158" s="131">
        <v>4815</v>
      </c>
      <c r="K158" s="135">
        <v>35.596995352217164</v>
      </c>
      <c r="L158" s="131">
        <v>665</v>
      </c>
      <c r="M158" s="90">
        <v>673</v>
      </c>
      <c r="N158" s="135">
        <v>-8</v>
      </c>
      <c r="O158" s="131">
        <v>4991.4694768070349</v>
      </c>
      <c r="P158" s="131">
        <v>4636</v>
      </c>
      <c r="Q158" s="135">
        <v>355.46947680703488</v>
      </c>
      <c r="R158" s="131">
        <v>11484.027667449742</v>
      </c>
      <c r="S158" s="131">
        <v>11574</v>
      </c>
      <c r="T158" s="135">
        <v>-89.972332550258216</v>
      </c>
      <c r="U158" s="131">
        <v>1748</v>
      </c>
      <c r="V158" s="131">
        <v>1745</v>
      </c>
      <c r="W158" s="135">
        <v>3</v>
      </c>
      <c r="X158" s="131">
        <v>739</v>
      </c>
      <c r="Y158" s="131">
        <v>0</v>
      </c>
      <c r="Z158" s="135">
        <v>739</v>
      </c>
      <c r="AA158" s="131">
        <v>848</v>
      </c>
      <c r="AB158" s="131">
        <v>158.46252888111269</v>
      </c>
      <c r="AC158" s="135">
        <v>689.53747111888731</v>
      </c>
      <c r="AD158" s="131">
        <v>881</v>
      </c>
      <c r="AE158" s="131">
        <v>0</v>
      </c>
      <c r="AF158" s="135">
        <v>881</v>
      </c>
      <c r="AG158" s="131">
        <v>0</v>
      </c>
      <c r="AH158" s="131">
        <v>0</v>
      </c>
      <c r="AI158" s="135">
        <v>0</v>
      </c>
      <c r="AJ158" s="131">
        <v>-57</v>
      </c>
      <c r="AK158" s="131">
        <v>23.002625160161518</v>
      </c>
      <c r="AL158" s="135">
        <v>-80.002625160161514</v>
      </c>
      <c r="AM158" s="131">
        <v>-41.128000893997523</v>
      </c>
      <c r="AN158" s="131">
        <v>0</v>
      </c>
      <c r="AO158" s="135">
        <v>-41.128000893997523</v>
      </c>
      <c r="AP158" s="136">
        <v>50970</v>
      </c>
      <c r="AQ158" s="136">
        <v>49028</v>
      </c>
      <c r="AR158" s="135">
        <v>1942</v>
      </c>
      <c r="AS158" s="137">
        <v>-490</v>
      </c>
      <c r="AT158" s="137">
        <v>-126.6781115834965</v>
      </c>
      <c r="AU158" s="135">
        <v>-363.3218884165035</v>
      </c>
      <c r="AV158" s="25">
        <v>233</v>
      </c>
      <c r="AW158" s="86"/>
      <c r="AX158" s="92"/>
      <c r="AY158" s="93"/>
      <c r="AZ158" s="90"/>
      <c r="BE158" s="25">
        <v>0</v>
      </c>
      <c r="BF158" s="25">
        <v>0.46515404127421789</v>
      </c>
    </row>
    <row r="159" spans="2:58" ht="16" x14ac:dyDescent="0.4">
      <c r="B159" s="124" t="s">
        <v>158</v>
      </c>
      <c r="C159" s="133">
        <v>7266.9740969382974</v>
      </c>
      <c r="D159" s="131">
        <v>7337</v>
      </c>
      <c r="E159" s="135">
        <v>-70.025903061702593</v>
      </c>
      <c r="F159" s="131">
        <v>12045.728498415454</v>
      </c>
      <c r="G159" s="131">
        <v>12233</v>
      </c>
      <c r="H159" s="135">
        <v>-187.27150158454606</v>
      </c>
      <c r="I159" s="133">
        <v>4814.4075137344953</v>
      </c>
      <c r="J159" s="131">
        <v>4659</v>
      </c>
      <c r="K159" s="135">
        <v>155.4075137344953</v>
      </c>
      <c r="L159" s="131">
        <v>612</v>
      </c>
      <c r="M159" s="90">
        <v>614</v>
      </c>
      <c r="N159" s="135">
        <v>-2</v>
      </c>
      <c r="O159" s="131">
        <v>5559.4735640554682</v>
      </c>
      <c r="P159" s="131">
        <v>4885</v>
      </c>
      <c r="Q159" s="135">
        <v>674.47356405546816</v>
      </c>
      <c r="R159" s="131">
        <v>19100.071007929135</v>
      </c>
      <c r="S159" s="131">
        <v>19021</v>
      </c>
      <c r="T159" s="135">
        <v>79.071007929134794</v>
      </c>
      <c r="U159" s="131">
        <v>1748</v>
      </c>
      <c r="V159" s="131">
        <v>1745</v>
      </c>
      <c r="W159" s="135">
        <v>3</v>
      </c>
      <c r="X159" s="131">
        <v>739</v>
      </c>
      <c r="Y159" s="131">
        <v>0</v>
      </c>
      <c r="Z159" s="135">
        <v>739</v>
      </c>
      <c r="AA159" s="131">
        <v>848</v>
      </c>
      <c r="AB159" s="131">
        <v>56.228639280394823</v>
      </c>
      <c r="AC159" s="135">
        <v>791.77136071960513</v>
      </c>
      <c r="AD159" s="131">
        <v>881</v>
      </c>
      <c r="AE159" s="131">
        <v>0</v>
      </c>
      <c r="AF159" s="135">
        <v>881</v>
      </c>
      <c r="AG159" s="131">
        <v>157</v>
      </c>
      <c r="AH159" s="131">
        <v>0</v>
      </c>
      <c r="AI159" s="135">
        <v>157</v>
      </c>
      <c r="AJ159" s="131">
        <v>-97</v>
      </c>
      <c r="AK159" s="131">
        <v>-146.50116379782867</v>
      </c>
      <c r="AL159" s="135">
        <v>49.501163797828667</v>
      </c>
      <c r="AM159" s="131">
        <v>42.345318927149492</v>
      </c>
      <c r="AN159" s="131">
        <v>0</v>
      </c>
      <c r="AO159" s="135">
        <v>42.345318927149492</v>
      </c>
      <c r="AP159" s="136">
        <v>53717</v>
      </c>
      <c r="AQ159" s="136">
        <v>50403</v>
      </c>
      <c r="AR159" s="135">
        <v>3314</v>
      </c>
      <c r="AS159" s="137">
        <v>2257</v>
      </c>
      <c r="AT159" s="137">
        <v>1248.3218884165035</v>
      </c>
      <c r="AU159" s="135">
        <v>1008.6781115834965</v>
      </c>
      <c r="AV159" s="25">
        <v>126</v>
      </c>
      <c r="AW159" s="86"/>
      <c r="AX159" s="92"/>
      <c r="AY159" s="93"/>
      <c r="AZ159" s="90"/>
      <c r="BE159" s="25">
        <v>0</v>
      </c>
      <c r="BF159" s="25">
        <v>0.72747548256302252</v>
      </c>
    </row>
    <row r="160" spans="2:58" ht="16" x14ac:dyDescent="0.4">
      <c r="B160" s="124" t="s">
        <v>159</v>
      </c>
      <c r="C160" s="133">
        <v>8442.2949532894436</v>
      </c>
      <c r="D160" s="131">
        <v>8394</v>
      </c>
      <c r="E160" s="135">
        <v>48.294953289443583</v>
      </c>
      <c r="F160" s="131">
        <v>12795.738907995559</v>
      </c>
      <c r="G160" s="131">
        <v>12758</v>
      </c>
      <c r="H160" s="135">
        <v>37.738907995559202</v>
      </c>
      <c r="I160" s="133">
        <v>4647.5969953522172</v>
      </c>
      <c r="J160" s="131">
        <v>4531</v>
      </c>
      <c r="K160" s="135">
        <v>116.59699535221716</v>
      </c>
      <c r="L160" s="131">
        <v>480</v>
      </c>
      <c r="M160" s="90">
        <v>483</v>
      </c>
      <c r="N160" s="135">
        <v>-3</v>
      </c>
      <c r="O160" s="131">
        <v>4651.4694768070349</v>
      </c>
      <c r="P160" s="131">
        <v>3996</v>
      </c>
      <c r="Q160" s="135">
        <v>655.46947680703488</v>
      </c>
      <c r="R160" s="131">
        <v>16576.02766744974</v>
      </c>
      <c r="S160" s="131">
        <v>16464</v>
      </c>
      <c r="T160" s="135">
        <v>112.02766744973997</v>
      </c>
      <c r="U160" s="131">
        <v>1748</v>
      </c>
      <c r="V160" s="131">
        <v>1745</v>
      </c>
      <c r="W160" s="135">
        <v>3</v>
      </c>
      <c r="X160" s="131">
        <v>739</v>
      </c>
      <c r="Y160" s="131">
        <v>0</v>
      </c>
      <c r="Z160" s="135">
        <v>739</v>
      </c>
      <c r="AA160" s="131">
        <v>848</v>
      </c>
      <c r="AB160" s="131">
        <v>56.228639280394823</v>
      </c>
      <c r="AC160" s="135">
        <v>791.77136071960513</v>
      </c>
      <c r="AD160" s="131">
        <v>881</v>
      </c>
      <c r="AE160" s="131">
        <v>0</v>
      </c>
      <c r="AF160" s="135">
        <v>881</v>
      </c>
      <c r="AG160" s="131">
        <v>0</v>
      </c>
      <c r="AH160" s="131">
        <v>0</v>
      </c>
      <c r="AI160" s="135">
        <v>0</v>
      </c>
      <c r="AJ160" s="131">
        <v>-64</v>
      </c>
      <c r="AK160" s="131">
        <v>-100.95596598070888</v>
      </c>
      <c r="AL160" s="135">
        <v>36.955965980708882</v>
      </c>
      <c r="AM160" s="131">
        <v>-41.128000893997523</v>
      </c>
      <c r="AN160" s="131">
        <v>0</v>
      </c>
      <c r="AO160" s="135">
        <v>-41.128000893997523</v>
      </c>
      <c r="AP160" s="136">
        <v>51704</v>
      </c>
      <c r="AQ160" s="136">
        <v>48326</v>
      </c>
      <c r="AR160" s="135">
        <v>3378</v>
      </c>
      <c r="AS160" s="137">
        <v>244</v>
      </c>
      <c r="AT160" s="137">
        <v>-828.6781115834965</v>
      </c>
      <c r="AU160" s="135">
        <v>1072.6781115834965</v>
      </c>
      <c r="AV160" s="25">
        <v>117</v>
      </c>
      <c r="AW160" s="86"/>
      <c r="AX160" s="92"/>
      <c r="AY160" s="93"/>
      <c r="AZ160" s="90"/>
      <c r="BE160" s="25">
        <v>0</v>
      </c>
      <c r="BF160" s="25">
        <v>0.27267329968890408</v>
      </c>
    </row>
    <row r="161" spans="2:58" ht="16" x14ac:dyDescent="0.4">
      <c r="B161" s="124" t="s">
        <v>160</v>
      </c>
      <c r="C161" s="133">
        <v>9078.2949532894436</v>
      </c>
      <c r="D161" s="131">
        <v>9205</v>
      </c>
      <c r="E161" s="135">
        <v>-126.70504671055642</v>
      </c>
      <c r="F161" s="131">
        <v>14854.738907995559</v>
      </c>
      <c r="G161" s="131">
        <v>14762</v>
      </c>
      <c r="H161" s="135">
        <v>92.738907995559202</v>
      </c>
      <c r="I161" s="133">
        <v>5441.5969953522172</v>
      </c>
      <c r="J161" s="131">
        <v>5204</v>
      </c>
      <c r="K161" s="135">
        <v>237.59699535221716</v>
      </c>
      <c r="L161" s="131">
        <v>614</v>
      </c>
      <c r="M161" s="90">
        <v>616</v>
      </c>
      <c r="N161" s="135">
        <v>-2</v>
      </c>
      <c r="O161" s="131">
        <v>4595.4694768070349</v>
      </c>
      <c r="P161" s="131">
        <v>4242</v>
      </c>
      <c r="Q161" s="135">
        <v>353.46947680703488</v>
      </c>
      <c r="R161" s="131">
        <v>14547.027667449742</v>
      </c>
      <c r="S161" s="131">
        <v>14264</v>
      </c>
      <c r="T161" s="135">
        <v>283.02766744974178</v>
      </c>
      <c r="U161" s="131">
        <v>1748</v>
      </c>
      <c r="V161" s="131">
        <v>1745</v>
      </c>
      <c r="W161" s="135">
        <v>3</v>
      </c>
      <c r="X161" s="131">
        <v>739</v>
      </c>
      <c r="Y161" s="131">
        <v>0</v>
      </c>
      <c r="Z161" s="135">
        <v>739</v>
      </c>
      <c r="AA161" s="131">
        <v>848</v>
      </c>
      <c r="AB161" s="131">
        <v>56.228639280394823</v>
      </c>
      <c r="AC161" s="135">
        <v>791.77136071960513</v>
      </c>
      <c r="AD161" s="131">
        <v>881</v>
      </c>
      <c r="AE161" s="131">
        <v>0</v>
      </c>
      <c r="AF161" s="135">
        <v>881</v>
      </c>
      <c r="AG161" s="131">
        <v>0</v>
      </c>
      <c r="AH161" s="131">
        <v>0</v>
      </c>
      <c r="AI161" s="135">
        <v>0</v>
      </c>
      <c r="AJ161" s="131">
        <v>-64</v>
      </c>
      <c r="AK161" s="131">
        <v>-100.95596598070888</v>
      </c>
      <c r="AL161" s="135">
        <v>36.955965980708882</v>
      </c>
      <c r="AM161" s="131">
        <v>-41.128000893997523</v>
      </c>
      <c r="AN161" s="131">
        <v>0</v>
      </c>
      <c r="AO161" s="135">
        <v>-41.128000893997523</v>
      </c>
      <c r="AP161" s="136">
        <v>53242</v>
      </c>
      <c r="AQ161" s="136">
        <v>49993</v>
      </c>
      <c r="AR161" s="135">
        <v>3249</v>
      </c>
      <c r="AS161" s="137">
        <v>1782</v>
      </c>
      <c r="AT161" s="137">
        <v>838.3218884165035</v>
      </c>
      <c r="AU161" s="135">
        <v>943.6781115834965</v>
      </c>
      <c r="AV161" s="25">
        <v>132</v>
      </c>
      <c r="AW161" s="86"/>
      <c r="AX161" s="92"/>
      <c r="AY161" s="93"/>
      <c r="AZ161" s="90"/>
      <c r="BE161" s="25">
        <v>0</v>
      </c>
      <c r="BF161" s="25">
        <v>0.27267329968890408</v>
      </c>
    </row>
    <row r="162" spans="2:58" ht="16" x14ac:dyDescent="0.4">
      <c r="B162" s="124" t="s">
        <v>161</v>
      </c>
      <c r="C162" s="133">
        <v>8498.0421199811935</v>
      </c>
      <c r="D162" s="131">
        <v>8461</v>
      </c>
      <c r="E162" s="135">
        <v>37.042119981193537</v>
      </c>
      <c r="F162" s="131">
        <v>14577.767988968173</v>
      </c>
      <c r="G162" s="131">
        <v>13668</v>
      </c>
      <c r="H162" s="135">
        <v>909.76798896817309</v>
      </c>
      <c r="I162" s="133">
        <v>4721.8602914822186</v>
      </c>
      <c r="J162" s="131">
        <v>4641</v>
      </c>
      <c r="K162" s="135">
        <v>80.860291482218599</v>
      </c>
      <c r="L162" s="131">
        <v>879</v>
      </c>
      <c r="M162" s="90">
        <v>872</v>
      </c>
      <c r="N162" s="135">
        <v>7</v>
      </c>
      <c r="O162" s="131">
        <v>5851.6888812113748</v>
      </c>
      <c r="P162" s="131">
        <v>5309</v>
      </c>
      <c r="Q162" s="135">
        <v>542.68888121137479</v>
      </c>
      <c r="R162" s="131">
        <v>18761.597071675256</v>
      </c>
      <c r="S162" s="131">
        <v>18246</v>
      </c>
      <c r="T162" s="135">
        <v>515.5970716752563</v>
      </c>
      <c r="U162" s="131">
        <v>1748</v>
      </c>
      <c r="V162" s="131">
        <v>1745</v>
      </c>
      <c r="W162" s="135">
        <v>3</v>
      </c>
      <c r="X162" s="131">
        <v>831</v>
      </c>
      <c r="Y162" s="131">
        <v>0</v>
      </c>
      <c r="Z162" s="135">
        <v>831</v>
      </c>
      <c r="AA162" s="131">
        <v>848</v>
      </c>
      <c r="AB162" s="131">
        <v>56.228639280394823</v>
      </c>
      <c r="AC162" s="135">
        <v>791.77136071960513</v>
      </c>
      <c r="AD162" s="131">
        <v>881</v>
      </c>
      <c r="AE162" s="131">
        <v>0</v>
      </c>
      <c r="AF162" s="135">
        <v>881</v>
      </c>
      <c r="AG162" s="131">
        <v>0</v>
      </c>
      <c r="AH162" s="131">
        <v>0</v>
      </c>
      <c r="AI162" s="135">
        <v>0</v>
      </c>
      <c r="AJ162" s="131">
        <v>-64</v>
      </c>
      <c r="AK162" s="131">
        <v>-100.95596598070888</v>
      </c>
      <c r="AL162" s="135">
        <v>36.955965980708882</v>
      </c>
      <c r="AM162" s="131">
        <v>429.04364668177732</v>
      </c>
      <c r="AN162" s="131">
        <v>0</v>
      </c>
      <c r="AO162" s="135">
        <v>429.04364668177732</v>
      </c>
      <c r="AP162" s="136">
        <v>57963</v>
      </c>
      <c r="AQ162" s="136">
        <v>52897</v>
      </c>
      <c r="AR162" s="135">
        <v>5066</v>
      </c>
      <c r="AS162" s="137">
        <v>6503</v>
      </c>
      <c r="AT162" s="137">
        <v>3742.3218884165035</v>
      </c>
      <c r="AU162" s="135">
        <v>2760.6781115834965</v>
      </c>
      <c r="AV162" s="25">
        <v>15</v>
      </c>
      <c r="AW162" s="86"/>
      <c r="AX162" s="92"/>
      <c r="AY162" s="93"/>
      <c r="AZ162" s="90"/>
      <c r="BE162" s="25">
        <v>0</v>
      </c>
      <c r="BF162" s="25">
        <v>0.27267329968890408</v>
      </c>
    </row>
    <row r="163" spans="2:58" ht="16" x14ac:dyDescent="0.4">
      <c r="B163" s="124" t="s">
        <v>162</v>
      </c>
      <c r="C163" s="133">
        <v>8673.2704628247084</v>
      </c>
      <c r="D163" s="131">
        <v>8859</v>
      </c>
      <c r="E163" s="135">
        <v>-185.72953717529163</v>
      </c>
      <c r="F163" s="131">
        <v>14426.95422746027</v>
      </c>
      <c r="G163" s="131">
        <v>14178</v>
      </c>
      <c r="H163" s="135">
        <v>248.95422746026998</v>
      </c>
      <c r="I163" s="133">
        <v>5836.6383016089912</v>
      </c>
      <c r="J163" s="131">
        <v>5456</v>
      </c>
      <c r="K163" s="135">
        <v>380.63830160899124</v>
      </c>
      <c r="L163" s="131">
        <v>607</v>
      </c>
      <c r="M163" s="90">
        <v>617</v>
      </c>
      <c r="N163" s="135">
        <v>-10</v>
      </c>
      <c r="O163" s="131">
        <v>4968.0632048111192</v>
      </c>
      <c r="P163" s="131">
        <v>4524</v>
      </c>
      <c r="Q163" s="135">
        <v>444.06320481111925</v>
      </c>
      <c r="R163" s="131">
        <v>17017.074618661765</v>
      </c>
      <c r="S163" s="131">
        <v>16298</v>
      </c>
      <c r="T163" s="135">
        <v>719.07461866176527</v>
      </c>
      <c r="U163" s="131">
        <v>1748</v>
      </c>
      <c r="V163" s="131">
        <v>1745</v>
      </c>
      <c r="W163" s="135">
        <v>3</v>
      </c>
      <c r="X163" s="131">
        <v>819</v>
      </c>
      <c r="Y163" s="131">
        <v>0</v>
      </c>
      <c r="Z163" s="135">
        <v>819</v>
      </c>
      <c r="AA163" s="131">
        <v>848</v>
      </c>
      <c r="AB163" s="131">
        <v>56.228639280394823</v>
      </c>
      <c r="AC163" s="135">
        <v>791.77136071960513</v>
      </c>
      <c r="AD163" s="131">
        <v>881</v>
      </c>
      <c r="AE163" s="131">
        <v>0</v>
      </c>
      <c r="AF163" s="135">
        <v>881</v>
      </c>
      <c r="AG163" s="131">
        <v>0</v>
      </c>
      <c r="AH163" s="131">
        <v>0</v>
      </c>
      <c r="AI163" s="135">
        <v>0</v>
      </c>
      <c r="AJ163" s="131">
        <v>-64</v>
      </c>
      <c r="AK163" s="131">
        <v>-100.95596598070888</v>
      </c>
      <c r="AL163" s="135">
        <v>36.955965980708882</v>
      </c>
      <c r="AM163" s="131">
        <v>104.9991846331468</v>
      </c>
      <c r="AN163" s="131">
        <v>0</v>
      </c>
      <c r="AO163" s="135">
        <v>104.9991846331468</v>
      </c>
      <c r="AP163" s="136">
        <v>55866</v>
      </c>
      <c r="AQ163" s="136">
        <v>51632</v>
      </c>
      <c r="AR163" s="135">
        <v>4234</v>
      </c>
      <c r="AS163" s="137">
        <v>4406</v>
      </c>
      <c r="AT163" s="137">
        <v>2477.3218884165035</v>
      </c>
      <c r="AU163" s="135">
        <v>1928.6781115834965</v>
      </c>
      <c r="AV163" s="25">
        <v>48</v>
      </c>
      <c r="AW163" s="86"/>
      <c r="AX163" s="92"/>
      <c r="AY163" s="93"/>
      <c r="AZ163" s="90"/>
      <c r="BE163" s="25">
        <v>0</v>
      </c>
      <c r="BF163" s="25">
        <v>0.27267329968890408</v>
      </c>
    </row>
    <row r="164" spans="2:58" ht="16" x14ac:dyDescent="0.4">
      <c r="B164" s="124" t="s">
        <v>163</v>
      </c>
      <c r="C164" s="133">
        <v>10480.294953289444</v>
      </c>
      <c r="D164" s="131">
        <v>10566</v>
      </c>
      <c r="E164" s="135">
        <v>-85.705046710556417</v>
      </c>
      <c r="F164" s="131">
        <v>14408.738907995559</v>
      </c>
      <c r="G164" s="131">
        <v>14822</v>
      </c>
      <c r="H164" s="135">
        <v>-413.2610920044408</v>
      </c>
      <c r="I164" s="133">
        <v>4430.5969953522172</v>
      </c>
      <c r="J164" s="131">
        <v>4602</v>
      </c>
      <c r="K164" s="135">
        <v>-171.40300464778284</v>
      </c>
      <c r="L164" s="131">
        <v>557</v>
      </c>
      <c r="M164" s="90">
        <v>561</v>
      </c>
      <c r="N164" s="135">
        <v>-4</v>
      </c>
      <c r="O164" s="131">
        <v>4120.4694768070349</v>
      </c>
      <c r="P164" s="131">
        <v>4130</v>
      </c>
      <c r="Q164" s="135">
        <v>-9.53052319296512</v>
      </c>
      <c r="R164" s="131">
        <v>9868.0276674497418</v>
      </c>
      <c r="S164" s="131">
        <v>9904</v>
      </c>
      <c r="T164" s="135">
        <v>-35.972332550258216</v>
      </c>
      <c r="U164" s="131">
        <v>1748</v>
      </c>
      <c r="V164" s="131">
        <v>1745</v>
      </c>
      <c r="W164" s="135">
        <v>3</v>
      </c>
      <c r="X164" s="131">
        <v>739</v>
      </c>
      <c r="Y164" s="131">
        <v>0</v>
      </c>
      <c r="Z164" s="135">
        <v>739</v>
      </c>
      <c r="AA164" s="131">
        <v>1056</v>
      </c>
      <c r="AB164" s="131">
        <v>158.46252888111269</v>
      </c>
      <c r="AC164" s="135">
        <v>897.53747111888731</v>
      </c>
      <c r="AD164" s="131">
        <v>881</v>
      </c>
      <c r="AE164" s="131">
        <v>0</v>
      </c>
      <c r="AF164" s="135">
        <v>881</v>
      </c>
      <c r="AG164" s="131">
        <v>0</v>
      </c>
      <c r="AH164" s="131">
        <v>0</v>
      </c>
      <c r="AI164" s="135">
        <v>0</v>
      </c>
      <c r="AJ164" s="131">
        <v>-89</v>
      </c>
      <c r="AK164" s="131">
        <v>-22.542572656958271</v>
      </c>
      <c r="AL164" s="135">
        <v>-66.457427343041729</v>
      </c>
      <c r="AM164" s="131">
        <v>-41.128000893997523</v>
      </c>
      <c r="AN164" s="131">
        <v>0</v>
      </c>
      <c r="AO164" s="135">
        <v>-41.128000893997523</v>
      </c>
      <c r="AP164" s="136">
        <v>48159</v>
      </c>
      <c r="AQ164" s="136">
        <v>46465</v>
      </c>
      <c r="AR164" s="135">
        <v>1694</v>
      </c>
      <c r="AS164" s="137">
        <v>-3301</v>
      </c>
      <c r="AT164" s="137">
        <v>-2689.6781115834965</v>
      </c>
      <c r="AU164" s="135">
        <v>-611.3218884165035</v>
      </c>
      <c r="AV164" s="25">
        <v>248</v>
      </c>
      <c r="AW164" s="86"/>
      <c r="AX164" s="92"/>
      <c r="AY164" s="93"/>
      <c r="AZ164" s="90"/>
      <c r="BE164" s="25">
        <v>0</v>
      </c>
      <c r="BF164" s="25">
        <v>0.91995622415561229</v>
      </c>
    </row>
    <row r="165" spans="2:58" ht="16" x14ac:dyDescent="0.4">
      <c r="B165" s="124" t="s">
        <v>164</v>
      </c>
      <c r="C165" s="133">
        <v>7360.2949532894427</v>
      </c>
      <c r="D165" s="131">
        <v>7317</v>
      </c>
      <c r="E165" s="135">
        <v>43.294953289442674</v>
      </c>
      <c r="F165" s="131">
        <v>12810.738907995559</v>
      </c>
      <c r="G165" s="131">
        <v>12428</v>
      </c>
      <c r="H165" s="135">
        <v>382.7389079955592</v>
      </c>
      <c r="I165" s="133">
        <v>4743.5969953522172</v>
      </c>
      <c r="J165" s="131">
        <v>4518</v>
      </c>
      <c r="K165" s="135">
        <v>225.59699535221716</v>
      </c>
      <c r="L165" s="131">
        <v>454</v>
      </c>
      <c r="M165" s="90">
        <v>458</v>
      </c>
      <c r="N165" s="135">
        <v>-4</v>
      </c>
      <c r="O165" s="131">
        <v>3837.4694768070349</v>
      </c>
      <c r="P165" s="131">
        <v>3417</v>
      </c>
      <c r="Q165" s="135">
        <v>420.46947680703488</v>
      </c>
      <c r="R165" s="131">
        <v>17494.02766744974</v>
      </c>
      <c r="S165" s="131">
        <v>17632</v>
      </c>
      <c r="T165" s="135">
        <v>-137.97233255026003</v>
      </c>
      <c r="U165" s="131">
        <v>1748</v>
      </c>
      <c r="V165" s="131">
        <v>1745</v>
      </c>
      <c r="W165" s="135">
        <v>3</v>
      </c>
      <c r="X165" s="131">
        <v>739</v>
      </c>
      <c r="Y165" s="131">
        <v>0</v>
      </c>
      <c r="Z165" s="135">
        <v>739</v>
      </c>
      <c r="AA165" s="131">
        <v>848</v>
      </c>
      <c r="AB165" s="131">
        <v>56.228639280394823</v>
      </c>
      <c r="AC165" s="135">
        <v>791.77136071960513</v>
      </c>
      <c r="AD165" s="131">
        <v>881</v>
      </c>
      <c r="AE165" s="131">
        <v>0</v>
      </c>
      <c r="AF165" s="135">
        <v>881</v>
      </c>
      <c r="AG165" s="131">
        <v>0</v>
      </c>
      <c r="AH165" s="131">
        <v>0</v>
      </c>
      <c r="AI165" s="135">
        <v>0</v>
      </c>
      <c r="AJ165" s="131">
        <v>-97</v>
      </c>
      <c r="AK165" s="131">
        <v>-146.50116379782867</v>
      </c>
      <c r="AL165" s="135">
        <v>49.501163797828667</v>
      </c>
      <c r="AM165" s="131">
        <v>-41.128000893997523</v>
      </c>
      <c r="AN165" s="131">
        <v>0</v>
      </c>
      <c r="AO165" s="135">
        <v>-41.128000893997523</v>
      </c>
      <c r="AP165" s="136">
        <v>50778</v>
      </c>
      <c r="AQ165" s="136">
        <v>47424</v>
      </c>
      <c r="AR165" s="135">
        <v>3354</v>
      </c>
      <c r="AS165" s="137">
        <v>-682</v>
      </c>
      <c r="AT165" s="137">
        <v>-1730.6781115834965</v>
      </c>
      <c r="AU165" s="135">
        <v>1048.6781115834965</v>
      </c>
      <c r="AV165" s="25">
        <v>120</v>
      </c>
      <c r="AW165" s="86"/>
      <c r="AX165" s="92"/>
      <c r="AY165" s="93"/>
      <c r="AZ165" s="90"/>
      <c r="BE165" s="25">
        <v>0</v>
      </c>
      <c r="BF165" s="25">
        <v>0.72747548256302252</v>
      </c>
    </row>
    <row r="166" spans="2:58" ht="16" x14ac:dyDescent="0.4">
      <c r="B166" s="124" t="s">
        <v>165</v>
      </c>
      <c r="C166" s="133">
        <v>11532.294953289444</v>
      </c>
      <c r="D166" s="131">
        <v>11730</v>
      </c>
      <c r="E166" s="135">
        <v>-197.70504671055642</v>
      </c>
      <c r="F166" s="131">
        <v>16308.738907995559</v>
      </c>
      <c r="G166" s="131">
        <v>16803</v>
      </c>
      <c r="H166" s="135">
        <v>-494.2610920044408</v>
      </c>
      <c r="I166" s="133">
        <v>4668.5969953522172</v>
      </c>
      <c r="J166" s="131">
        <v>4776</v>
      </c>
      <c r="K166" s="135">
        <v>-107.40300464778284</v>
      </c>
      <c r="L166" s="131">
        <v>609</v>
      </c>
      <c r="M166" s="90">
        <v>611</v>
      </c>
      <c r="N166" s="135">
        <v>-2</v>
      </c>
      <c r="O166" s="131">
        <v>4214.4694768070349</v>
      </c>
      <c r="P166" s="131">
        <v>4098</v>
      </c>
      <c r="Q166" s="135">
        <v>116.46947680703488</v>
      </c>
      <c r="R166" s="131">
        <v>10383.027667449742</v>
      </c>
      <c r="S166" s="131">
        <v>10452</v>
      </c>
      <c r="T166" s="135">
        <v>-68.972332550258216</v>
      </c>
      <c r="U166" s="131">
        <v>1748</v>
      </c>
      <c r="V166" s="131">
        <v>1745</v>
      </c>
      <c r="W166" s="135">
        <v>3</v>
      </c>
      <c r="X166" s="131">
        <v>739</v>
      </c>
      <c r="Y166" s="131">
        <v>0</v>
      </c>
      <c r="Z166" s="135">
        <v>739</v>
      </c>
      <c r="AA166" s="131">
        <v>1025</v>
      </c>
      <c r="AB166" s="131">
        <v>158.46252888111269</v>
      </c>
      <c r="AC166" s="135">
        <v>866.53747111888731</v>
      </c>
      <c r="AD166" s="131">
        <v>881</v>
      </c>
      <c r="AE166" s="131">
        <v>0</v>
      </c>
      <c r="AF166" s="135">
        <v>881</v>
      </c>
      <c r="AG166" s="131">
        <v>0</v>
      </c>
      <c r="AH166" s="131">
        <v>0</v>
      </c>
      <c r="AI166" s="135">
        <v>0</v>
      </c>
      <c r="AJ166" s="131">
        <v>-89</v>
      </c>
      <c r="AK166" s="131">
        <v>-22.542572656958271</v>
      </c>
      <c r="AL166" s="135">
        <v>-66.457427343041729</v>
      </c>
      <c r="AM166" s="131">
        <v>-41.128000893997523</v>
      </c>
      <c r="AN166" s="131">
        <v>0</v>
      </c>
      <c r="AO166" s="135">
        <v>-41.128000893997523</v>
      </c>
      <c r="AP166" s="136">
        <v>51979</v>
      </c>
      <c r="AQ166" s="136">
        <v>50350</v>
      </c>
      <c r="AR166" s="135">
        <v>1629</v>
      </c>
      <c r="AS166" s="137">
        <v>519</v>
      </c>
      <c r="AT166" s="137">
        <v>1195.3218884165035</v>
      </c>
      <c r="AU166" s="135">
        <v>-676.3218884165035</v>
      </c>
      <c r="AV166" s="25">
        <v>251</v>
      </c>
      <c r="AW166" s="86"/>
      <c r="AX166" s="92"/>
      <c r="AY166" s="93"/>
      <c r="AZ166" s="90"/>
      <c r="BE166" s="25">
        <v>0</v>
      </c>
      <c r="BF166" s="25">
        <v>0.91995622415561229</v>
      </c>
    </row>
    <row r="167" spans="2:58" ht="16" x14ac:dyDescent="0.4">
      <c r="B167" s="124" t="s">
        <v>166</v>
      </c>
      <c r="C167" s="133">
        <v>8971.2949532894436</v>
      </c>
      <c r="D167" s="131">
        <v>9011</v>
      </c>
      <c r="E167" s="135">
        <v>-39.705046710556417</v>
      </c>
      <c r="F167" s="131">
        <v>13693.738907995559</v>
      </c>
      <c r="G167" s="131">
        <v>13535</v>
      </c>
      <c r="H167" s="135">
        <v>158.7389079955592</v>
      </c>
      <c r="I167" s="133">
        <v>5812.5969953522172</v>
      </c>
      <c r="J167" s="131">
        <v>5402</v>
      </c>
      <c r="K167" s="135">
        <v>410.59699535221716</v>
      </c>
      <c r="L167" s="131">
        <v>746</v>
      </c>
      <c r="M167" s="90">
        <v>744</v>
      </c>
      <c r="N167" s="135">
        <v>2</v>
      </c>
      <c r="O167" s="131">
        <v>5729.4694768070349</v>
      </c>
      <c r="P167" s="131">
        <v>5061</v>
      </c>
      <c r="Q167" s="135">
        <v>668.46947680703488</v>
      </c>
      <c r="R167" s="131">
        <v>14347.027667449742</v>
      </c>
      <c r="S167" s="131">
        <v>14272</v>
      </c>
      <c r="T167" s="135">
        <v>75.027667449741784</v>
      </c>
      <c r="U167" s="131">
        <v>1748</v>
      </c>
      <c r="V167" s="131">
        <v>1745</v>
      </c>
      <c r="W167" s="135">
        <v>3</v>
      </c>
      <c r="X167" s="131">
        <v>739</v>
      </c>
      <c r="Y167" s="131">
        <v>0</v>
      </c>
      <c r="Z167" s="135">
        <v>739</v>
      </c>
      <c r="AA167" s="131">
        <v>848</v>
      </c>
      <c r="AB167" s="131">
        <v>56.228639280394823</v>
      </c>
      <c r="AC167" s="135">
        <v>791.77136071960513</v>
      </c>
      <c r="AD167" s="131">
        <v>881</v>
      </c>
      <c r="AE167" s="131">
        <v>0</v>
      </c>
      <c r="AF167" s="135">
        <v>881</v>
      </c>
      <c r="AG167" s="131">
        <v>0</v>
      </c>
      <c r="AH167" s="131">
        <v>0</v>
      </c>
      <c r="AI167" s="135">
        <v>0</v>
      </c>
      <c r="AJ167" s="131">
        <v>-64</v>
      </c>
      <c r="AK167" s="131">
        <v>-100.95596598070888</v>
      </c>
      <c r="AL167" s="135">
        <v>36.955965980708882</v>
      </c>
      <c r="AM167" s="131">
        <v>-41.128000893997523</v>
      </c>
      <c r="AN167" s="131">
        <v>0</v>
      </c>
      <c r="AO167" s="135">
        <v>-41.128000893997523</v>
      </c>
      <c r="AP167" s="136">
        <v>53411</v>
      </c>
      <c r="AQ167" s="136">
        <v>49725</v>
      </c>
      <c r="AR167" s="135">
        <v>3686</v>
      </c>
      <c r="AS167" s="137">
        <v>1951</v>
      </c>
      <c r="AT167" s="137">
        <v>570.3218884165035</v>
      </c>
      <c r="AU167" s="135">
        <v>1380.6781115834965</v>
      </c>
      <c r="AV167" s="25">
        <v>90</v>
      </c>
      <c r="AW167" s="86"/>
      <c r="AX167" s="92"/>
      <c r="AY167" s="93"/>
      <c r="AZ167" s="90"/>
      <c r="BE167" s="25">
        <v>0</v>
      </c>
      <c r="BF167" s="25">
        <v>0.27267329968890408</v>
      </c>
    </row>
    <row r="168" spans="2:58" ht="16" x14ac:dyDescent="0.4">
      <c r="B168" s="124" t="s">
        <v>167</v>
      </c>
      <c r="C168" s="133">
        <v>9703.2949532894436</v>
      </c>
      <c r="D168" s="131">
        <v>9547</v>
      </c>
      <c r="E168" s="135">
        <v>156.29495328944358</v>
      </c>
      <c r="F168" s="131">
        <v>12955.738907995559</v>
      </c>
      <c r="G168" s="131">
        <v>13440</v>
      </c>
      <c r="H168" s="135">
        <v>-484.2610920044408</v>
      </c>
      <c r="I168" s="133">
        <v>4394.5969953522172</v>
      </c>
      <c r="J168" s="131">
        <v>4397</v>
      </c>
      <c r="K168" s="135">
        <v>-2.4030046477828364</v>
      </c>
      <c r="L168" s="131">
        <v>550</v>
      </c>
      <c r="M168" s="90">
        <v>550</v>
      </c>
      <c r="N168" s="135">
        <v>0</v>
      </c>
      <c r="O168" s="131">
        <v>4417.4694768070349</v>
      </c>
      <c r="P168" s="131">
        <v>4181</v>
      </c>
      <c r="Q168" s="135">
        <v>236.46947680703488</v>
      </c>
      <c r="R168" s="131">
        <v>12592.027667449742</v>
      </c>
      <c r="S168" s="131">
        <v>12453</v>
      </c>
      <c r="T168" s="135">
        <v>139.02766744974178</v>
      </c>
      <c r="U168" s="131">
        <v>1748</v>
      </c>
      <c r="V168" s="131">
        <v>1745</v>
      </c>
      <c r="W168" s="135">
        <v>3</v>
      </c>
      <c r="X168" s="131">
        <v>739</v>
      </c>
      <c r="Y168" s="131">
        <v>0</v>
      </c>
      <c r="Z168" s="135">
        <v>739</v>
      </c>
      <c r="AA168" s="131">
        <v>848</v>
      </c>
      <c r="AB168" s="131">
        <v>56.228639280394823</v>
      </c>
      <c r="AC168" s="135">
        <v>791.77136071960513</v>
      </c>
      <c r="AD168" s="131">
        <v>881</v>
      </c>
      <c r="AE168" s="131">
        <v>0</v>
      </c>
      <c r="AF168" s="135">
        <v>881</v>
      </c>
      <c r="AG168" s="131">
        <v>0</v>
      </c>
      <c r="AH168" s="131">
        <v>0</v>
      </c>
      <c r="AI168" s="135">
        <v>0</v>
      </c>
      <c r="AJ168" s="131">
        <v>-64</v>
      </c>
      <c r="AK168" s="131">
        <v>-100.95596598070888</v>
      </c>
      <c r="AL168" s="135">
        <v>36.955965980708882</v>
      </c>
      <c r="AM168" s="131">
        <v>-41.128000893997523</v>
      </c>
      <c r="AN168" s="131">
        <v>0</v>
      </c>
      <c r="AO168" s="135">
        <v>-41.128000893997523</v>
      </c>
      <c r="AP168" s="136">
        <v>48724</v>
      </c>
      <c r="AQ168" s="136">
        <v>46268</v>
      </c>
      <c r="AR168" s="135">
        <v>2456</v>
      </c>
      <c r="AS168" s="137">
        <v>-2736</v>
      </c>
      <c r="AT168" s="137">
        <v>-2886.6781115834965</v>
      </c>
      <c r="AU168" s="135">
        <v>150.6781115834965</v>
      </c>
      <c r="AV168" s="25">
        <v>201</v>
      </c>
      <c r="AW168" s="86"/>
      <c r="AX168" s="92"/>
      <c r="AY168" s="93"/>
      <c r="AZ168" s="90"/>
      <c r="BE168" s="25">
        <v>0</v>
      </c>
      <c r="BF168" s="25">
        <v>0.27267329968890408</v>
      </c>
    </row>
    <row r="169" spans="2:58" ht="16" x14ac:dyDescent="0.4">
      <c r="B169" s="124" t="s">
        <v>168</v>
      </c>
      <c r="C169" s="133">
        <v>6134.9622819350534</v>
      </c>
      <c r="D169" s="131">
        <v>5876</v>
      </c>
      <c r="E169" s="135">
        <v>258.9622819350534</v>
      </c>
      <c r="F169" s="131">
        <v>10003.479429497223</v>
      </c>
      <c r="G169" s="131">
        <v>9657</v>
      </c>
      <c r="H169" s="135">
        <v>346.47942949722346</v>
      </c>
      <c r="I169" s="133">
        <v>3549.3862885117142</v>
      </c>
      <c r="J169" s="131">
        <v>3546</v>
      </c>
      <c r="K169" s="135">
        <v>3.3862885117141559</v>
      </c>
      <c r="L169" s="131">
        <v>588</v>
      </c>
      <c r="M169" s="90">
        <v>610</v>
      </c>
      <c r="N169" s="135">
        <v>-22</v>
      </c>
      <c r="O169" s="131">
        <v>3747.1671784988021</v>
      </c>
      <c r="P169" s="131">
        <v>3423</v>
      </c>
      <c r="Q169" s="135">
        <v>324.16717849880206</v>
      </c>
      <c r="R169" s="131">
        <v>20331.594316803159</v>
      </c>
      <c r="S169" s="131">
        <v>20028</v>
      </c>
      <c r="T169" s="135">
        <v>303.59431680315902</v>
      </c>
      <c r="U169" s="131">
        <v>1748</v>
      </c>
      <c r="V169" s="131">
        <v>1745</v>
      </c>
      <c r="W169" s="135">
        <v>3</v>
      </c>
      <c r="X169" s="131">
        <v>739</v>
      </c>
      <c r="Y169" s="131">
        <v>0</v>
      </c>
      <c r="Z169" s="135">
        <v>739</v>
      </c>
      <c r="AA169" s="131">
        <v>848</v>
      </c>
      <c r="AB169" s="131">
        <v>56.228639280394823</v>
      </c>
      <c r="AC169" s="135">
        <v>791.77136071960513</v>
      </c>
      <c r="AD169" s="131">
        <v>881</v>
      </c>
      <c r="AE169" s="131">
        <v>0</v>
      </c>
      <c r="AF169" s="135">
        <v>881</v>
      </c>
      <c r="AG169" s="131">
        <v>0</v>
      </c>
      <c r="AH169" s="131">
        <v>0</v>
      </c>
      <c r="AI169" s="135">
        <v>0</v>
      </c>
      <c r="AJ169" s="131">
        <v>-97</v>
      </c>
      <c r="AK169" s="131">
        <v>-146.50116379782867</v>
      </c>
      <c r="AL169" s="135">
        <v>49.501163797828667</v>
      </c>
      <c r="AM169" s="131">
        <v>371.410504754047</v>
      </c>
      <c r="AN169" s="131">
        <v>0</v>
      </c>
      <c r="AO169" s="135">
        <v>371.410504754047</v>
      </c>
      <c r="AP169" s="136">
        <v>48845</v>
      </c>
      <c r="AQ169" s="136">
        <v>44794</v>
      </c>
      <c r="AR169" s="135">
        <v>4051</v>
      </c>
      <c r="AS169" s="137">
        <v>-2615</v>
      </c>
      <c r="AT169" s="137">
        <v>-4360.6781115834965</v>
      </c>
      <c r="AU169" s="135">
        <v>1745.6781115834965</v>
      </c>
      <c r="AV169" s="25">
        <v>61</v>
      </c>
      <c r="AW169" s="86"/>
      <c r="AX169" s="92"/>
      <c r="AY169" s="93"/>
      <c r="AZ169" s="90"/>
      <c r="BE169" s="25">
        <v>0</v>
      </c>
      <c r="BF169" s="25">
        <v>0.72747548256302252</v>
      </c>
    </row>
    <row r="170" spans="2:58" ht="16" x14ac:dyDescent="0.4">
      <c r="B170" s="124" t="s">
        <v>169</v>
      </c>
      <c r="C170" s="133">
        <v>9917.2949532894436</v>
      </c>
      <c r="D170" s="131">
        <v>9963</v>
      </c>
      <c r="E170" s="135">
        <v>-45.705046710556417</v>
      </c>
      <c r="F170" s="131">
        <v>14718.738907995559</v>
      </c>
      <c r="G170" s="131">
        <v>15353</v>
      </c>
      <c r="H170" s="135">
        <v>-634.2610920044408</v>
      </c>
      <c r="I170" s="133">
        <v>5798.5969953522172</v>
      </c>
      <c r="J170" s="131">
        <v>5918</v>
      </c>
      <c r="K170" s="135">
        <v>-119.40300464778284</v>
      </c>
      <c r="L170" s="131">
        <v>458</v>
      </c>
      <c r="M170" s="90">
        <v>460</v>
      </c>
      <c r="N170" s="135">
        <v>-2</v>
      </c>
      <c r="O170" s="131">
        <v>3684.4694768070349</v>
      </c>
      <c r="P170" s="131">
        <v>3521</v>
      </c>
      <c r="Q170" s="135">
        <v>163.46947680703488</v>
      </c>
      <c r="R170" s="131">
        <v>11829.027667449742</v>
      </c>
      <c r="S170" s="131">
        <v>12090</v>
      </c>
      <c r="T170" s="135">
        <v>-260.97233255025822</v>
      </c>
      <c r="U170" s="131">
        <v>1748</v>
      </c>
      <c r="V170" s="131">
        <v>1745</v>
      </c>
      <c r="W170" s="135">
        <v>3</v>
      </c>
      <c r="X170" s="131">
        <v>739</v>
      </c>
      <c r="Y170" s="131">
        <v>0</v>
      </c>
      <c r="Z170" s="135">
        <v>739</v>
      </c>
      <c r="AA170" s="131">
        <v>874</v>
      </c>
      <c r="AB170" s="131">
        <v>158.46252888111269</v>
      </c>
      <c r="AC170" s="135">
        <v>715.53747111888731</v>
      </c>
      <c r="AD170" s="131">
        <v>881</v>
      </c>
      <c r="AE170" s="131">
        <v>0</v>
      </c>
      <c r="AF170" s="135">
        <v>881</v>
      </c>
      <c r="AG170" s="131">
        <v>0</v>
      </c>
      <c r="AH170" s="131">
        <v>0</v>
      </c>
      <c r="AI170" s="135">
        <v>0</v>
      </c>
      <c r="AJ170" s="131">
        <v>-89</v>
      </c>
      <c r="AK170" s="131">
        <v>-22.542572656958271</v>
      </c>
      <c r="AL170" s="135">
        <v>-66.457427343041729</v>
      </c>
      <c r="AM170" s="131">
        <v>-41.128000893997523</v>
      </c>
      <c r="AN170" s="131">
        <v>0</v>
      </c>
      <c r="AO170" s="135">
        <v>-41.128000893997523</v>
      </c>
      <c r="AP170" s="136">
        <v>50518</v>
      </c>
      <c r="AQ170" s="136">
        <v>49185</v>
      </c>
      <c r="AR170" s="135">
        <v>1333</v>
      </c>
      <c r="AS170" s="137">
        <v>-942</v>
      </c>
      <c r="AT170" s="137">
        <v>30.321888416503498</v>
      </c>
      <c r="AU170" s="135">
        <v>-972.3218884165035</v>
      </c>
      <c r="AV170" s="25">
        <v>259</v>
      </c>
      <c r="AW170" s="86"/>
      <c r="AX170" s="92"/>
      <c r="AY170" s="93"/>
      <c r="AZ170" s="90"/>
      <c r="BE170" s="25">
        <v>0</v>
      </c>
      <c r="BF170" s="25">
        <v>0.91995622415561229</v>
      </c>
    </row>
    <row r="171" spans="2:58" ht="16" x14ac:dyDescent="0.4">
      <c r="B171" s="124" t="s">
        <v>170</v>
      </c>
      <c r="C171" s="133">
        <v>9032.80956940539</v>
      </c>
      <c r="D171" s="131">
        <v>9423</v>
      </c>
      <c r="E171" s="135">
        <v>-390.19043059461001</v>
      </c>
      <c r="F171" s="131">
        <v>15803.548913992498</v>
      </c>
      <c r="G171" s="131">
        <v>15033</v>
      </c>
      <c r="H171" s="135">
        <v>770.54891399249755</v>
      </c>
      <c r="I171" s="133">
        <v>4652.7554540799092</v>
      </c>
      <c r="J171" s="131">
        <v>4463</v>
      </c>
      <c r="K171" s="135">
        <v>189.75545407990921</v>
      </c>
      <c r="L171" s="131">
        <v>1082</v>
      </c>
      <c r="M171" s="90">
        <v>1258</v>
      </c>
      <c r="N171" s="135">
        <v>-176</v>
      </c>
      <c r="O171" s="131">
        <v>4567.7969218036069</v>
      </c>
      <c r="P171" s="131">
        <v>4131</v>
      </c>
      <c r="Q171" s="135">
        <v>436.79692180360689</v>
      </c>
      <c r="R171" s="131">
        <v>14517.213579420233</v>
      </c>
      <c r="S171" s="131">
        <v>14618</v>
      </c>
      <c r="T171" s="135">
        <v>-100.78642057976685</v>
      </c>
      <c r="U171" s="131">
        <v>1748</v>
      </c>
      <c r="V171" s="131">
        <v>1745</v>
      </c>
      <c r="W171" s="135">
        <v>3</v>
      </c>
      <c r="X171" s="131">
        <v>739</v>
      </c>
      <c r="Y171" s="131">
        <v>0</v>
      </c>
      <c r="Z171" s="135">
        <v>739</v>
      </c>
      <c r="AA171" s="131">
        <v>848</v>
      </c>
      <c r="AB171" s="131">
        <v>56.228639280394823</v>
      </c>
      <c r="AC171" s="135">
        <v>791.77136071960513</v>
      </c>
      <c r="AD171" s="131">
        <v>881</v>
      </c>
      <c r="AE171" s="131">
        <v>0</v>
      </c>
      <c r="AF171" s="135">
        <v>881</v>
      </c>
      <c r="AG171" s="131">
        <v>0</v>
      </c>
      <c r="AH171" s="131">
        <v>0</v>
      </c>
      <c r="AI171" s="135">
        <v>0</v>
      </c>
      <c r="AJ171" s="131">
        <v>-97</v>
      </c>
      <c r="AK171" s="131">
        <v>-146.50116379782867</v>
      </c>
      <c r="AL171" s="135">
        <v>49.501163797828667</v>
      </c>
      <c r="AM171" s="131">
        <v>148.87556129836048</v>
      </c>
      <c r="AN171" s="131">
        <v>0</v>
      </c>
      <c r="AO171" s="135">
        <v>148.87556129836048</v>
      </c>
      <c r="AP171" s="136">
        <v>53924</v>
      </c>
      <c r="AQ171" s="136">
        <v>50580</v>
      </c>
      <c r="AR171" s="135">
        <v>3344</v>
      </c>
      <c r="AS171" s="137">
        <v>2464</v>
      </c>
      <c r="AT171" s="137">
        <v>1425.3218884165035</v>
      </c>
      <c r="AU171" s="135">
        <v>1038.6781115834965</v>
      </c>
      <c r="AV171" s="25">
        <v>121</v>
      </c>
      <c r="AW171" s="86"/>
      <c r="AX171" s="92"/>
      <c r="AY171" s="93"/>
      <c r="AZ171" s="90"/>
      <c r="BE171" s="25">
        <v>0</v>
      </c>
      <c r="BF171" s="25">
        <v>0.72747548256302252</v>
      </c>
    </row>
    <row r="172" spans="2:58" ht="16" x14ac:dyDescent="0.4">
      <c r="B172" s="124" t="s">
        <v>171</v>
      </c>
      <c r="C172" s="133">
        <v>9061.0443341747468</v>
      </c>
      <c r="D172" s="131">
        <v>9271</v>
      </c>
      <c r="E172" s="135">
        <v>-209.95566582525316</v>
      </c>
      <c r="F172" s="131">
        <v>15349.670370015156</v>
      </c>
      <c r="G172" s="131">
        <v>14763</v>
      </c>
      <c r="H172" s="135">
        <v>586.67037001515564</v>
      </c>
      <c r="I172" s="133">
        <v>5058.7678136718096</v>
      </c>
      <c r="J172" s="131">
        <v>4962</v>
      </c>
      <c r="K172" s="135">
        <v>96.767813671809563</v>
      </c>
      <c r="L172" s="131">
        <v>759</v>
      </c>
      <c r="M172" s="90">
        <v>758</v>
      </c>
      <c r="N172" s="135">
        <v>1</v>
      </c>
      <c r="O172" s="131">
        <v>5137.6057579169892</v>
      </c>
      <c r="P172" s="131">
        <v>4784</v>
      </c>
      <c r="Q172" s="135">
        <v>353.60575791698921</v>
      </c>
      <c r="R172" s="131">
        <v>14721.683935829136</v>
      </c>
      <c r="S172" s="131">
        <v>14687</v>
      </c>
      <c r="T172" s="135">
        <v>34.683935829136317</v>
      </c>
      <c r="U172" s="131">
        <v>1748</v>
      </c>
      <c r="V172" s="131">
        <v>1745</v>
      </c>
      <c r="W172" s="135">
        <v>3</v>
      </c>
      <c r="X172" s="131">
        <v>828</v>
      </c>
      <c r="Y172" s="131">
        <v>0</v>
      </c>
      <c r="Z172" s="135">
        <v>828</v>
      </c>
      <c r="AA172" s="131">
        <v>848</v>
      </c>
      <c r="AB172" s="131">
        <v>56.228639280394823</v>
      </c>
      <c r="AC172" s="135">
        <v>791.77136071960513</v>
      </c>
      <c r="AD172" s="131">
        <v>845</v>
      </c>
      <c r="AE172" s="131">
        <v>191.68854300134598</v>
      </c>
      <c r="AF172" s="135">
        <v>653.31145699865397</v>
      </c>
      <c r="AG172" s="131">
        <v>0</v>
      </c>
      <c r="AH172" s="131">
        <v>0</v>
      </c>
      <c r="AI172" s="135">
        <v>0</v>
      </c>
      <c r="AJ172" s="131">
        <v>-64</v>
      </c>
      <c r="AK172" s="131">
        <v>-100.95596598070888</v>
      </c>
      <c r="AL172" s="135">
        <v>36.955965980708882</v>
      </c>
      <c r="AM172" s="131">
        <v>-20.772211607836653</v>
      </c>
      <c r="AN172" s="131">
        <v>0</v>
      </c>
      <c r="AO172" s="135">
        <v>-20.772211607836653</v>
      </c>
      <c r="AP172" s="136">
        <v>54272</v>
      </c>
      <c r="AQ172" s="136">
        <v>51117</v>
      </c>
      <c r="AR172" s="135">
        <v>3155</v>
      </c>
      <c r="AS172" s="137">
        <v>2812</v>
      </c>
      <c r="AT172" s="137">
        <v>1962.3218884165035</v>
      </c>
      <c r="AU172" s="135">
        <v>849.6781115834965</v>
      </c>
      <c r="AV172" s="25">
        <v>137</v>
      </c>
      <c r="AW172" s="86"/>
      <c r="AX172" s="92"/>
      <c r="AY172" s="93"/>
      <c r="AZ172" s="90"/>
      <c r="BE172" s="25">
        <v>0</v>
      </c>
      <c r="BF172" s="25">
        <v>-3.8783698968472891E-2</v>
      </c>
    </row>
    <row r="173" spans="2:58" ht="16" x14ac:dyDescent="0.4">
      <c r="B173" s="124" t="s">
        <v>172</v>
      </c>
      <c r="C173" s="133">
        <v>7728.5177304730032</v>
      </c>
      <c r="D173" s="131">
        <v>7691</v>
      </c>
      <c r="E173" s="135">
        <v>37.517730473003212</v>
      </c>
      <c r="F173" s="131">
        <v>13760.915548950597</v>
      </c>
      <c r="G173" s="131">
        <v>13308</v>
      </c>
      <c r="H173" s="135">
        <v>452.91554895059744</v>
      </c>
      <c r="I173" s="133">
        <v>5060.4961842260291</v>
      </c>
      <c r="J173" s="131">
        <v>4802</v>
      </c>
      <c r="K173" s="135">
        <v>258.49618422602907</v>
      </c>
      <c r="L173" s="131">
        <v>572</v>
      </c>
      <c r="M173" s="90">
        <v>586</v>
      </c>
      <c r="N173" s="135">
        <v>-14</v>
      </c>
      <c r="O173" s="131">
        <v>3739.9995657918194</v>
      </c>
      <c r="P173" s="131">
        <v>3557</v>
      </c>
      <c r="Q173" s="135">
        <v>182.99956579181935</v>
      </c>
      <c r="R173" s="131">
        <v>18133.412776862911</v>
      </c>
      <c r="S173" s="131">
        <v>17961</v>
      </c>
      <c r="T173" s="135">
        <v>172.41277686291141</v>
      </c>
      <c r="U173" s="131">
        <v>1748</v>
      </c>
      <c r="V173" s="131">
        <v>1745</v>
      </c>
      <c r="W173" s="135">
        <v>3</v>
      </c>
      <c r="X173" s="131">
        <v>739</v>
      </c>
      <c r="Y173" s="131">
        <v>0</v>
      </c>
      <c r="Z173" s="135">
        <v>739</v>
      </c>
      <c r="AA173" s="131">
        <v>848</v>
      </c>
      <c r="AB173" s="131">
        <v>56.228639280394823</v>
      </c>
      <c r="AC173" s="135">
        <v>791.77136071960513</v>
      </c>
      <c r="AD173" s="131">
        <v>1018</v>
      </c>
      <c r="AE173" s="131">
        <v>0</v>
      </c>
      <c r="AF173" s="135">
        <v>1018</v>
      </c>
      <c r="AG173" s="131">
        <v>0</v>
      </c>
      <c r="AH173" s="131">
        <v>0</v>
      </c>
      <c r="AI173" s="135">
        <v>0</v>
      </c>
      <c r="AJ173" s="131">
        <v>-97</v>
      </c>
      <c r="AK173" s="131">
        <v>-146.50116379782867</v>
      </c>
      <c r="AL173" s="135">
        <v>49.501163797828667</v>
      </c>
      <c r="AM173" s="131">
        <v>141.65819369564269</v>
      </c>
      <c r="AN173" s="131">
        <v>0</v>
      </c>
      <c r="AO173" s="135">
        <v>141.65819369564269</v>
      </c>
      <c r="AP173" s="136">
        <v>53393</v>
      </c>
      <c r="AQ173" s="136">
        <v>49559</v>
      </c>
      <c r="AR173" s="135">
        <v>3834</v>
      </c>
      <c r="AS173" s="137">
        <v>1933</v>
      </c>
      <c r="AT173" s="137">
        <v>404.3218884165035</v>
      </c>
      <c r="AU173" s="135">
        <v>1528.6781115834965</v>
      </c>
      <c r="AV173" s="25">
        <v>77</v>
      </c>
      <c r="AW173" s="86"/>
      <c r="AX173" s="92"/>
      <c r="AY173" s="93"/>
      <c r="AZ173" s="90"/>
      <c r="BE173" s="25">
        <v>0</v>
      </c>
      <c r="BF173" s="25">
        <v>0.72747548256302252</v>
      </c>
    </row>
    <row r="174" spans="2:58" ht="16" x14ac:dyDescent="0.4">
      <c r="B174" s="124" t="s">
        <v>173</v>
      </c>
      <c r="C174" s="133">
        <v>9236.2782638338813</v>
      </c>
      <c r="D174" s="131">
        <v>9398</v>
      </c>
      <c r="E174" s="135">
        <v>-161.72173616611872</v>
      </c>
      <c r="F174" s="131">
        <v>13145.873545030887</v>
      </c>
      <c r="G174" s="131">
        <v>13426</v>
      </c>
      <c r="H174" s="135">
        <v>-280.12645496911318</v>
      </c>
      <c r="I174" s="133">
        <v>6084.5805668206403</v>
      </c>
      <c r="J174" s="131">
        <v>5140</v>
      </c>
      <c r="K174" s="135">
        <v>944.58056682064034</v>
      </c>
      <c r="L174" s="131">
        <v>673</v>
      </c>
      <c r="M174" s="90">
        <v>670</v>
      </c>
      <c r="N174" s="135">
        <v>3</v>
      </c>
      <c r="O174" s="131">
        <v>5198.0934275252966</v>
      </c>
      <c r="P174" s="131">
        <v>4696</v>
      </c>
      <c r="Q174" s="135">
        <v>502.09342752529665</v>
      </c>
      <c r="R174" s="131">
        <v>15805.465178208431</v>
      </c>
      <c r="S174" s="131">
        <v>15692</v>
      </c>
      <c r="T174" s="135">
        <v>113.4651782084311</v>
      </c>
      <c r="U174" s="131">
        <v>1748</v>
      </c>
      <c r="V174" s="131">
        <v>1745</v>
      </c>
      <c r="W174" s="135">
        <v>3</v>
      </c>
      <c r="X174" s="131">
        <v>739</v>
      </c>
      <c r="Y174" s="131">
        <v>0</v>
      </c>
      <c r="Z174" s="135">
        <v>739</v>
      </c>
      <c r="AA174" s="131">
        <v>848</v>
      </c>
      <c r="AB174" s="131">
        <v>56.228639280394823</v>
      </c>
      <c r="AC174" s="135">
        <v>791.77136071960513</v>
      </c>
      <c r="AD174" s="131">
        <v>881</v>
      </c>
      <c r="AE174" s="131">
        <v>0</v>
      </c>
      <c r="AF174" s="135">
        <v>881</v>
      </c>
      <c r="AG174" s="131">
        <v>0</v>
      </c>
      <c r="AH174" s="131">
        <v>0</v>
      </c>
      <c r="AI174" s="135">
        <v>0</v>
      </c>
      <c r="AJ174" s="131">
        <v>-64</v>
      </c>
      <c r="AK174" s="131">
        <v>-100.95596598070888</v>
      </c>
      <c r="AL174" s="135">
        <v>36.955965980708882</v>
      </c>
      <c r="AM174" s="131">
        <v>52.709018580859265</v>
      </c>
      <c r="AN174" s="131">
        <v>0</v>
      </c>
      <c r="AO174" s="135">
        <v>52.709018580859265</v>
      </c>
      <c r="AP174" s="136">
        <v>54348</v>
      </c>
      <c r="AQ174" s="136">
        <v>50722</v>
      </c>
      <c r="AR174" s="135">
        <v>3626</v>
      </c>
      <c r="AS174" s="137">
        <v>2888</v>
      </c>
      <c r="AT174" s="137">
        <v>1567.3218884165035</v>
      </c>
      <c r="AU174" s="135">
        <v>1320.6781115834965</v>
      </c>
      <c r="AV174" s="25">
        <v>95</v>
      </c>
      <c r="AW174" s="86"/>
      <c r="AX174" s="92"/>
      <c r="AY174" s="93"/>
      <c r="AZ174" s="90"/>
      <c r="BE174" s="25">
        <v>0</v>
      </c>
      <c r="BF174" s="25">
        <v>0.27267329968890408</v>
      </c>
    </row>
    <row r="175" spans="2:58" ht="16" x14ac:dyDescent="0.4">
      <c r="B175" s="124" t="s">
        <v>174</v>
      </c>
      <c r="C175" s="133">
        <v>8714.2174300326315</v>
      </c>
      <c r="D175" s="131">
        <v>8871</v>
      </c>
      <c r="E175" s="135">
        <v>-156.78256996736854</v>
      </c>
      <c r="F175" s="131">
        <v>13394.207027837243</v>
      </c>
      <c r="G175" s="131">
        <v>13407</v>
      </c>
      <c r="H175" s="135">
        <v>-12.792972162756996</v>
      </c>
      <c r="I175" s="133">
        <v>4992.1290133627172</v>
      </c>
      <c r="J175" s="131">
        <v>4761</v>
      </c>
      <c r="K175" s="135">
        <v>231.12901336271716</v>
      </c>
      <c r="L175" s="131">
        <v>500</v>
      </c>
      <c r="M175" s="90">
        <v>503</v>
      </c>
      <c r="N175" s="135">
        <v>-3</v>
      </c>
      <c r="O175" s="131">
        <v>5049.9900170933288</v>
      </c>
      <c r="P175" s="131">
        <v>4278</v>
      </c>
      <c r="Q175" s="135">
        <v>771.99001709332879</v>
      </c>
      <c r="R175" s="131">
        <v>16216.124222620954</v>
      </c>
      <c r="S175" s="131">
        <v>16021</v>
      </c>
      <c r="T175" s="135">
        <v>195.12422262095424</v>
      </c>
      <c r="U175" s="131">
        <v>1748</v>
      </c>
      <c r="V175" s="131">
        <v>1745</v>
      </c>
      <c r="W175" s="135">
        <v>3</v>
      </c>
      <c r="X175" s="131">
        <v>739</v>
      </c>
      <c r="Y175" s="131">
        <v>0</v>
      </c>
      <c r="Z175" s="135">
        <v>739</v>
      </c>
      <c r="AA175" s="131">
        <v>848</v>
      </c>
      <c r="AB175" s="131">
        <v>56.228639280394823</v>
      </c>
      <c r="AC175" s="135">
        <v>791.77136071960513</v>
      </c>
      <c r="AD175" s="131">
        <v>881</v>
      </c>
      <c r="AE175" s="131">
        <v>0</v>
      </c>
      <c r="AF175" s="135">
        <v>881</v>
      </c>
      <c r="AG175" s="131">
        <v>0</v>
      </c>
      <c r="AH175" s="131">
        <v>0</v>
      </c>
      <c r="AI175" s="135">
        <v>0</v>
      </c>
      <c r="AJ175" s="131">
        <v>-64</v>
      </c>
      <c r="AK175" s="131">
        <v>-100.95596598070888</v>
      </c>
      <c r="AL175" s="135">
        <v>36.955965980708882</v>
      </c>
      <c r="AM175" s="131">
        <v>-35.66771094687283</v>
      </c>
      <c r="AN175" s="131">
        <v>0</v>
      </c>
      <c r="AO175" s="135">
        <v>-35.66771094687283</v>
      </c>
      <c r="AP175" s="136">
        <v>52983</v>
      </c>
      <c r="AQ175" s="136">
        <v>49541</v>
      </c>
      <c r="AR175" s="135">
        <v>3442</v>
      </c>
      <c r="AS175" s="137">
        <v>1523</v>
      </c>
      <c r="AT175" s="137">
        <v>386.3218884165035</v>
      </c>
      <c r="AU175" s="135">
        <v>1136.6781115834965</v>
      </c>
      <c r="AV175" s="25">
        <v>111</v>
      </c>
      <c r="AW175" s="86"/>
      <c r="AX175" s="92"/>
      <c r="AY175" s="93"/>
      <c r="AZ175" s="90"/>
      <c r="BE175" s="25">
        <v>0</v>
      </c>
      <c r="BF175" s="25">
        <v>0.27267329968890408</v>
      </c>
    </row>
    <row r="176" spans="2:58" ht="16" x14ac:dyDescent="0.4">
      <c r="B176" s="124" t="s">
        <v>175</v>
      </c>
      <c r="C176" s="133">
        <v>8710.1942091918536</v>
      </c>
      <c r="D176" s="131">
        <v>8713</v>
      </c>
      <c r="E176" s="135">
        <v>-2.805790808146412</v>
      </c>
      <c r="F176" s="131">
        <v>13264.790485368554</v>
      </c>
      <c r="G176" s="131">
        <v>13232</v>
      </c>
      <c r="H176" s="135">
        <v>32.790485368554073</v>
      </c>
      <c r="I176" s="133">
        <v>4877.6518096502596</v>
      </c>
      <c r="J176" s="131">
        <v>4679</v>
      </c>
      <c r="K176" s="135">
        <v>198.65180965025957</v>
      </c>
      <c r="L176" s="131">
        <v>422</v>
      </c>
      <c r="M176" s="90">
        <v>427</v>
      </c>
      <c r="N176" s="135">
        <v>-5</v>
      </c>
      <c r="O176" s="131">
        <v>2903.3635608482159</v>
      </c>
      <c r="P176" s="131">
        <v>2938</v>
      </c>
      <c r="Q176" s="135">
        <v>-34.636439151784089</v>
      </c>
      <c r="R176" s="131">
        <v>15522.618747207287</v>
      </c>
      <c r="S176" s="131">
        <v>15704</v>
      </c>
      <c r="T176" s="135">
        <v>-181.38125279271298</v>
      </c>
      <c r="U176" s="131">
        <v>1748</v>
      </c>
      <c r="V176" s="131">
        <v>1745</v>
      </c>
      <c r="W176" s="135">
        <v>3</v>
      </c>
      <c r="X176" s="131">
        <v>739</v>
      </c>
      <c r="Y176" s="131">
        <v>0</v>
      </c>
      <c r="Z176" s="135">
        <v>739</v>
      </c>
      <c r="AA176" s="131">
        <v>856</v>
      </c>
      <c r="AB176" s="131">
        <v>56.228639280394823</v>
      </c>
      <c r="AC176" s="135">
        <v>799.77136071960513</v>
      </c>
      <c r="AD176" s="131">
        <v>881</v>
      </c>
      <c r="AE176" s="131">
        <v>0</v>
      </c>
      <c r="AF176" s="135">
        <v>881</v>
      </c>
      <c r="AG176" s="131">
        <v>0</v>
      </c>
      <c r="AH176" s="131">
        <v>0</v>
      </c>
      <c r="AI176" s="135">
        <v>0</v>
      </c>
      <c r="AJ176" s="131">
        <v>-89</v>
      </c>
      <c r="AK176" s="131">
        <v>-22.542572656958271</v>
      </c>
      <c r="AL176" s="135">
        <v>-66.457427343041729</v>
      </c>
      <c r="AM176" s="131">
        <v>-20.618812266169698</v>
      </c>
      <c r="AN176" s="131">
        <v>0</v>
      </c>
      <c r="AO176" s="135">
        <v>-20.618812266169698</v>
      </c>
      <c r="AP176" s="136">
        <v>49815</v>
      </c>
      <c r="AQ176" s="136">
        <v>47471</v>
      </c>
      <c r="AR176" s="135">
        <v>2344</v>
      </c>
      <c r="AS176" s="137">
        <v>-1645</v>
      </c>
      <c r="AT176" s="137">
        <v>-1683.6781115834965</v>
      </c>
      <c r="AU176" s="135">
        <v>38.678111583496502</v>
      </c>
      <c r="AV176" s="25">
        <v>210</v>
      </c>
      <c r="AW176" s="86"/>
      <c r="AX176" s="92"/>
      <c r="AY176" s="93"/>
      <c r="AZ176" s="90"/>
      <c r="BE176" s="25">
        <v>0</v>
      </c>
      <c r="BF176" s="25">
        <v>0.6860666234351811</v>
      </c>
    </row>
    <row r="177" spans="2:58" ht="16" x14ac:dyDescent="0.4">
      <c r="B177" s="124" t="s">
        <v>176</v>
      </c>
      <c r="C177" s="133">
        <v>8938.0043800863987</v>
      </c>
      <c r="D177" s="131">
        <v>8853</v>
      </c>
      <c r="E177" s="135">
        <v>85.004380086398669</v>
      </c>
      <c r="F177" s="131">
        <v>15190.591366102366</v>
      </c>
      <c r="G177" s="131">
        <v>14709</v>
      </c>
      <c r="H177" s="135">
        <v>481.59136610236601</v>
      </c>
      <c r="I177" s="133">
        <v>5605.1516232283029</v>
      </c>
      <c r="J177" s="131">
        <v>5265</v>
      </c>
      <c r="K177" s="135">
        <v>340.15162322830292</v>
      </c>
      <c r="L177" s="131">
        <v>662</v>
      </c>
      <c r="M177" s="90">
        <v>664</v>
      </c>
      <c r="N177" s="135">
        <v>-2</v>
      </c>
      <c r="O177" s="131">
        <v>3721.8394901191882</v>
      </c>
      <c r="P177" s="131">
        <v>3546</v>
      </c>
      <c r="Q177" s="135">
        <v>175.83949011918821</v>
      </c>
      <c r="R177" s="131">
        <v>15472.634139290829</v>
      </c>
      <c r="S177" s="131">
        <v>15268</v>
      </c>
      <c r="T177" s="135">
        <v>204.6341392908289</v>
      </c>
      <c r="U177" s="131">
        <v>1748</v>
      </c>
      <c r="V177" s="131">
        <v>1745</v>
      </c>
      <c r="W177" s="135">
        <v>3</v>
      </c>
      <c r="X177" s="131">
        <v>739</v>
      </c>
      <c r="Y177" s="131">
        <v>0</v>
      </c>
      <c r="Z177" s="135">
        <v>739</v>
      </c>
      <c r="AA177" s="131">
        <v>848</v>
      </c>
      <c r="AB177" s="131">
        <v>56.228639280394823</v>
      </c>
      <c r="AC177" s="135">
        <v>791.77136071960513</v>
      </c>
      <c r="AD177" s="131">
        <v>881</v>
      </c>
      <c r="AE177" s="131">
        <v>0</v>
      </c>
      <c r="AF177" s="135">
        <v>881</v>
      </c>
      <c r="AG177" s="131">
        <v>0</v>
      </c>
      <c r="AH177" s="131">
        <v>0</v>
      </c>
      <c r="AI177" s="135">
        <v>0</v>
      </c>
      <c r="AJ177" s="131">
        <v>-32</v>
      </c>
      <c r="AK177" s="131">
        <v>-55.41076816358904</v>
      </c>
      <c r="AL177" s="135">
        <v>23.41076816358904</v>
      </c>
      <c r="AM177" s="131">
        <v>133.77900117291392</v>
      </c>
      <c r="AN177" s="131">
        <v>0</v>
      </c>
      <c r="AO177" s="135">
        <v>133.77900117291392</v>
      </c>
      <c r="AP177" s="136">
        <v>53908</v>
      </c>
      <c r="AQ177" s="136">
        <v>50051</v>
      </c>
      <c r="AR177" s="135">
        <v>3857</v>
      </c>
      <c r="AS177" s="137">
        <v>2448</v>
      </c>
      <c r="AT177" s="137">
        <v>896.3218884165035</v>
      </c>
      <c r="AU177" s="135">
        <v>1551.6781115834965</v>
      </c>
      <c r="AV177" s="25">
        <v>76</v>
      </c>
      <c r="AW177" s="86"/>
      <c r="AX177" s="92"/>
      <c r="AY177" s="93"/>
      <c r="AZ177" s="90"/>
      <c r="BE177" s="25">
        <v>0</v>
      </c>
      <c r="BF177" s="25">
        <v>-0.18212888319249032</v>
      </c>
    </row>
    <row r="178" spans="2:58" ht="16" x14ac:dyDescent="0.4">
      <c r="B178" s="124" t="s">
        <v>177</v>
      </c>
      <c r="C178" s="133">
        <v>9457.2949532894436</v>
      </c>
      <c r="D178" s="131">
        <v>9455</v>
      </c>
      <c r="E178" s="135">
        <v>2.2949532894435833</v>
      </c>
      <c r="F178" s="131">
        <v>14302.738907995559</v>
      </c>
      <c r="G178" s="131">
        <v>14358</v>
      </c>
      <c r="H178" s="135">
        <v>-55.261092004440798</v>
      </c>
      <c r="I178" s="133">
        <v>4964.5969953522172</v>
      </c>
      <c r="J178" s="131">
        <v>5046</v>
      </c>
      <c r="K178" s="135">
        <v>-81.403004647782836</v>
      </c>
      <c r="L178" s="131">
        <v>786</v>
      </c>
      <c r="M178" s="90">
        <v>786</v>
      </c>
      <c r="N178" s="135">
        <v>0</v>
      </c>
      <c r="O178" s="131">
        <v>6305.4694768070349</v>
      </c>
      <c r="P178" s="131">
        <v>5808</v>
      </c>
      <c r="Q178" s="135">
        <v>497.46947680703488</v>
      </c>
      <c r="R178" s="131">
        <v>12153.027667449742</v>
      </c>
      <c r="S178" s="131">
        <v>12170</v>
      </c>
      <c r="T178" s="135">
        <v>-16.972332550258216</v>
      </c>
      <c r="U178" s="131">
        <v>1748</v>
      </c>
      <c r="V178" s="131">
        <v>1745</v>
      </c>
      <c r="W178" s="135">
        <v>3</v>
      </c>
      <c r="X178" s="131">
        <v>739</v>
      </c>
      <c r="Y178" s="131">
        <v>0</v>
      </c>
      <c r="Z178" s="135">
        <v>739</v>
      </c>
      <c r="AA178" s="131">
        <v>877</v>
      </c>
      <c r="AB178" s="131">
        <v>56.228639280394823</v>
      </c>
      <c r="AC178" s="135">
        <v>820.77136071960513</v>
      </c>
      <c r="AD178" s="131">
        <v>881</v>
      </c>
      <c r="AE178" s="131">
        <v>0</v>
      </c>
      <c r="AF178" s="135">
        <v>881</v>
      </c>
      <c r="AG178" s="131">
        <v>0</v>
      </c>
      <c r="AH178" s="131">
        <v>0</v>
      </c>
      <c r="AI178" s="135">
        <v>0</v>
      </c>
      <c r="AJ178" s="131">
        <v>-64</v>
      </c>
      <c r="AK178" s="131">
        <v>-100.95596598070888</v>
      </c>
      <c r="AL178" s="135">
        <v>36.955965980708882</v>
      </c>
      <c r="AM178" s="131">
        <v>-41.128000893997523</v>
      </c>
      <c r="AN178" s="131">
        <v>0</v>
      </c>
      <c r="AO178" s="135">
        <v>-41.128000893997523</v>
      </c>
      <c r="AP178" s="136">
        <v>52109</v>
      </c>
      <c r="AQ178" s="136">
        <v>49323</v>
      </c>
      <c r="AR178" s="135">
        <v>2786</v>
      </c>
      <c r="AS178" s="137">
        <v>649</v>
      </c>
      <c r="AT178" s="137">
        <v>168.3218884165035</v>
      </c>
      <c r="AU178" s="135">
        <v>480.6781115834965</v>
      </c>
      <c r="AV178" s="25">
        <v>178</v>
      </c>
      <c r="AW178" s="86"/>
      <c r="AX178" s="92"/>
      <c r="AY178" s="93"/>
      <c r="AZ178" s="90"/>
      <c r="BE178" s="25">
        <v>0</v>
      </c>
      <c r="BF178" s="25">
        <v>0.27267329968890408</v>
      </c>
    </row>
    <row r="179" spans="2:58" ht="16" x14ac:dyDescent="0.4">
      <c r="B179" s="124" t="s">
        <v>178</v>
      </c>
      <c r="C179" s="133">
        <v>7940.0143908664204</v>
      </c>
      <c r="D179" s="131">
        <v>8111</v>
      </c>
      <c r="E179" s="135">
        <v>-170.9856091335796</v>
      </c>
      <c r="F179" s="131">
        <v>13342.937348103698</v>
      </c>
      <c r="G179" s="131">
        <v>13086</v>
      </c>
      <c r="H179" s="135">
        <v>256.93734810369824</v>
      </c>
      <c r="I179" s="133">
        <v>5980.6121093522061</v>
      </c>
      <c r="J179" s="131">
        <v>5535</v>
      </c>
      <c r="K179" s="135">
        <v>445.61210935220606</v>
      </c>
      <c r="L179" s="131">
        <v>711</v>
      </c>
      <c r="M179" s="90">
        <v>710</v>
      </c>
      <c r="N179" s="135">
        <v>1</v>
      </c>
      <c r="O179" s="131">
        <v>5655.8091751815127</v>
      </c>
      <c r="P179" s="131">
        <v>4843</v>
      </c>
      <c r="Q179" s="135">
        <v>812.80917518151273</v>
      </c>
      <c r="R179" s="131">
        <v>16369.20760280094</v>
      </c>
      <c r="S179" s="131">
        <v>16167</v>
      </c>
      <c r="T179" s="135">
        <v>202.20760280093964</v>
      </c>
      <c r="U179" s="131">
        <v>1748</v>
      </c>
      <c r="V179" s="131">
        <v>1745</v>
      </c>
      <c r="W179" s="135">
        <v>3</v>
      </c>
      <c r="X179" s="131">
        <v>739</v>
      </c>
      <c r="Y179" s="131">
        <v>0</v>
      </c>
      <c r="Z179" s="135">
        <v>739</v>
      </c>
      <c r="AA179" s="131">
        <v>848</v>
      </c>
      <c r="AB179" s="131">
        <v>56.228639280394823</v>
      </c>
      <c r="AC179" s="135">
        <v>791.77136071960513</v>
      </c>
      <c r="AD179" s="131">
        <v>881</v>
      </c>
      <c r="AE179" s="131">
        <v>0</v>
      </c>
      <c r="AF179" s="135">
        <v>881</v>
      </c>
      <c r="AG179" s="131">
        <v>58</v>
      </c>
      <c r="AH179" s="131">
        <v>0</v>
      </c>
      <c r="AI179" s="135">
        <v>58</v>
      </c>
      <c r="AJ179" s="131">
        <v>-64</v>
      </c>
      <c r="AK179" s="131">
        <v>-100.95596598070888</v>
      </c>
      <c r="AL179" s="135">
        <v>36.955965980708882</v>
      </c>
      <c r="AM179" s="131">
        <v>303.4193736952293</v>
      </c>
      <c r="AN179" s="131">
        <v>0</v>
      </c>
      <c r="AO179" s="135">
        <v>303.4193736952293</v>
      </c>
      <c r="AP179" s="136">
        <v>54513</v>
      </c>
      <c r="AQ179" s="136">
        <v>50152</v>
      </c>
      <c r="AR179" s="135">
        <v>4361</v>
      </c>
      <c r="AS179" s="137">
        <v>3053</v>
      </c>
      <c r="AT179" s="137">
        <v>997.3218884165035</v>
      </c>
      <c r="AU179" s="135">
        <v>2055.6781115834965</v>
      </c>
      <c r="AV179" s="25">
        <v>41</v>
      </c>
      <c r="AW179" s="86"/>
      <c r="AX179" s="92"/>
      <c r="AY179" s="93"/>
      <c r="AZ179" s="90"/>
      <c r="BE179" s="25">
        <v>0</v>
      </c>
      <c r="BF179" s="25">
        <v>0.27267329968890408</v>
      </c>
    </row>
    <row r="180" spans="2:58" ht="16" x14ac:dyDescent="0.4">
      <c r="B180" s="124" t="s">
        <v>179</v>
      </c>
      <c r="C180" s="133">
        <v>9750.2949532894436</v>
      </c>
      <c r="D180" s="131">
        <v>9850</v>
      </c>
      <c r="E180" s="135">
        <v>-99.705046710556417</v>
      </c>
      <c r="F180" s="131">
        <v>14226.738907995559</v>
      </c>
      <c r="G180" s="131">
        <v>14625</v>
      </c>
      <c r="H180" s="135">
        <v>-398.2610920044408</v>
      </c>
      <c r="I180" s="133">
        <v>4753.5969953522172</v>
      </c>
      <c r="J180" s="131">
        <v>4876</v>
      </c>
      <c r="K180" s="135">
        <v>-122.40300464778284</v>
      </c>
      <c r="L180" s="131">
        <v>661</v>
      </c>
      <c r="M180" s="90">
        <v>660</v>
      </c>
      <c r="N180" s="135">
        <v>1</v>
      </c>
      <c r="O180" s="131">
        <v>5773.4694768070349</v>
      </c>
      <c r="P180" s="131">
        <v>5167</v>
      </c>
      <c r="Q180" s="135">
        <v>606.46947680703488</v>
      </c>
      <c r="R180" s="131">
        <v>14130.027667449742</v>
      </c>
      <c r="S180" s="131">
        <v>14136</v>
      </c>
      <c r="T180" s="135">
        <v>-5.9723325502582156</v>
      </c>
      <c r="U180" s="131">
        <v>1748</v>
      </c>
      <c r="V180" s="131">
        <v>1745</v>
      </c>
      <c r="W180" s="135">
        <v>3</v>
      </c>
      <c r="X180" s="131">
        <v>739</v>
      </c>
      <c r="Y180" s="131">
        <v>0</v>
      </c>
      <c r="Z180" s="135">
        <v>739</v>
      </c>
      <c r="AA180" s="131">
        <v>879</v>
      </c>
      <c r="AB180" s="131">
        <v>56.228639280394823</v>
      </c>
      <c r="AC180" s="135">
        <v>822.77136071960513</v>
      </c>
      <c r="AD180" s="131">
        <v>881</v>
      </c>
      <c r="AE180" s="131">
        <v>0</v>
      </c>
      <c r="AF180" s="135">
        <v>881</v>
      </c>
      <c r="AG180" s="131">
        <v>0</v>
      </c>
      <c r="AH180" s="131">
        <v>0</v>
      </c>
      <c r="AI180" s="135">
        <v>0</v>
      </c>
      <c r="AJ180" s="131">
        <v>-97</v>
      </c>
      <c r="AK180" s="131">
        <v>-146.50116379782867</v>
      </c>
      <c r="AL180" s="135">
        <v>49.501163797828667</v>
      </c>
      <c r="AM180" s="131">
        <v>-41.128000893997523</v>
      </c>
      <c r="AN180" s="131">
        <v>0</v>
      </c>
      <c r="AO180" s="135">
        <v>-41.128000893997523</v>
      </c>
      <c r="AP180" s="136">
        <v>53404</v>
      </c>
      <c r="AQ180" s="136">
        <v>50968</v>
      </c>
      <c r="AR180" s="135">
        <v>2436</v>
      </c>
      <c r="AS180" s="137">
        <v>1944</v>
      </c>
      <c r="AT180" s="137">
        <v>1813.3218884165035</v>
      </c>
      <c r="AU180" s="135">
        <v>130.6781115834965</v>
      </c>
      <c r="AV180" s="25">
        <v>203</v>
      </c>
      <c r="AW180" s="86"/>
      <c r="AX180" s="92"/>
      <c r="AY180" s="93"/>
      <c r="AZ180" s="90"/>
      <c r="BE180" s="25">
        <v>0</v>
      </c>
      <c r="BF180" s="25">
        <v>0.72747548256302252</v>
      </c>
    </row>
    <row r="181" spans="2:58" ht="16" x14ac:dyDescent="0.4">
      <c r="B181" s="124" t="s">
        <v>180</v>
      </c>
      <c r="C181" s="133">
        <v>8958.2949532894436</v>
      </c>
      <c r="D181" s="131">
        <v>8916</v>
      </c>
      <c r="E181" s="135">
        <v>42.294953289443583</v>
      </c>
      <c r="F181" s="131">
        <v>14361.738907995559</v>
      </c>
      <c r="G181" s="131">
        <v>14179</v>
      </c>
      <c r="H181" s="135">
        <v>182.7389079955592</v>
      </c>
      <c r="I181" s="133">
        <v>5110.5969953522172</v>
      </c>
      <c r="J181" s="131">
        <v>4855</v>
      </c>
      <c r="K181" s="135">
        <v>255.59699535221716</v>
      </c>
      <c r="L181" s="131">
        <v>582</v>
      </c>
      <c r="M181" s="90">
        <v>585</v>
      </c>
      <c r="N181" s="135">
        <v>-3</v>
      </c>
      <c r="O181" s="131">
        <v>4004.4694768070349</v>
      </c>
      <c r="P181" s="131">
        <v>3841</v>
      </c>
      <c r="Q181" s="135">
        <v>163.46947680703488</v>
      </c>
      <c r="R181" s="131">
        <v>15373.027667449742</v>
      </c>
      <c r="S181" s="131">
        <v>15137</v>
      </c>
      <c r="T181" s="135">
        <v>236.02766744974178</v>
      </c>
      <c r="U181" s="131">
        <v>1748</v>
      </c>
      <c r="V181" s="131">
        <v>1745</v>
      </c>
      <c r="W181" s="135">
        <v>3</v>
      </c>
      <c r="X181" s="131">
        <v>739</v>
      </c>
      <c r="Y181" s="131">
        <v>0</v>
      </c>
      <c r="Z181" s="135">
        <v>739</v>
      </c>
      <c r="AA181" s="131">
        <v>848</v>
      </c>
      <c r="AB181" s="131">
        <v>56.228639280394823</v>
      </c>
      <c r="AC181" s="135">
        <v>791.77136071960513</v>
      </c>
      <c r="AD181" s="131">
        <v>881</v>
      </c>
      <c r="AE181" s="131">
        <v>0</v>
      </c>
      <c r="AF181" s="135">
        <v>881</v>
      </c>
      <c r="AG181" s="131">
        <v>0</v>
      </c>
      <c r="AH181" s="131">
        <v>0</v>
      </c>
      <c r="AI181" s="135">
        <v>0</v>
      </c>
      <c r="AJ181" s="131">
        <v>-32</v>
      </c>
      <c r="AK181" s="131">
        <v>-55.41076816358904</v>
      </c>
      <c r="AL181" s="135">
        <v>23.41076816358904</v>
      </c>
      <c r="AM181" s="131">
        <v>-41.128000893997523</v>
      </c>
      <c r="AN181" s="131">
        <v>0</v>
      </c>
      <c r="AO181" s="135">
        <v>-41.128000893997523</v>
      </c>
      <c r="AP181" s="136">
        <v>52533</v>
      </c>
      <c r="AQ181" s="136">
        <v>49259</v>
      </c>
      <c r="AR181" s="135">
        <v>3274</v>
      </c>
      <c r="AS181" s="137">
        <v>1073</v>
      </c>
      <c r="AT181" s="137">
        <v>104.3218884165035</v>
      </c>
      <c r="AU181" s="135">
        <v>968.6781115834965</v>
      </c>
      <c r="AV181" s="25">
        <v>130</v>
      </c>
      <c r="AW181" s="86"/>
      <c r="AX181" s="92"/>
      <c r="AY181" s="93"/>
      <c r="AZ181" s="90"/>
      <c r="BE181" s="25">
        <v>0</v>
      </c>
      <c r="BF181" s="25">
        <v>-0.18212888319249032</v>
      </c>
    </row>
    <row r="182" spans="2:58" ht="16" x14ac:dyDescent="0.4">
      <c r="B182" s="124" t="s">
        <v>181</v>
      </c>
      <c r="C182" s="133">
        <v>8447.2949532894436</v>
      </c>
      <c r="D182" s="131">
        <v>8561</v>
      </c>
      <c r="E182" s="135">
        <v>-113.70504671055642</v>
      </c>
      <c r="F182" s="131">
        <v>14623.738907995559</v>
      </c>
      <c r="G182" s="131">
        <v>14067</v>
      </c>
      <c r="H182" s="135">
        <v>556.7389079955592</v>
      </c>
      <c r="I182" s="133">
        <v>5731.5969953522172</v>
      </c>
      <c r="J182" s="131">
        <v>5354</v>
      </c>
      <c r="K182" s="135">
        <v>377.59699535221716</v>
      </c>
      <c r="L182" s="131">
        <v>725</v>
      </c>
      <c r="M182" s="90">
        <v>725</v>
      </c>
      <c r="N182" s="135">
        <v>0</v>
      </c>
      <c r="O182" s="131">
        <v>5118.4694768070349</v>
      </c>
      <c r="P182" s="131">
        <v>4627</v>
      </c>
      <c r="Q182" s="135">
        <v>491.46947680703488</v>
      </c>
      <c r="R182" s="131">
        <v>15642.027667449742</v>
      </c>
      <c r="S182" s="131">
        <v>15211</v>
      </c>
      <c r="T182" s="135">
        <v>431.02766744974178</v>
      </c>
      <c r="U182" s="131">
        <v>1748</v>
      </c>
      <c r="V182" s="131">
        <v>1745</v>
      </c>
      <c r="W182" s="135">
        <v>3</v>
      </c>
      <c r="X182" s="131">
        <v>739</v>
      </c>
      <c r="Y182" s="131">
        <v>0</v>
      </c>
      <c r="Z182" s="135">
        <v>739</v>
      </c>
      <c r="AA182" s="131">
        <v>848</v>
      </c>
      <c r="AB182" s="131">
        <v>56.228639280394823</v>
      </c>
      <c r="AC182" s="135">
        <v>791.77136071960513</v>
      </c>
      <c r="AD182" s="131">
        <v>881</v>
      </c>
      <c r="AE182" s="131">
        <v>0</v>
      </c>
      <c r="AF182" s="135">
        <v>881</v>
      </c>
      <c r="AG182" s="131">
        <v>0</v>
      </c>
      <c r="AH182" s="131">
        <v>0</v>
      </c>
      <c r="AI182" s="135">
        <v>0</v>
      </c>
      <c r="AJ182" s="131">
        <v>-64</v>
      </c>
      <c r="AK182" s="131">
        <v>-100.95596598070888</v>
      </c>
      <c r="AL182" s="135">
        <v>36.955965980708882</v>
      </c>
      <c r="AM182" s="131">
        <v>-41.128000893997523</v>
      </c>
      <c r="AN182" s="131">
        <v>0</v>
      </c>
      <c r="AO182" s="135">
        <v>-41.128000893997523</v>
      </c>
      <c r="AP182" s="136">
        <v>54399</v>
      </c>
      <c r="AQ182" s="136">
        <v>50245</v>
      </c>
      <c r="AR182" s="135">
        <v>4154</v>
      </c>
      <c r="AS182" s="137">
        <v>2939</v>
      </c>
      <c r="AT182" s="137">
        <v>1090.3218884165035</v>
      </c>
      <c r="AU182" s="135">
        <v>1848.6781115834965</v>
      </c>
      <c r="AV182" s="25">
        <v>50</v>
      </c>
      <c r="AW182" s="86"/>
      <c r="AX182" s="92"/>
      <c r="AY182" s="93"/>
      <c r="AZ182" s="90"/>
      <c r="BE182" s="25">
        <v>0</v>
      </c>
      <c r="BF182" s="25">
        <v>0.27267329968890408</v>
      </c>
    </row>
    <row r="183" spans="2:58" ht="16" x14ac:dyDescent="0.4">
      <c r="B183" s="124" t="s">
        <v>182</v>
      </c>
      <c r="C183" s="133">
        <v>10470.046447834675</v>
      </c>
      <c r="D183" s="131">
        <v>10593</v>
      </c>
      <c r="E183" s="135">
        <v>-122.95355216532516</v>
      </c>
      <c r="F183" s="131">
        <v>15725.520911067379</v>
      </c>
      <c r="G183" s="131">
        <v>15736</v>
      </c>
      <c r="H183" s="135">
        <v>-10.47908893262138</v>
      </c>
      <c r="I183" s="133">
        <v>6021.4219099496022</v>
      </c>
      <c r="J183" s="131">
        <v>5705</v>
      </c>
      <c r="K183" s="135">
        <v>316.4219099496022</v>
      </c>
      <c r="L183" s="131">
        <v>690</v>
      </c>
      <c r="M183" s="90">
        <v>686</v>
      </c>
      <c r="N183" s="135">
        <v>4</v>
      </c>
      <c r="O183" s="131">
        <v>4165.6918740466026</v>
      </c>
      <c r="P183" s="131">
        <v>3858</v>
      </c>
      <c r="Q183" s="135">
        <v>307.69187404660261</v>
      </c>
      <c r="R183" s="131">
        <v>12452.202355543106</v>
      </c>
      <c r="S183" s="131">
        <v>12330</v>
      </c>
      <c r="T183" s="135">
        <v>122.20235554310602</v>
      </c>
      <c r="U183" s="131">
        <v>1748</v>
      </c>
      <c r="V183" s="131">
        <v>1745</v>
      </c>
      <c r="W183" s="135">
        <v>3</v>
      </c>
      <c r="X183" s="131">
        <v>739</v>
      </c>
      <c r="Y183" s="131">
        <v>0</v>
      </c>
      <c r="Z183" s="135">
        <v>739</v>
      </c>
      <c r="AA183" s="131">
        <v>850</v>
      </c>
      <c r="AB183" s="131">
        <v>56.228639280394823</v>
      </c>
      <c r="AC183" s="135">
        <v>793.77136071960513</v>
      </c>
      <c r="AD183" s="131">
        <v>881</v>
      </c>
      <c r="AE183" s="131">
        <v>0</v>
      </c>
      <c r="AF183" s="135">
        <v>881</v>
      </c>
      <c r="AG183" s="131">
        <v>0</v>
      </c>
      <c r="AH183" s="131">
        <v>0</v>
      </c>
      <c r="AI183" s="135">
        <v>0</v>
      </c>
      <c r="AJ183" s="131">
        <v>-64</v>
      </c>
      <c r="AK183" s="131">
        <v>-100.95596598070888</v>
      </c>
      <c r="AL183" s="135">
        <v>36.955965980708882</v>
      </c>
      <c r="AM183" s="131">
        <v>37.116501558635719</v>
      </c>
      <c r="AN183" s="131">
        <v>0</v>
      </c>
      <c r="AO183" s="135">
        <v>37.116501558635719</v>
      </c>
      <c r="AP183" s="136">
        <v>53716</v>
      </c>
      <c r="AQ183" s="136">
        <v>50608</v>
      </c>
      <c r="AR183" s="135">
        <v>3108</v>
      </c>
      <c r="AS183" s="137">
        <v>2256</v>
      </c>
      <c r="AT183" s="137">
        <v>1453.3218884165035</v>
      </c>
      <c r="AU183" s="135">
        <v>802.6781115834965</v>
      </c>
      <c r="AV183" s="25">
        <v>142</v>
      </c>
      <c r="AW183" s="86"/>
      <c r="AX183" s="92"/>
      <c r="AY183" s="93"/>
      <c r="AZ183" s="90"/>
      <c r="BE183" s="25">
        <v>0</v>
      </c>
      <c r="BF183" s="25">
        <v>0.27267329968890408</v>
      </c>
    </row>
    <row r="184" spans="2:58" ht="16" x14ac:dyDescent="0.4">
      <c r="B184" s="124" t="s">
        <v>183</v>
      </c>
      <c r="C184" s="133">
        <v>9574.2949532894436</v>
      </c>
      <c r="D184" s="131">
        <v>9731</v>
      </c>
      <c r="E184" s="135">
        <v>-156.70504671055642</v>
      </c>
      <c r="F184" s="131">
        <v>14098.738907995559</v>
      </c>
      <c r="G184" s="131">
        <v>14246</v>
      </c>
      <c r="H184" s="135">
        <v>-147.2610920044408</v>
      </c>
      <c r="I184" s="133">
        <v>4877.5969953522172</v>
      </c>
      <c r="J184" s="131">
        <v>4995</v>
      </c>
      <c r="K184" s="135">
        <v>-117.40300464778284</v>
      </c>
      <c r="L184" s="131">
        <v>647</v>
      </c>
      <c r="M184" s="90">
        <v>653</v>
      </c>
      <c r="N184" s="135">
        <v>-6</v>
      </c>
      <c r="O184" s="131">
        <v>5981.4694768070349</v>
      </c>
      <c r="P184" s="131">
        <v>5300</v>
      </c>
      <c r="Q184" s="135">
        <v>681.46947680703488</v>
      </c>
      <c r="R184" s="131">
        <v>14773.027667449742</v>
      </c>
      <c r="S184" s="131">
        <v>14555</v>
      </c>
      <c r="T184" s="135">
        <v>218.02766744974178</v>
      </c>
      <c r="U184" s="131">
        <v>1748</v>
      </c>
      <c r="V184" s="131">
        <v>1745</v>
      </c>
      <c r="W184" s="135">
        <v>3</v>
      </c>
      <c r="X184" s="131">
        <v>739</v>
      </c>
      <c r="Y184" s="131">
        <v>0</v>
      </c>
      <c r="Z184" s="135">
        <v>739</v>
      </c>
      <c r="AA184" s="131">
        <v>848</v>
      </c>
      <c r="AB184" s="131">
        <v>56.228639280394823</v>
      </c>
      <c r="AC184" s="135">
        <v>791.77136071960513</v>
      </c>
      <c r="AD184" s="131">
        <v>881</v>
      </c>
      <c r="AE184" s="131">
        <v>0</v>
      </c>
      <c r="AF184" s="135">
        <v>881</v>
      </c>
      <c r="AG184" s="131">
        <v>0</v>
      </c>
      <c r="AH184" s="131">
        <v>0</v>
      </c>
      <c r="AI184" s="135">
        <v>0</v>
      </c>
      <c r="AJ184" s="131">
        <v>-64</v>
      </c>
      <c r="AK184" s="131">
        <v>-100.95596598070888</v>
      </c>
      <c r="AL184" s="135">
        <v>36.955965980708882</v>
      </c>
      <c r="AM184" s="131">
        <v>-41.128000893997523</v>
      </c>
      <c r="AN184" s="131">
        <v>0</v>
      </c>
      <c r="AO184" s="135">
        <v>-41.128000893997523</v>
      </c>
      <c r="AP184" s="136">
        <v>54063</v>
      </c>
      <c r="AQ184" s="136">
        <v>51180</v>
      </c>
      <c r="AR184" s="135">
        <v>2883</v>
      </c>
      <c r="AS184" s="137">
        <v>2603</v>
      </c>
      <c r="AT184" s="137">
        <v>2025.3218884165035</v>
      </c>
      <c r="AU184" s="135">
        <v>577.6781115834965</v>
      </c>
      <c r="AV184" s="25">
        <v>166</v>
      </c>
      <c r="AW184" s="86"/>
      <c r="AX184" s="92"/>
      <c r="AY184" s="93"/>
      <c r="AZ184" s="90"/>
      <c r="BE184" s="25">
        <v>0</v>
      </c>
      <c r="BF184" s="25">
        <v>0.27267329968890408</v>
      </c>
    </row>
    <row r="185" spans="2:58" ht="16" x14ac:dyDescent="0.4">
      <c r="B185" s="124" t="s">
        <v>184</v>
      </c>
      <c r="C185" s="133">
        <v>7593.3849490677831</v>
      </c>
      <c r="D185" s="131">
        <v>7713</v>
      </c>
      <c r="E185" s="135">
        <v>-119.61505093221695</v>
      </c>
      <c r="F185" s="131">
        <v>13748.105424191006</v>
      </c>
      <c r="G185" s="131">
        <v>13524</v>
      </c>
      <c r="H185" s="135">
        <v>224.10542419100602</v>
      </c>
      <c r="I185" s="133">
        <v>5788.7649236273173</v>
      </c>
      <c r="J185" s="131">
        <v>5109</v>
      </c>
      <c r="K185" s="135">
        <v>679.76492362731733</v>
      </c>
      <c r="L185" s="131">
        <v>589</v>
      </c>
      <c r="M185" s="90">
        <v>590</v>
      </c>
      <c r="N185" s="135">
        <v>-1</v>
      </c>
      <c r="O185" s="131">
        <v>6183.4572408871518</v>
      </c>
      <c r="P185" s="131">
        <v>5311</v>
      </c>
      <c r="Q185" s="135">
        <v>872.45724088715178</v>
      </c>
      <c r="R185" s="131">
        <v>19306.256228374255</v>
      </c>
      <c r="S185" s="131">
        <v>18959</v>
      </c>
      <c r="T185" s="135">
        <v>347.25622837425544</v>
      </c>
      <c r="U185" s="131">
        <v>1748</v>
      </c>
      <c r="V185" s="131">
        <v>1745</v>
      </c>
      <c r="W185" s="135">
        <v>3</v>
      </c>
      <c r="X185" s="131">
        <v>739</v>
      </c>
      <c r="Y185" s="131">
        <v>0</v>
      </c>
      <c r="Z185" s="135">
        <v>739</v>
      </c>
      <c r="AA185" s="131">
        <v>848</v>
      </c>
      <c r="AB185" s="131">
        <v>56.228639280394823</v>
      </c>
      <c r="AC185" s="135">
        <v>791.77136071960513</v>
      </c>
      <c r="AD185" s="131">
        <v>881</v>
      </c>
      <c r="AE185" s="131">
        <v>0</v>
      </c>
      <c r="AF185" s="135">
        <v>881</v>
      </c>
      <c r="AG185" s="131">
        <v>283</v>
      </c>
      <c r="AH185" s="131">
        <v>0</v>
      </c>
      <c r="AI185" s="135">
        <v>283</v>
      </c>
      <c r="AJ185" s="131">
        <v>-64</v>
      </c>
      <c r="AK185" s="131">
        <v>-100.95596598070888</v>
      </c>
      <c r="AL185" s="135">
        <v>36.955965980708882</v>
      </c>
      <c r="AM185" s="131">
        <v>197.03123385248546</v>
      </c>
      <c r="AN185" s="131">
        <v>0</v>
      </c>
      <c r="AO185" s="135">
        <v>197.03123385248546</v>
      </c>
      <c r="AP185" s="136">
        <v>57841</v>
      </c>
      <c r="AQ185" s="136">
        <v>52906</v>
      </c>
      <c r="AR185" s="135">
        <v>4935</v>
      </c>
      <c r="AS185" s="137">
        <v>6381</v>
      </c>
      <c r="AT185" s="137">
        <v>3751.3218884165035</v>
      </c>
      <c r="AU185" s="135">
        <v>2629.6781115834965</v>
      </c>
      <c r="AV185" s="25">
        <v>19</v>
      </c>
      <c r="AW185" s="86"/>
      <c r="AX185" s="92"/>
      <c r="AY185" s="93"/>
      <c r="AZ185" s="90"/>
      <c r="BE185" s="25">
        <v>0</v>
      </c>
      <c r="BF185" s="25">
        <v>0.27267329968890408</v>
      </c>
    </row>
    <row r="186" spans="2:58" ht="16" x14ac:dyDescent="0.4">
      <c r="B186" s="124" t="s">
        <v>185</v>
      </c>
      <c r="C186" s="133">
        <v>7639.2949532894427</v>
      </c>
      <c r="D186" s="131">
        <v>7729</v>
      </c>
      <c r="E186" s="135">
        <v>-89.705046710557326</v>
      </c>
      <c r="F186" s="131">
        <v>14746.738907995559</v>
      </c>
      <c r="G186" s="131">
        <v>14152</v>
      </c>
      <c r="H186" s="135">
        <v>594.7389079955592</v>
      </c>
      <c r="I186" s="133">
        <v>5741.5969953522172</v>
      </c>
      <c r="J186" s="131">
        <v>5651</v>
      </c>
      <c r="K186" s="135">
        <v>90.596995352217164</v>
      </c>
      <c r="L186" s="131">
        <v>372</v>
      </c>
      <c r="M186" s="90">
        <v>378</v>
      </c>
      <c r="N186" s="135">
        <v>-6</v>
      </c>
      <c r="O186" s="131">
        <v>2815.4694768070349</v>
      </c>
      <c r="P186" s="131">
        <v>2752</v>
      </c>
      <c r="Q186" s="135">
        <v>63.46947680703488</v>
      </c>
      <c r="R186" s="131">
        <v>15025.027667449742</v>
      </c>
      <c r="S186" s="131">
        <v>15246</v>
      </c>
      <c r="T186" s="135">
        <v>-220.97233255025822</v>
      </c>
      <c r="U186" s="131">
        <v>1748</v>
      </c>
      <c r="V186" s="131">
        <v>1745</v>
      </c>
      <c r="W186" s="135">
        <v>3</v>
      </c>
      <c r="X186" s="131">
        <v>739</v>
      </c>
      <c r="Y186" s="131">
        <v>0</v>
      </c>
      <c r="Z186" s="135">
        <v>739</v>
      </c>
      <c r="AA186" s="131">
        <v>937</v>
      </c>
      <c r="AB186" s="131">
        <v>158.46252888111269</v>
      </c>
      <c r="AC186" s="135">
        <v>778.53747111888731</v>
      </c>
      <c r="AD186" s="131">
        <v>881</v>
      </c>
      <c r="AE186" s="131">
        <v>0</v>
      </c>
      <c r="AF186" s="135">
        <v>881</v>
      </c>
      <c r="AG186" s="131">
        <v>0</v>
      </c>
      <c r="AH186" s="131">
        <v>0</v>
      </c>
      <c r="AI186" s="135">
        <v>0</v>
      </c>
      <c r="AJ186" s="131">
        <v>-89</v>
      </c>
      <c r="AK186" s="131">
        <v>-22.542572656958271</v>
      </c>
      <c r="AL186" s="135">
        <v>-66.457427343041729</v>
      </c>
      <c r="AM186" s="131">
        <v>-41.128000893997523</v>
      </c>
      <c r="AN186" s="131">
        <v>0</v>
      </c>
      <c r="AO186" s="135">
        <v>-41.128000893997523</v>
      </c>
      <c r="AP186" s="136">
        <v>50515</v>
      </c>
      <c r="AQ186" s="136">
        <v>47788</v>
      </c>
      <c r="AR186" s="135">
        <v>2727</v>
      </c>
      <c r="AS186" s="137">
        <v>-945</v>
      </c>
      <c r="AT186" s="137">
        <v>-1366.6781115834965</v>
      </c>
      <c r="AU186" s="135">
        <v>421.6781115834965</v>
      </c>
      <c r="AV186" s="25">
        <v>184</v>
      </c>
      <c r="AW186" s="86"/>
      <c r="AX186" s="92"/>
      <c r="AY186" s="93"/>
      <c r="AZ186" s="90"/>
      <c r="BE186" s="25">
        <v>0</v>
      </c>
      <c r="BF186" s="25">
        <v>0.91995622415561229</v>
      </c>
    </row>
    <row r="187" spans="2:58" ht="16" x14ac:dyDescent="0.4">
      <c r="B187" s="124" t="s">
        <v>186</v>
      </c>
      <c r="C187" s="133">
        <v>8248.2949532894436</v>
      </c>
      <c r="D187" s="131">
        <v>8311</v>
      </c>
      <c r="E187" s="135">
        <v>-62.705046710556417</v>
      </c>
      <c r="F187" s="131">
        <v>13454.738907995559</v>
      </c>
      <c r="G187" s="131">
        <v>13317</v>
      </c>
      <c r="H187" s="135">
        <v>137.7389079955592</v>
      </c>
      <c r="I187" s="133">
        <v>4801.5969953522172</v>
      </c>
      <c r="J187" s="131">
        <v>4631</v>
      </c>
      <c r="K187" s="135">
        <v>170.59699535221716</v>
      </c>
      <c r="L187" s="131">
        <v>531</v>
      </c>
      <c r="M187" s="90">
        <v>550</v>
      </c>
      <c r="N187" s="135">
        <v>-19</v>
      </c>
      <c r="O187" s="131">
        <v>5024.4694768070349</v>
      </c>
      <c r="P187" s="131">
        <v>4361</v>
      </c>
      <c r="Q187" s="135">
        <v>663.46947680703488</v>
      </c>
      <c r="R187" s="131">
        <v>18655.02766744974</v>
      </c>
      <c r="S187" s="131">
        <v>18044</v>
      </c>
      <c r="T187" s="135">
        <v>611.02766744973997</v>
      </c>
      <c r="U187" s="131">
        <v>1130</v>
      </c>
      <c r="V187" s="131">
        <v>1088</v>
      </c>
      <c r="W187" s="135">
        <v>42</v>
      </c>
      <c r="X187" s="131">
        <v>739</v>
      </c>
      <c r="Y187" s="131">
        <v>0</v>
      </c>
      <c r="Z187" s="135">
        <v>739</v>
      </c>
      <c r="AA187" s="131">
        <v>848</v>
      </c>
      <c r="AB187" s="131">
        <v>167.4079942211755</v>
      </c>
      <c r="AC187" s="135">
        <v>680.5920057788245</v>
      </c>
      <c r="AD187" s="131">
        <v>881</v>
      </c>
      <c r="AE187" s="131">
        <v>0</v>
      </c>
      <c r="AF187" s="135">
        <v>881</v>
      </c>
      <c r="AG187" s="131">
        <v>0</v>
      </c>
      <c r="AH187" s="131">
        <v>0</v>
      </c>
      <c r="AI187" s="135">
        <v>0</v>
      </c>
      <c r="AJ187" s="131">
        <v>1</v>
      </c>
      <c r="AK187" s="131">
        <v>-15.795135943310871</v>
      </c>
      <c r="AL187" s="135">
        <v>16.795135943310871</v>
      </c>
      <c r="AM187" s="131">
        <v>-41.128000893997523</v>
      </c>
      <c r="AN187" s="131">
        <v>0</v>
      </c>
      <c r="AO187" s="135">
        <v>-41.128000893997523</v>
      </c>
      <c r="AP187" s="136">
        <v>54273</v>
      </c>
      <c r="AQ187" s="136">
        <v>50454</v>
      </c>
      <c r="AR187" s="135">
        <v>3819</v>
      </c>
      <c r="AS187" s="137">
        <v>2813</v>
      </c>
      <c r="AT187" s="137">
        <v>1299.3218884165035</v>
      </c>
      <c r="AU187" s="135">
        <v>1513.6781115834965</v>
      </c>
      <c r="AV187" s="25">
        <v>79</v>
      </c>
      <c r="AW187" s="86"/>
      <c r="AX187" s="92"/>
      <c r="AY187" s="93"/>
      <c r="AZ187" s="90"/>
      <c r="BE187" s="25">
        <v>0</v>
      </c>
      <c r="BF187" s="25">
        <v>-0.38714172213803977</v>
      </c>
    </row>
    <row r="188" spans="2:58" ht="16" x14ac:dyDescent="0.4">
      <c r="B188" s="124" t="s">
        <v>187</v>
      </c>
      <c r="C188" s="133">
        <v>8430.7349292295985</v>
      </c>
      <c r="D188" s="131">
        <v>8808</v>
      </c>
      <c r="E188" s="135">
        <v>-377.26507077040151</v>
      </c>
      <c r="F188" s="131">
        <v>14693.172654274285</v>
      </c>
      <c r="G188" s="131">
        <v>13809</v>
      </c>
      <c r="H188" s="135">
        <v>884.17265427428538</v>
      </c>
      <c r="I188" s="133">
        <v>4879.2755993997844</v>
      </c>
      <c r="J188" s="131">
        <v>4373</v>
      </c>
      <c r="K188" s="135">
        <v>506.27559939978437</v>
      </c>
      <c r="L188" s="131">
        <v>1078</v>
      </c>
      <c r="M188" s="90">
        <v>1280</v>
      </c>
      <c r="N188" s="135">
        <v>-202</v>
      </c>
      <c r="O188" s="131">
        <v>5890.2230563479861</v>
      </c>
      <c r="P188" s="131">
        <v>4591</v>
      </c>
      <c r="Q188" s="135">
        <v>1299.2230563479861</v>
      </c>
      <c r="R188" s="131">
        <v>17709.093370948896</v>
      </c>
      <c r="S188" s="131">
        <v>17174</v>
      </c>
      <c r="T188" s="135">
        <v>535.09337094889634</v>
      </c>
      <c r="U188" s="131">
        <v>1130</v>
      </c>
      <c r="V188" s="131">
        <v>1088</v>
      </c>
      <c r="W188" s="135">
        <v>42</v>
      </c>
      <c r="X188" s="131">
        <v>873</v>
      </c>
      <c r="Y188" s="131">
        <v>0</v>
      </c>
      <c r="Z188" s="135">
        <v>873</v>
      </c>
      <c r="AA188" s="131">
        <v>848</v>
      </c>
      <c r="AB188" s="131">
        <v>167.4079942211755</v>
      </c>
      <c r="AC188" s="135">
        <v>680.5920057788245</v>
      </c>
      <c r="AD188" s="131">
        <v>1056</v>
      </c>
      <c r="AE188" s="131">
        <v>191.68854300134598</v>
      </c>
      <c r="AF188" s="135">
        <v>864.31145699865397</v>
      </c>
      <c r="AG188" s="131">
        <v>0</v>
      </c>
      <c r="AH188" s="131">
        <v>0</v>
      </c>
      <c r="AI188" s="135">
        <v>0</v>
      </c>
      <c r="AJ188" s="131">
        <v>1</v>
      </c>
      <c r="AK188" s="131">
        <v>-15.795135943310871</v>
      </c>
      <c r="AL188" s="135">
        <v>16.795135943310871</v>
      </c>
      <c r="AM188" s="131">
        <v>482.5003897994502</v>
      </c>
      <c r="AN188" s="131">
        <v>0</v>
      </c>
      <c r="AO188" s="135">
        <v>482.5003897994502</v>
      </c>
      <c r="AP188" s="136">
        <v>57071</v>
      </c>
      <c r="AQ188" s="136">
        <v>51467</v>
      </c>
      <c r="AR188" s="135">
        <v>5604</v>
      </c>
      <c r="AS188" s="137">
        <v>5611</v>
      </c>
      <c r="AT188" s="137">
        <v>2312.3218884165035</v>
      </c>
      <c r="AU188" s="135">
        <v>3298.6781115834965</v>
      </c>
      <c r="AV188" s="25">
        <v>8</v>
      </c>
      <c r="AW188" s="86"/>
      <c r="AX188" s="92"/>
      <c r="AY188" s="93"/>
      <c r="AZ188" s="90"/>
      <c r="BE188" s="25">
        <v>0</v>
      </c>
      <c r="BF188" s="25">
        <v>-0.69859872079541674</v>
      </c>
    </row>
    <row r="189" spans="2:58" ht="16" x14ac:dyDescent="0.4">
      <c r="B189" s="124" t="s">
        <v>188</v>
      </c>
      <c r="C189" s="133">
        <v>7741.3429612198252</v>
      </c>
      <c r="D189" s="131">
        <v>7853</v>
      </c>
      <c r="E189" s="135">
        <v>-111.65703878017484</v>
      </c>
      <c r="F189" s="131">
        <v>14296.800447962703</v>
      </c>
      <c r="G189" s="131">
        <v>13105</v>
      </c>
      <c r="H189" s="135">
        <v>1191.8004479627034</v>
      </c>
      <c r="I189" s="133">
        <v>5255.2698071399373</v>
      </c>
      <c r="J189" s="131">
        <v>5377</v>
      </c>
      <c r="K189" s="135">
        <v>-121.73019286006274</v>
      </c>
      <c r="L189" s="131">
        <v>976</v>
      </c>
      <c r="M189" s="90">
        <v>937</v>
      </c>
      <c r="N189" s="135">
        <v>39</v>
      </c>
      <c r="O189" s="131">
        <v>7877.5291018464332</v>
      </c>
      <c r="P189" s="131">
        <v>6888</v>
      </c>
      <c r="Q189" s="135">
        <v>989.52910184643315</v>
      </c>
      <c r="R189" s="131">
        <v>20805.698682028113</v>
      </c>
      <c r="S189" s="131">
        <v>19947</v>
      </c>
      <c r="T189" s="135">
        <v>858.69868202811267</v>
      </c>
      <c r="U189" s="131">
        <v>1130</v>
      </c>
      <c r="V189" s="131">
        <v>1088</v>
      </c>
      <c r="W189" s="135">
        <v>42</v>
      </c>
      <c r="X189" s="131">
        <v>831</v>
      </c>
      <c r="Y189" s="131">
        <v>191.68854300134598</v>
      </c>
      <c r="Z189" s="135">
        <v>639.31145699865397</v>
      </c>
      <c r="AA189" s="131">
        <v>848</v>
      </c>
      <c r="AB189" s="131">
        <v>167.4079942211755</v>
      </c>
      <c r="AC189" s="135">
        <v>680.5920057788245</v>
      </c>
      <c r="AD189" s="131">
        <v>1108</v>
      </c>
      <c r="AE189" s="131">
        <v>191.68854300134598</v>
      </c>
      <c r="AF189" s="135">
        <v>916.31145699865397</v>
      </c>
      <c r="AG189" s="131">
        <v>368</v>
      </c>
      <c r="AH189" s="131">
        <v>43.643947293582386</v>
      </c>
      <c r="AI189" s="135">
        <v>324.35605270641759</v>
      </c>
      <c r="AJ189" s="131">
        <v>1</v>
      </c>
      <c r="AK189" s="131">
        <v>-15.795135943310871</v>
      </c>
      <c r="AL189" s="135">
        <v>16.795135943310871</v>
      </c>
      <c r="AM189" s="131">
        <v>357.35899980298927</v>
      </c>
      <c r="AN189" s="131">
        <v>1022.3388960071785</v>
      </c>
      <c r="AO189" s="135">
        <v>-664.97989620418923</v>
      </c>
      <c r="AP189" s="136">
        <v>61596</v>
      </c>
      <c r="AQ189" s="136">
        <v>56797</v>
      </c>
      <c r="AR189" s="135">
        <v>4799</v>
      </c>
      <c r="AS189" s="137">
        <v>10136</v>
      </c>
      <c r="AT189" s="137">
        <v>7642.3218884165035</v>
      </c>
      <c r="AU189" s="135">
        <v>2493.6781115834965</v>
      </c>
      <c r="AV189" s="25">
        <v>21</v>
      </c>
      <c r="AW189" s="86"/>
      <c r="AX189" s="92"/>
      <c r="AY189" s="93"/>
      <c r="AZ189" s="90"/>
      <c r="BE189" s="25">
        <v>0</v>
      </c>
      <c r="BF189" s="25">
        <v>-1.0272124186958536</v>
      </c>
    </row>
    <row r="190" spans="2:58" ht="16" x14ac:dyDescent="0.4">
      <c r="B190" s="124" t="s">
        <v>189</v>
      </c>
      <c r="C190" s="133">
        <v>10212.624078479364</v>
      </c>
      <c r="D190" s="131">
        <v>10397</v>
      </c>
      <c r="E190" s="135">
        <v>-184.37592152063553</v>
      </c>
      <c r="F190" s="131">
        <v>14556.799024437676</v>
      </c>
      <c r="G190" s="131">
        <v>14892</v>
      </c>
      <c r="H190" s="135">
        <v>-335.20097556232395</v>
      </c>
      <c r="I190" s="133">
        <v>5668.3132909864707</v>
      </c>
      <c r="J190" s="131">
        <v>5418</v>
      </c>
      <c r="K190" s="135">
        <v>250.31329098647075</v>
      </c>
      <c r="L190" s="131">
        <v>400</v>
      </c>
      <c r="M190" s="90">
        <v>405</v>
      </c>
      <c r="N190" s="135">
        <v>-5</v>
      </c>
      <c r="O190" s="131">
        <v>4637.2266621674817</v>
      </c>
      <c r="P190" s="131">
        <v>3992</v>
      </c>
      <c r="Q190" s="135">
        <v>645.22666216748166</v>
      </c>
      <c r="R190" s="131">
        <v>14144.106211883991</v>
      </c>
      <c r="S190" s="131">
        <v>13751</v>
      </c>
      <c r="T190" s="135">
        <v>393.10621188399091</v>
      </c>
      <c r="U190" s="131">
        <v>1130</v>
      </c>
      <c r="V190" s="131">
        <v>1088</v>
      </c>
      <c r="W190" s="135">
        <v>42</v>
      </c>
      <c r="X190" s="131">
        <v>739</v>
      </c>
      <c r="Y190" s="131">
        <v>0</v>
      </c>
      <c r="Z190" s="135">
        <v>739</v>
      </c>
      <c r="AA190" s="131">
        <v>848</v>
      </c>
      <c r="AB190" s="131">
        <v>167.4079942211755</v>
      </c>
      <c r="AC190" s="135">
        <v>680.5920057788245</v>
      </c>
      <c r="AD190" s="131">
        <v>881</v>
      </c>
      <c r="AE190" s="131">
        <v>0</v>
      </c>
      <c r="AF190" s="135">
        <v>881</v>
      </c>
      <c r="AG190" s="131">
        <v>0</v>
      </c>
      <c r="AH190" s="131">
        <v>0</v>
      </c>
      <c r="AI190" s="135">
        <v>0</v>
      </c>
      <c r="AJ190" s="131">
        <v>1</v>
      </c>
      <c r="AK190" s="131">
        <v>-15.795135943310871</v>
      </c>
      <c r="AL190" s="135">
        <v>16.795135943310871</v>
      </c>
      <c r="AM190" s="131">
        <v>-38.069267954986572</v>
      </c>
      <c r="AN190" s="131">
        <v>0</v>
      </c>
      <c r="AO190" s="135">
        <v>-38.069267954986572</v>
      </c>
      <c r="AP190" s="136">
        <v>53180</v>
      </c>
      <c r="AQ190" s="136">
        <v>50095</v>
      </c>
      <c r="AR190" s="135">
        <v>3085</v>
      </c>
      <c r="AS190" s="137">
        <v>1720</v>
      </c>
      <c r="AT190" s="137">
        <v>940.3218884165035</v>
      </c>
      <c r="AU190" s="135">
        <v>779.6781115834965</v>
      </c>
      <c r="AV190" s="25">
        <v>145</v>
      </c>
      <c r="AW190" s="86"/>
      <c r="AX190" s="92"/>
      <c r="AY190" s="93"/>
      <c r="AZ190" s="90"/>
      <c r="BE190" s="25">
        <v>0</v>
      </c>
      <c r="BF190" s="25">
        <v>-0.38714172213803977</v>
      </c>
    </row>
    <row r="191" spans="2:58" ht="16" x14ac:dyDescent="0.4">
      <c r="B191" s="124" t="s">
        <v>190</v>
      </c>
      <c r="C191" s="133">
        <v>8515.5661710351978</v>
      </c>
      <c r="D191" s="131">
        <v>8611</v>
      </c>
      <c r="E191" s="135">
        <v>-95.43382896480216</v>
      </c>
      <c r="F191" s="131">
        <v>13443.562092481036</v>
      </c>
      <c r="G191" s="131">
        <v>12958</v>
      </c>
      <c r="H191" s="135">
        <v>485.56209248103551</v>
      </c>
      <c r="I191" s="133">
        <v>5072.3284445494883</v>
      </c>
      <c r="J191" s="131">
        <v>4680</v>
      </c>
      <c r="K191" s="135">
        <v>392.32844454948827</v>
      </c>
      <c r="L191" s="131">
        <v>672</v>
      </c>
      <c r="M191" s="90">
        <v>686</v>
      </c>
      <c r="N191" s="135">
        <v>-14</v>
      </c>
      <c r="O191" s="131">
        <v>5648.8877344346683</v>
      </c>
      <c r="P191" s="131">
        <v>5122</v>
      </c>
      <c r="Q191" s="135">
        <v>526.88773443466835</v>
      </c>
      <c r="R191" s="131">
        <v>17105.202972561536</v>
      </c>
      <c r="S191" s="131">
        <v>16677</v>
      </c>
      <c r="T191" s="135">
        <v>428.20297256153572</v>
      </c>
      <c r="U191" s="131">
        <v>1130</v>
      </c>
      <c r="V191" s="131">
        <v>1088</v>
      </c>
      <c r="W191" s="135">
        <v>42</v>
      </c>
      <c r="X191" s="131">
        <v>739</v>
      </c>
      <c r="Y191" s="131">
        <v>0</v>
      </c>
      <c r="Z191" s="135">
        <v>739</v>
      </c>
      <c r="AA191" s="131">
        <v>848</v>
      </c>
      <c r="AB191" s="131">
        <v>167.4079942211755</v>
      </c>
      <c r="AC191" s="135">
        <v>680.5920057788245</v>
      </c>
      <c r="AD191" s="131">
        <v>881</v>
      </c>
      <c r="AE191" s="131">
        <v>0</v>
      </c>
      <c r="AF191" s="135">
        <v>881</v>
      </c>
      <c r="AG191" s="131">
        <v>0</v>
      </c>
      <c r="AH191" s="131">
        <v>0</v>
      </c>
      <c r="AI191" s="135">
        <v>0</v>
      </c>
      <c r="AJ191" s="131">
        <v>-32</v>
      </c>
      <c r="AK191" s="131">
        <v>-61.34033376043071</v>
      </c>
      <c r="AL191" s="135">
        <v>29.34033376043071</v>
      </c>
      <c r="AM191" s="131">
        <v>67.452584938073414</v>
      </c>
      <c r="AN191" s="131">
        <v>0</v>
      </c>
      <c r="AO191" s="135">
        <v>67.452584938073414</v>
      </c>
      <c r="AP191" s="136">
        <v>54091</v>
      </c>
      <c r="AQ191" s="136">
        <v>49928</v>
      </c>
      <c r="AR191" s="135">
        <v>4163</v>
      </c>
      <c r="AS191" s="137">
        <v>2631</v>
      </c>
      <c r="AT191" s="137">
        <v>773.3218884165035</v>
      </c>
      <c r="AU191" s="135">
        <v>1857.6781115834965</v>
      </c>
      <c r="AV191" s="25">
        <v>49</v>
      </c>
      <c r="AW191" s="86"/>
      <c r="AX191" s="92"/>
      <c r="AY191" s="93"/>
      <c r="AZ191" s="90"/>
      <c r="BE191" s="25">
        <v>0</v>
      </c>
      <c r="BF191" s="25">
        <v>6.7660460743354633E-2</v>
      </c>
    </row>
    <row r="192" spans="2:58" ht="16" x14ac:dyDescent="0.4">
      <c r="B192" s="124" t="s">
        <v>191</v>
      </c>
      <c r="C192" s="133">
        <v>6684.2829761137082</v>
      </c>
      <c r="D192" s="131">
        <v>6509</v>
      </c>
      <c r="E192" s="135">
        <v>175.28297611370817</v>
      </c>
      <c r="F192" s="131">
        <v>12876.172586572791</v>
      </c>
      <c r="G192" s="131">
        <v>11962</v>
      </c>
      <c r="H192" s="135">
        <v>914.17258657279126</v>
      </c>
      <c r="I192" s="133">
        <v>4783.9892113366441</v>
      </c>
      <c r="J192" s="131">
        <v>4532</v>
      </c>
      <c r="K192" s="135">
        <v>251.98921133664408</v>
      </c>
      <c r="L192" s="131">
        <v>732</v>
      </c>
      <c r="M192" s="90">
        <v>734</v>
      </c>
      <c r="N192" s="135">
        <v>-2</v>
      </c>
      <c r="O192" s="131">
        <v>5564.6603261527462</v>
      </c>
      <c r="P192" s="131">
        <v>4608</v>
      </c>
      <c r="Q192" s="135">
        <v>956.66032615274617</v>
      </c>
      <c r="R192" s="131">
        <v>21274.375333195178</v>
      </c>
      <c r="S192" s="131">
        <v>20748</v>
      </c>
      <c r="T192" s="135">
        <v>526.37533319517752</v>
      </c>
      <c r="U192" s="131">
        <v>1130</v>
      </c>
      <c r="V192" s="131">
        <v>1088</v>
      </c>
      <c r="W192" s="135">
        <v>42</v>
      </c>
      <c r="X192" s="131">
        <v>823</v>
      </c>
      <c r="Y192" s="131">
        <v>191.68854300134598</v>
      </c>
      <c r="Z192" s="135">
        <v>631.31145699865397</v>
      </c>
      <c r="AA192" s="131">
        <v>848</v>
      </c>
      <c r="AB192" s="131">
        <v>167.4079942211755</v>
      </c>
      <c r="AC192" s="135">
        <v>680.5920057788245</v>
      </c>
      <c r="AD192" s="131">
        <v>1167</v>
      </c>
      <c r="AE192" s="131">
        <v>191.68854300134598</v>
      </c>
      <c r="AF192" s="135">
        <v>975.31145699865397</v>
      </c>
      <c r="AG192" s="131">
        <v>0</v>
      </c>
      <c r="AH192" s="131">
        <v>554.80690221857026</v>
      </c>
      <c r="AI192" s="135">
        <v>-554.80690221857026</v>
      </c>
      <c r="AJ192" s="131">
        <v>34</v>
      </c>
      <c r="AK192" s="131">
        <v>29.75006187380886</v>
      </c>
      <c r="AL192" s="135">
        <v>4.2499381261911395</v>
      </c>
      <c r="AM192" s="131">
        <v>252.51956662892917</v>
      </c>
      <c r="AN192" s="131">
        <v>1022.3388960071785</v>
      </c>
      <c r="AO192" s="135">
        <v>-769.81932937824934</v>
      </c>
      <c r="AP192" s="136">
        <v>56170</v>
      </c>
      <c r="AQ192" s="136">
        <v>52338</v>
      </c>
      <c r="AR192" s="135">
        <v>3832</v>
      </c>
      <c r="AS192" s="137">
        <v>4710</v>
      </c>
      <c r="AT192" s="137">
        <v>3183.3218884165035</v>
      </c>
      <c r="AU192" s="135">
        <v>1526.6781115834965</v>
      </c>
      <c r="AV192" s="25">
        <v>78</v>
      </c>
      <c r="AW192" s="86"/>
      <c r="AX192" s="92"/>
      <c r="AY192" s="93"/>
      <c r="AZ192" s="90"/>
      <c r="BE192" s="25">
        <v>0</v>
      </c>
      <c r="BF192" s="25">
        <v>0.68094032342196442</v>
      </c>
    </row>
    <row r="193" spans="2:58" ht="16" x14ac:dyDescent="0.4">
      <c r="B193" s="124" t="s">
        <v>192</v>
      </c>
      <c r="C193" s="133">
        <v>12062.294953289444</v>
      </c>
      <c r="D193" s="131">
        <v>12372</v>
      </c>
      <c r="E193" s="135">
        <v>-309.70504671055642</v>
      </c>
      <c r="F193" s="131">
        <v>16797.738907995557</v>
      </c>
      <c r="G193" s="131">
        <v>17868</v>
      </c>
      <c r="H193" s="135">
        <v>-1070.2610920044426</v>
      </c>
      <c r="I193" s="133">
        <v>4934.5969953522172</v>
      </c>
      <c r="J193" s="131">
        <v>4832</v>
      </c>
      <c r="K193" s="135">
        <v>102.59699535221716</v>
      </c>
      <c r="L193" s="131">
        <v>231</v>
      </c>
      <c r="M193" s="90">
        <v>235</v>
      </c>
      <c r="N193" s="135">
        <v>-4</v>
      </c>
      <c r="O193" s="131">
        <v>3059.4694768070349</v>
      </c>
      <c r="P193" s="131">
        <v>2798</v>
      </c>
      <c r="Q193" s="135">
        <v>261.46947680703488</v>
      </c>
      <c r="R193" s="131">
        <v>10855.027667449742</v>
      </c>
      <c r="S193" s="131">
        <v>10980</v>
      </c>
      <c r="T193" s="135">
        <v>-124.97233255025822</v>
      </c>
      <c r="U193" s="131">
        <v>1130</v>
      </c>
      <c r="V193" s="131">
        <v>1088</v>
      </c>
      <c r="W193" s="135">
        <v>42</v>
      </c>
      <c r="X193" s="131">
        <v>739</v>
      </c>
      <c r="Y193" s="131">
        <v>0</v>
      </c>
      <c r="Z193" s="135">
        <v>739</v>
      </c>
      <c r="AA193" s="131">
        <v>848</v>
      </c>
      <c r="AB193" s="131">
        <v>167.4079942211755</v>
      </c>
      <c r="AC193" s="135">
        <v>680.5920057788245</v>
      </c>
      <c r="AD193" s="131">
        <v>881</v>
      </c>
      <c r="AE193" s="131">
        <v>0</v>
      </c>
      <c r="AF193" s="135">
        <v>881</v>
      </c>
      <c r="AG193" s="131">
        <v>0</v>
      </c>
      <c r="AH193" s="131">
        <v>0</v>
      </c>
      <c r="AI193" s="135">
        <v>0</v>
      </c>
      <c r="AJ193" s="131">
        <v>1</v>
      </c>
      <c r="AK193" s="131">
        <v>-15.795135943310871</v>
      </c>
      <c r="AL193" s="135">
        <v>16.795135943310871</v>
      </c>
      <c r="AM193" s="131">
        <v>-41.128000893993885</v>
      </c>
      <c r="AN193" s="131">
        <v>0</v>
      </c>
      <c r="AO193" s="135">
        <v>-41.128000893993885</v>
      </c>
      <c r="AP193" s="136">
        <v>51498</v>
      </c>
      <c r="AQ193" s="136">
        <v>50325</v>
      </c>
      <c r="AR193" s="135">
        <v>1173</v>
      </c>
      <c r="AS193" s="137">
        <v>38</v>
      </c>
      <c r="AT193" s="137">
        <v>1170.3218884165035</v>
      </c>
      <c r="AU193" s="135">
        <v>-1132.3218884165035</v>
      </c>
      <c r="AV193" s="25">
        <v>267</v>
      </c>
      <c r="AW193" s="86"/>
      <c r="AX193" s="92"/>
      <c r="AY193" s="93"/>
      <c r="AZ193" s="90"/>
      <c r="BE193" s="25">
        <v>0</v>
      </c>
      <c r="BF193" s="25">
        <v>-0.38714172213803977</v>
      </c>
    </row>
    <row r="194" spans="2:58" ht="16" x14ac:dyDescent="0.4">
      <c r="B194" s="124" t="s">
        <v>193</v>
      </c>
      <c r="C194" s="133">
        <v>8852.2949532894436</v>
      </c>
      <c r="D194" s="131">
        <v>8733</v>
      </c>
      <c r="E194" s="135">
        <v>119.29495328944358</v>
      </c>
      <c r="F194" s="131">
        <v>12135.738907995559</v>
      </c>
      <c r="G194" s="131">
        <v>12509</v>
      </c>
      <c r="H194" s="135">
        <v>-373.2610920044408</v>
      </c>
      <c r="I194" s="133">
        <v>4116.5969953522172</v>
      </c>
      <c r="J194" s="131">
        <v>4196</v>
      </c>
      <c r="K194" s="135">
        <v>-79.403004647782836</v>
      </c>
      <c r="L194" s="131">
        <v>504</v>
      </c>
      <c r="M194" s="90">
        <v>506</v>
      </c>
      <c r="N194" s="135">
        <v>-2</v>
      </c>
      <c r="O194" s="131">
        <v>5100.4694768070349</v>
      </c>
      <c r="P194" s="131">
        <v>4928</v>
      </c>
      <c r="Q194" s="135">
        <v>172.46947680703488</v>
      </c>
      <c r="R194" s="131">
        <v>12958.027667449742</v>
      </c>
      <c r="S194" s="131">
        <v>12914</v>
      </c>
      <c r="T194" s="135">
        <v>44.027667449741784</v>
      </c>
      <c r="U194" s="131">
        <v>1130</v>
      </c>
      <c r="V194" s="131">
        <v>1088</v>
      </c>
      <c r="W194" s="135">
        <v>42</v>
      </c>
      <c r="X194" s="131">
        <v>739</v>
      </c>
      <c r="Y194" s="131">
        <v>0</v>
      </c>
      <c r="Z194" s="135">
        <v>739</v>
      </c>
      <c r="AA194" s="131">
        <v>865</v>
      </c>
      <c r="AB194" s="131">
        <v>247.91718228174079</v>
      </c>
      <c r="AC194" s="135">
        <v>617.08281771825921</v>
      </c>
      <c r="AD194" s="131">
        <v>881</v>
      </c>
      <c r="AE194" s="131">
        <v>0</v>
      </c>
      <c r="AF194" s="135">
        <v>881</v>
      </c>
      <c r="AG194" s="131">
        <v>0</v>
      </c>
      <c r="AH194" s="131">
        <v>0</v>
      </c>
      <c r="AI194" s="135">
        <v>0</v>
      </c>
      <c r="AJ194" s="131">
        <v>1</v>
      </c>
      <c r="AK194" s="131">
        <v>-15.795135943310871</v>
      </c>
      <c r="AL194" s="135">
        <v>16.795135943310871</v>
      </c>
      <c r="AM194" s="131">
        <v>-41.128000893997523</v>
      </c>
      <c r="AN194" s="131">
        <v>0</v>
      </c>
      <c r="AO194" s="135">
        <v>-41.128000893997523</v>
      </c>
      <c r="AP194" s="136">
        <v>47242</v>
      </c>
      <c r="AQ194" s="136">
        <v>45107</v>
      </c>
      <c r="AR194" s="135">
        <v>2135</v>
      </c>
      <c r="AS194" s="137">
        <v>-4218</v>
      </c>
      <c r="AT194" s="137">
        <v>-4047.6781115834965</v>
      </c>
      <c r="AU194" s="135">
        <v>-170.3218884165035</v>
      </c>
      <c r="AV194" s="25">
        <v>223</v>
      </c>
      <c r="AW194" s="86"/>
      <c r="AX194" s="92"/>
      <c r="AY194" s="93"/>
      <c r="AZ194" s="90"/>
      <c r="BE194" s="25">
        <v>0</v>
      </c>
      <c r="BF194" s="25">
        <v>-0.87795366156933596</v>
      </c>
    </row>
    <row r="195" spans="2:58" ht="16" x14ac:dyDescent="0.4">
      <c r="B195" s="124" t="s">
        <v>194</v>
      </c>
      <c r="C195" s="133">
        <v>9774.2949532894436</v>
      </c>
      <c r="D195" s="131">
        <v>9887</v>
      </c>
      <c r="E195" s="135">
        <v>-112.70504671055642</v>
      </c>
      <c r="F195" s="131">
        <v>14679.738907995559</v>
      </c>
      <c r="G195" s="131">
        <v>14802</v>
      </c>
      <c r="H195" s="135">
        <v>-122.2610920044408</v>
      </c>
      <c r="I195" s="133">
        <v>6363.5969953522172</v>
      </c>
      <c r="J195" s="131">
        <v>6042</v>
      </c>
      <c r="K195" s="135">
        <v>321.59699535221716</v>
      </c>
      <c r="L195" s="131">
        <v>438</v>
      </c>
      <c r="M195" s="90">
        <v>444</v>
      </c>
      <c r="N195" s="135">
        <v>-6</v>
      </c>
      <c r="O195" s="131">
        <v>4402.4694768070349</v>
      </c>
      <c r="P195" s="131">
        <v>4037</v>
      </c>
      <c r="Q195" s="135">
        <v>365.46947680703488</v>
      </c>
      <c r="R195" s="131">
        <v>14851.027667449742</v>
      </c>
      <c r="S195" s="131">
        <v>14619</v>
      </c>
      <c r="T195" s="135">
        <v>232.02766744974178</v>
      </c>
      <c r="U195" s="131">
        <v>1130</v>
      </c>
      <c r="V195" s="131">
        <v>1088</v>
      </c>
      <c r="W195" s="135">
        <v>42</v>
      </c>
      <c r="X195" s="131">
        <v>739</v>
      </c>
      <c r="Y195" s="131">
        <v>0</v>
      </c>
      <c r="Z195" s="135">
        <v>739</v>
      </c>
      <c r="AA195" s="131">
        <v>848</v>
      </c>
      <c r="AB195" s="131">
        <v>167.4079942211755</v>
      </c>
      <c r="AC195" s="135">
        <v>680.5920057788245</v>
      </c>
      <c r="AD195" s="131">
        <v>881</v>
      </c>
      <c r="AE195" s="131">
        <v>0</v>
      </c>
      <c r="AF195" s="135">
        <v>881</v>
      </c>
      <c r="AG195" s="131">
        <v>0</v>
      </c>
      <c r="AH195" s="131">
        <v>0</v>
      </c>
      <c r="AI195" s="135">
        <v>0</v>
      </c>
      <c r="AJ195" s="131">
        <v>1</v>
      </c>
      <c r="AK195" s="131">
        <v>-15.795135943310871</v>
      </c>
      <c r="AL195" s="135">
        <v>16.795135943310871</v>
      </c>
      <c r="AM195" s="131">
        <v>-41.128000893997523</v>
      </c>
      <c r="AN195" s="131">
        <v>0</v>
      </c>
      <c r="AO195" s="135">
        <v>-41.128000893997523</v>
      </c>
      <c r="AP195" s="136">
        <v>54067</v>
      </c>
      <c r="AQ195" s="136">
        <v>51071</v>
      </c>
      <c r="AR195" s="135">
        <v>2996</v>
      </c>
      <c r="AS195" s="137">
        <v>2607</v>
      </c>
      <c r="AT195" s="137">
        <v>1916.3218884165035</v>
      </c>
      <c r="AU195" s="135">
        <v>690.6781115834965</v>
      </c>
      <c r="AV195" s="25">
        <v>153</v>
      </c>
      <c r="AW195" s="86"/>
      <c r="AX195" s="92"/>
      <c r="AY195" s="93"/>
      <c r="AZ195" s="90"/>
      <c r="BE195" s="25">
        <v>0</v>
      </c>
      <c r="BF195" s="25">
        <v>-0.38714172213803977</v>
      </c>
    </row>
    <row r="196" spans="2:58" ht="16" x14ac:dyDescent="0.4">
      <c r="B196" s="124" t="s">
        <v>195</v>
      </c>
      <c r="C196" s="133">
        <v>7732.2949532894427</v>
      </c>
      <c r="D196" s="131">
        <v>7842</v>
      </c>
      <c r="E196" s="135">
        <v>-109.70504671055733</v>
      </c>
      <c r="F196" s="131">
        <v>12924.738907995559</v>
      </c>
      <c r="G196" s="131">
        <v>12716</v>
      </c>
      <c r="H196" s="135">
        <v>208.7389079955592</v>
      </c>
      <c r="I196" s="133">
        <v>4510.5969953522172</v>
      </c>
      <c r="J196" s="131">
        <v>4556</v>
      </c>
      <c r="K196" s="135">
        <v>-45.403004647782836</v>
      </c>
      <c r="L196" s="131">
        <v>643</v>
      </c>
      <c r="M196" s="90">
        <v>647</v>
      </c>
      <c r="N196" s="135">
        <v>-4</v>
      </c>
      <c r="O196" s="131">
        <v>5993.4694768070349</v>
      </c>
      <c r="P196" s="131">
        <v>5320</v>
      </c>
      <c r="Q196" s="135">
        <v>673.46947680703488</v>
      </c>
      <c r="R196" s="131">
        <v>17740.02766744974</v>
      </c>
      <c r="S196" s="131">
        <v>17442</v>
      </c>
      <c r="T196" s="135">
        <v>298.02766744973997</v>
      </c>
      <c r="U196" s="131">
        <v>1130</v>
      </c>
      <c r="V196" s="131">
        <v>1088</v>
      </c>
      <c r="W196" s="135">
        <v>42</v>
      </c>
      <c r="X196" s="131">
        <v>739</v>
      </c>
      <c r="Y196" s="131">
        <v>0</v>
      </c>
      <c r="Z196" s="135">
        <v>739</v>
      </c>
      <c r="AA196" s="131">
        <v>848</v>
      </c>
      <c r="AB196" s="131">
        <v>167.4079942211755</v>
      </c>
      <c r="AC196" s="135">
        <v>680.5920057788245</v>
      </c>
      <c r="AD196" s="131">
        <v>881</v>
      </c>
      <c r="AE196" s="131">
        <v>0</v>
      </c>
      <c r="AF196" s="135">
        <v>881</v>
      </c>
      <c r="AG196" s="131">
        <v>59</v>
      </c>
      <c r="AH196" s="131">
        <v>0</v>
      </c>
      <c r="AI196" s="135">
        <v>59</v>
      </c>
      <c r="AJ196" s="131">
        <v>1</v>
      </c>
      <c r="AK196" s="131">
        <v>-15.795135943310871</v>
      </c>
      <c r="AL196" s="135">
        <v>16.795135943310871</v>
      </c>
      <c r="AM196" s="131">
        <v>-41.128000893997523</v>
      </c>
      <c r="AN196" s="131">
        <v>0</v>
      </c>
      <c r="AO196" s="135">
        <v>-41.128000893997523</v>
      </c>
      <c r="AP196" s="136">
        <v>53161</v>
      </c>
      <c r="AQ196" s="136">
        <v>49763</v>
      </c>
      <c r="AR196" s="135">
        <v>3398</v>
      </c>
      <c r="AS196" s="137">
        <v>1701</v>
      </c>
      <c r="AT196" s="137">
        <v>608.3218884165035</v>
      </c>
      <c r="AU196" s="135">
        <v>1092.6781115834965</v>
      </c>
      <c r="AV196" s="25">
        <v>115</v>
      </c>
      <c r="AW196" s="86"/>
      <c r="AX196" s="92"/>
      <c r="AY196" s="93"/>
      <c r="AZ196" s="90"/>
      <c r="BE196" s="25">
        <v>0</v>
      </c>
      <c r="BF196" s="25">
        <v>-0.38714172213803977</v>
      </c>
    </row>
    <row r="197" spans="2:58" ht="16" x14ac:dyDescent="0.4">
      <c r="B197" s="124" t="s">
        <v>196</v>
      </c>
      <c r="C197" s="133">
        <v>7519.3595888039818</v>
      </c>
      <c r="D197" s="131">
        <v>7556</v>
      </c>
      <c r="E197" s="135">
        <v>-36.640411196018249</v>
      </c>
      <c r="F197" s="131">
        <v>13182.469338250727</v>
      </c>
      <c r="G197" s="131">
        <v>13367</v>
      </c>
      <c r="H197" s="135">
        <v>-184.53066174927335</v>
      </c>
      <c r="I197" s="133">
        <v>5340.5318004767551</v>
      </c>
      <c r="J197" s="131">
        <v>5036</v>
      </c>
      <c r="K197" s="135">
        <v>304.53180047675505</v>
      </c>
      <c r="L197" s="131">
        <v>718</v>
      </c>
      <c r="M197" s="90">
        <v>728</v>
      </c>
      <c r="N197" s="135">
        <v>-10</v>
      </c>
      <c r="O197" s="131">
        <v>5943.4676868462629</v>
      </c>
      <c r="P197" s="131">
        <v>5213</v>
      </c>
      <c r="Q197" s="135">
        <v>730.46768684626295</v>
      </c>
      <c r="R197" s="131">
        <v>22735.345006045274</v>
      </c>
      <c r="S197" s="131">
        <v>21701</v>
      </c>
      <c r="T197" s="135">
        <v>1034.3450060452742</v>
      </c>
      <c r="U197" s="131">
        <v>1130</v>
      </c>
      <c r="V197" s="131">
        <v>1088</v>
      </c>
      <c r="W197" s="135">
        <v>42</v>
      </c>
      <c r="X197" s="131">
        <v>921</v>
      </c>
      <c r="Y197" s="131">
        <v>191.68854300134598</v>
      </c>
      <c r="Z197" s="135">
        <v>729.31145699865397</v>
      </c>
      <c r="AA197" s="131">
        <v>848</v>
      </c>
      <c r="AB197" s="131">
        <v>167.4079942211755</v>
      </c>
      <c r="AC197" s="135">
        <v>680.5920057788245</v>
      </c>
      <c r="AD197" s="131">
        <v>881</v>
      </c>
      <c r="AE197" s="131">
        <v>0</v>
      </c>
      <c r="AF197" s="135">
        <v>881</v>
      </c>
      <c r="AG197" s="131">
        <v>0</v>
      </c>
      <c r="AH197" s="131">
        <v>0</v>
      </c>
      <c r="AI197" s="135">
        <v>0</v>
      </c>
      <c r="AJ197" s="131">
        <v>1</v>
      </c>
      <c r="AK197" s="131">
        <v>-15.795135943310871</v>
      </c>
      <c r="AL197" s="135">
        <v>16.795135943310871</v>
      </c>
      <c r="AM197" s="131">
        <v>1821.8265795769985</v>
      </c>
      <c r="AN197" s="131">
        <v>0</v>
      </c>
      <c r="AO197" s="135">
        <v>1821.8265795769985</v>
      </c>
      <c r="AP197" s="136">
        <v>61042</v>
      </c>
      <c r="AQ197" s="136">
        <v>55032</v>
      </c>
      <c r="AR197" s="135">
        <v>6010</v>
      </c>
      <c r="AS197" s="137">
        <v>9582</v>
      </c>
      <c r="AT197" s="137">
        <v>5877.3218884165035</v>
      </c>
      <c r="AU197" s="135">
        <v>3704.6781115834965</v>
      </c>
      <c r="AV197" s="25">
        <v>5</v>
      </c>
      <c r="AW197" s="86"/>
      <c r="AX197" s="92"/>
      <c r="AY197" s="93"/>
      <c r="AZ197" s="90"/>
      <c r="BE197" s="25">
        <v>0</v>
      </c>
      <c r="BF197" s="25">
        <v>0.30140127920458326</v>
      </c>
    </row>
    <row r="198" spans="2:58" ht="16" x14ac:dyDescent="0.4">
      <c r="B198" s="124" t="s">
        <v>197</v>
      </c>
      <c r="C198" s="133">
        <v>6962.2354265057438</v>
      </c>
      <c r="D198" s="131">
        <v>7088</v>
      </c>
      <c r="E198" s="135">
        <v>-125.76457349425618</v>
      </c>
      <c r="F198" s="131">
        <v>12476.799642656186</v>
      </c>
      <c r="G198" s="131">
        <v>12153</v>
      </c>
      <c r="H198" s="135">
        <v>323.79964265618582</v>
      </c>
      <c r="I198" s="133">
        <v>6457.1553080293625</v>
      </c>
      <c r="J198" s="131">
        <v>5768</v>
      </c>
      <c r="K198" s="135">
        <v>689.15530802936246</v>
      </c>
      <c r="L198" s="131">
        <v>600</v>
      </c>
      <c r="M198" s="90">
        <v>592</v>
      </c>
      <c r="N198" s="135">
        <v>8</v>
      </c>
      <c r="O198" s="131">
        <v>5172.6149172189562</v>
      </c>
      <c r="P198" s="131">
        <v>4670</v>
      </c>
      <c r="Q198" s="135">
        <v>502.61491721895618</v>
      </c>
      <c r="R198" s="131">
        <v>17457.35484661796</v>
      </c>
      <c r="S198" s="131">
        <v>16890</v>
      </c>
      <c r="T198" s="135">
        <v>567.35484661795999</v>
      </c>
      <c r="U198" s="131">
        <v>1130</v>
      </c>
      <c r="V198" s="131">
        <v>1088</v>
      </c>
      <c r="W198" s="135">
        <v>42</v>
      </c>
      <c r="X198" s="131">
        <v>990</v>
      </c>
      <c r="Y198" s="131">
        <v>191.68854300134598</v>
      </c>
      <c r="Z198" s="135">
        <v>798.31145699865397</v>
      </c>
      <c r="AA198" s="131">
        <v>848</v>
      </c>
      <c r="AB198" s="131">
        <v>167.4079942211755</v>
      </c>
      <c r="AC198" s="135">
        <v>680.5920057788245</v>
      </c>
      <c r="AD198" s="131">
        <v>954</v>
      </c>
      <c r="AE198" s="131">
        <v>191.68854300134598</v>
      </c>
      <c r="AF198" s="135">
        <v>762.31145699865397</v>
      </c>
      <c r="AG198" s="131">
        <v>565</v>
      </c>
      <c r="AH198" s="131">
        <v>891.56626506024099</v>
      </c>
      <c r="AI198" s="135">
        <v>-326.56626506024099</v>
      </c>
      <c r="AJ198" s="131">
        <v>1</v>
      </c>
      <c r="AK198" s="131">
        <v>-15.795135943310871</v>
      </c>
      <c r="AL198" s="135">
        <v>16.795135943310871</v>
      </c>
      <c r="AM198" s="131">
        <v>1276.8398589717872</v>
      </c>
      <c r="AN198" s="131">
        <v>0</v>
      </c>
      <c r="AO198" s="135">
        <v>1276.8398589717872</v>
      </c>
      <c r="AP198" s="136">
        <v>54891</v>
      </c>
      <c r="AQ198" s="136">
        <v>49676</v>
      </c>
      <c r="AR198" s="135">
        <v>5215</v>
      </c>
      <c r="AS198" s="137">
        <v>3431</v>
      </c>
      <c r="AT198" s="137">
        <v>521.3218884165035</v>
      </c>
      <c r="AU198" s="135">
        <v>2909.6781115834965</v>
      </c>
      <c r="AV198" s="25">
        <v>14</v>
      </c>
      <c r="AW198" s="86"/>
      <c r="AX198" s="92"/>
      <c r="AY198" s="93"/>
      <c r="AZ198" s="90"/>
      <c r="BE198" s="25">
        <v>0</v>
      </c>
      <c r="BF198" s="25">
        <v>-0.44379065921384608</v>
      </c>
    </row>
    <row r="199" spans="2:58" ht="16" x14ac:dyDescent="0.4">
      <c r="B199" s="124" t="s">
        <v>198</v>
      </c>
      <c r="C199" s="133">
        <v>8386.1514559177085</v>
      </c>
      <c r="D199" s="131">
        <v>8425</v>
      </c>
      <c r="E199" s="135">
        <v>-38.848544082291482</v>
      </c>
      <c r="F199" s="131">
        <v>13307.712442574237</v>
      </c>
      <c r="G199" s="131">
        <v>13018</v>
      </c>
      <c r="H199" s="135">
        <v>289.71244257423677</v>
      </c>
      <c r="I199" s="133">
        <v>5464.3735375679198</v>
      </c>
      <c r="J199" s="131">
        <v>5261</v>
      </c>
      <c r="K199" s="135">
        <v>203.37353756791981</v>
      </c>
      <c r="L199" s="131">
        <v>516</v>
      </c>
      <c r="M199" s="90">
        <v>524</v>
      </c>
      <c r="N199" s="135">
        <v>-8</v>
      </c>
      <c r="O199" s="131">
        <v>4488.5188709263093</v>
      </c>
      <c r="P199" s="131">
        <v>4034</v>
      </c>
      <c r="Q199" s="135">
        <v>454.51887092630932</v>
      </c>
      <c r="R199" s="131">
        <v>17453.941473500709</v>
      </c>
      <c r="S199" s="131">
        <v>17231</v>
      </c>
      <c r="T199" s="135">
        <v>222.94147350070853</v>
      </c>
      <c r="U199" s="131">
        <v>1130</v>
      </c>
      <c r="V199" s="131">
        <v>1088</v>
      </c>
      <c r="W199" s="135">
        <v>42</v>
      </c>
      <c r="X199" s="131">
        <v>739</v>
      </c>
      <c r="Y199" s="131">
        <v>0</v>
      </c>
      <c r="Z199" s="135">
        <v>739</v>
      </c>
      <c r="AA199" s="131">
        <v>848</v>
      </c>
      <c r="AB199" s="131">
        <v>167.4079942211755</v>
      </c>
      <c r="AC199" s="135">
        <v>680.5920057788245</v>
      </c>
      <c r="AD199" s="131">
        <v>1055</v>
      </c>
      <c r="AE199" s="131">
        <v>191.68854300134598</v>
      </c>
      <c r="AF199" s="135">
        <v>863.31145699865397</v>
      </c>
      <c r="AG199" s="131">
        <v>0</v>
      </c>
      <c r="AH199" s="131">
        <v>0</v>
      </c>
      <c r="AI199" s="135">
        <v>0</v>
      </c>
      <c r="AJ199" s="131">
        <v>1</v>
      </c>
      <c r="AK199" s="131">
        <v>-15.795135943310871</v>
      </c>
      <c r="AL199" s="135">
        <v>16.795135943310871</v>
      </c>
      <c r="AM199" s="131">
        <v>132.30221951311614</v>
      </c>
      <c r="AN199" s="131">
        <v>0</v>
      </c>
      <c r="AO199" s="135">
        <v>132.30221951311614</v>
      </c>
      <c r="AP199" s="136">
        <v>53522</v>
      </c>
      <c r="AQ199" s="136">
        <v>49925</v>
      </c>
      <c r="AR199" s="135">
        <v>3597</v>
      </c>
      <c r="AS199" s="137">
        <v>2062</v>
      </c>
      <c r="AT199" s="137">
        <v>770.3218884165035</v>
      </c>
      <c r="AU199" s="135">
        <v>1291.6781115834965</v>
      </c>
      <c r="AV199" s="25">
        <v>98</v>
      </c>
      <c r="AW199" s="86"/>
      <c r="AX199" s="92"/>
      <c r="AY199" s="93"/>
      <c r="AZ199" s="90"/>
      <c r="BE199" s="25">
        <v>0</v>
      </c>
      <c r="BF199" s="25">
        <v>-0.69859872079541674</v>
      </c>
    </row>
    <row r="200" spans="2:58" ht="16" x14ac:dyDescent="0.4">
      <c r="B200" s="124" t="s">
        <v>199</v>
      </c>
      <c r="C200" s="133">
        <v>7843.1652602247423</v>
      </c>
      <c r="D200" s="131">
        <v>7997</v>
      </c>
      <c r="E200" s="135">
        <v>-153.83473977525773</v>
      </c>
      <c r="F200" s="131">
        <v>13193.598228362598</v>
      </c>
      <c r="G200" s="131">
        <v>12760</v>
      </c>
      <c r="H200" s="135">
        <v>433.59822836259809</v>
      </c>
      <c r="I200" s="133">
        <v>5876.7988184476435</v>
      </c>
      <c r="J200" s="131">
        <v>5292</v>
      </c>
      <c r="K200" s="135">
        <v>584.7988184476435</v>
      </c>
      <c r="L200" s="131">
        <v>655</v>
      </c>
      <c r="M200" s="90">
        <v>660</v>
      </c>
      <c r="N200" s="135">
        <v>-5</v>
      </c>
      <c r="O200" s="131">
        <v>6558.1584750785478</v>
      </c>
      <c r="P200" s="131">
        <v>5652</v>
      </c>
      <c r="Q200" s="135">
        <v>906.15847507854778</v>
      </c>
      <c r="R200" s="131">
        <v>19500.789977743356</v>
      </c>
      <c r="S200" s="131">
        <v>18829</v>
      </c>
      <c r="T200" s="135">
        <v>671.78997774335585</v>
      </c>
      <c r="U200" s="131">
        <v>1130</v>
      </c>
      <c r="V200" s="131">
        <v>1088</v>
      </c>
      <c r="W200" s="135">
        <v>42</v>
      </c>
      <c r="X200" s="131">
        <v>739</v>
      </c>
      <c r="Y200" s="131">
        <v>0</v>
      </c>
      <c r="Z200" s="135">
        <v>739</v>
      </c>
      <c r="AA200" s="131">
        <v>848</v>
      </c>
      <c r="AB200" s="131">
        <v>167.4079942211755</v>
      </c>
      <c r="AC200" s="135">
        <v>680.5920057788245</v>
      </c>
      <c r="AD200" s="131">
        <v>1002</v>
      </c>
      <c r="AE200" s="131">
        <v>191.68854300134598</v>
      </c>
      <c r="AF200" s="135">
        <v>810.31145699865397</v>
      </c>
      <c r="AG200" s="131">
        <v>156</v>
      </c>
      <c r="AH200" s="131">
        <v>0</v>
      </c>
      <c r="AI200" s="135">
        <v>156</v>
      </c>
      <c r="AJ200" s="131">
        <v>-32</v>
      </c>
      <c r="AK200" s="131">
        <v>-61.34033376043071</v>
      </c>
      <c r="AL200" s="135">
        <v>29.34033376043071</v>
      </c>
      <c r="AM200" s="131">
        <v>54.48924014311342</v>
      </c>
      <c r="AN200" s="131">
        <v>0</v>
      </c>
      <c r="AO200" s="135">
        <v>54.48924014311342</v>
      </c>
      <c r="AP200" s="136">
        <v>57525</v>
      </c>
      <c r="AQ200" s="136">
        <v>52576</v>
      </c>
      <c r="AR200" s="135">
        <v>4949</v>
      </c>
      <c r="AS200" s="137">
        <v>6065</v>
      </c>
      <c r="AT200" s="137">
        <v>3421.3218884165035</v>
      </c>
      <c r="AU200" s="135">
        <v>2643.6781115834965</v>
      </c>
      <c r="AV200" s="25">
        <v>18</v>
      </c>
      <c r="AW200" s="86"/>
      <c r="AX200" s="92"/>
      <c r="AY200" s="93"/>
      <c r="AZ200" s="90"/>
      <c r="BE200" s="25">
        <v>0</v>
      </c>
      <c r="BF200" s="25">
        <v>-0.24379653791402234</v>
      </c>
    </row>
    <row r="201" spans="2:58" ht="16" x14ac:dyDescent="0.4">
      <c r="B201" s="124" t="s">
        <v>200</v>
      </c>
      <c r="C201" s="133">
        <v>7193.4273678074405</v>
      </c>
      <c r="D201" s="131">
        <v>7273</v>
      </c>
      <c r="E201" s="135">
        <v>-79.572632192559468</v>
      </c>
      <c r="F201" s="131">
        <v>13250.011165125312</v>
      </c>
      <c r="G201" s="131">
        <v>12702</v>
      </c>
      <c r="H201" s="135">
        <v>548.01116512531189</v>
      </c>
      <c r="I201" s="133">
        <v>4302.7716338366463</v>
      </c>
      <c r="J201" s="131">
        <v>4153</v>
      </c>
      <c r="K201" s="135">
        <v>149.77163383664629</v>
      </c>
      <c r="L201" s="131">
        <v>603</v>
      </c>
      <c r="M201" s="90">
        <v>627</v>
      </c>
      <c r="N201" s="135">
        <v>-24</v>
      </c>
      <c r="O201" s="131">
        <v>4554.6347660709716</v>
      </c>
      <c r="P201" s="131">
        <v>4133</v>
      </c>
      <c r="Q201" s="135">
        <v>421.63476607097164</v>
      </c>
      <c r="R201" s="131">
        <v>21572.738508500377</v>
      </c>
      <c r="S201" s="131">
        <v>21803</v>
      </c>
      <c r="T201" s="135">
        <v>-230.26149149962293</v>
      </c>
      <c r="U201" s="131">
        <v>1130</v>
      </c>
      <c r="V201" s="131">
        <v>1088</v>
      </c>
      <c r="W201" s="135">
        <v>42</v>
      </c>
      <c r="X201" s="131">
        <v>882</v>
      </c>
      <c r="Y201" s="131">
        <v>191.68854300134598</v>
      </c>
      <c r="Z201" s="135">
        <v>690.31145699865397</v>
      </c>
      <c r="AA201" s="131">
        <v>848</v>
      </c>
      <c r="AB201" s="131">
        <v>167.4079942211755</v>
      </c>
      <c r="AC201" s="135">
        <v>680.5920057788245</v>
      </c>
      <c r="AD201" s="131">
        <v>1261</v>
      </c>
      <c r="AE201" s="131">
        <v>191.68854300134598</v>
      </c>
      <c r="AF201" s="135">
        <v>1069.311456998654</v>
      </c>
      <c r="AG201" s="131">
        <v>303</v>
      </c>
      <c r="AH201" s="131">
        <v>922.53048530976366</v>
      </c>
      <c r="AI201" s="135">
        <v>-619.53048530976366</v>
      </c>
      <c r="AJ201" s="131">
        <v>34</v>
      </c>
      <c r="AK201" s="131">
        <v>29.75006187380886</v>
      </c>
      <c r="AL201" s="135">
        <v>4.2499381261911395</v>
      </c>
      <c r="AM201" s="131">
        <v>252.41655865925713</v>
      </c>
      <c r="AN201" s="131">
        <v>1022.3388960071785</v>
      </c>
      <c r="AO201" s="135">
        <v>-769.92233734792137</v>
      </c>
      <c r="AP201" s="136">
        <v>56187</v>
      </c>
      <c r="AQ201" s="136">
        <v>54304</v>
      </c>
      <c r="AR201" s="135">
        <v>1883</v>
      </c>
      <c r="AS201" s="137">
        <v>4727</v>
      </c>
      <c r="AT201" s="137">
        <v>5149.3218884165035</v>
      </c>
      <c r="AU201" s="135">
        <v>-422.3218884165035</v>
      </c>
      <c r="AV201" s="25">
        <v>238</v>
      </c>
      <c r="AW201" s="86"/>
      <c r="AX201" s="92"/>
      <c r="AY201" s="93"/>
      <c r="AZ201" s="90"/>
      <c r="BE201" s="25">
        <v>0</v>
      </c>
      <c r="BF201" s="25">
        <v>0.40452341461059405</v>
      </c>
    </row>
    <row r="202" spans="2:58" ht="16" x14ac:dyDescent="0.4">
      <c r="B202" s="124" t="s">
        <v>201</v>
      </c>
      <c r="C202" s="133">
        <v>7826.2292009438952</v>
      </c>
      <c r="D202" s="131">
        <v>8059</v>
      </c>
      <c r="E202" s="135">
        <v>-232.77079905610481</v>
      </c>
      <c r="F202" s="131">
        <v>14380.325396364125</v>
      </c>
      <c r="G202" s="131">
        <v>13781</v>
      </c>
      <c r="H202" s="135">
        <v>599.32539636412548</v>
      </c>
      <c r="I202" s="133">
        <v>5827.2246818319318</v>
      </c>
      <c r="J202" s="131">
        <v>5328</v>
      </c>
      <c r="K202" s="135">
        <v>499.22468183193178</v>
      </c>
      <c r="L202" s="131">
        <v>831</v>
      </c>
      <c r="M202" s="90">
        <v>969</v>
      </c>
      <c r="N202" s="135">
        <v>-138</v>
      </c>
      <c r="O202" s="131">
        <v>4915.6260215744724</v>
      </c>
      <c r="P202" s="131">
        <v>4197</v>
      </c>
      <c r="Q202" s="135">
        <v>718.62602157447236</v>
      </c>
      <c r="R202" s="131">
        <v>17338.483774929984</v>
      </c>
      <c r="S202" s="131">
        <v>17227</v>
      </c>
      <c r="T202" s="135">
        <v>111.48377492998407</v>
      </c>
      <c r="U202" s="131">
        <v>1130</v>
      </c>
      <c r="V202" s="131">
        <v>1088</v>
      </c>
      <c r="W202" s="135">
        <v>42</v>
      </c>
      <c r="X202" s="131">
        <v>867</v>
      </c>
      <c r="Y202" s="131">
        <v>191.68854300134598</v>
      </c>
      <c r="Z202" s="135">
        <v>675.31145699865397</v>
      </c>
      <c r="AA202" s="131">
        <v>848</v>
      </c>
      <c r="AB202" s="131">
        <v>167.4079942211755</v>
      </c>
      <c r="AC202" s="135">
        <v>680.5920057788245</v>
      </c>
      <c r="AD202" s="131">
        <v>1195</v>
      </c>
      <c r="AE202" s="131">
        <v>383.37708600269195</v>
      </c>
      <c r="AF202" s="135">
        <v>811.62291399730805</v>
      </c>
      <c r="AG202" s="131">
        <v>0</v>
      </c>
      <c r="AH202" s="131">
        <v>0</v>
      </c>
      <c r="AI202" s="135">
        <v>0</v>
      </c>
      <c r="AJ202" s="131">
        <v>1</v>
      </c>
      <c r="AK202" s="131">
        <v>-15.795135943310871</v>
      </c>
      <c r="AL202" s="135">
        <v>16.795135943310871</v>
      </c>
      <c r="AM202" s="131">
        <v>379.11092435558749</v>
      </c>
      <c r="AN202" s="131">
        <v>1022.3388960071785</v>
      </c>
      <c r="AO202" s="135">
        <v>-643.22797165159102</v>
      </c>
      <c r="AP202" s="136">
        <v>55539</v>
      </c>
      <c r="AQ202" s="136">
        <v>52399</v>
      </c>
      <c r="AR202" s="135">
        <v>3140</v>
      </c>
      <c r="AS202" s="137">
        <v>4079</v>
      </c>
      <c r="AT202" s="137">
        <v>3244.3218884165035</v>
      </c>
      <c r="AU202" s="135">
        <v>834.6781115834965</v>
      </c>
      <c r="AV202" s="25">
        <v>139</v>
      </c>
      <c r="AW202" s="86"/>
      <c r="AX202" s="92"/>
      <c r="AY202" s="93"/>
      <c r="AZ202" s="90"/>
      <c r="BE202" s="25">
        <v>0</v>
      </c>
      <c r="BF202" s="25">
        <v>-0.98261671092768665</v>
      </c>
    </row>
    <row r="203" spans="2:58" ht="16" x14ac:dyDescent="0.4">
      <c r="B203" s="124" t="s">
        <v>202</v>
      </c>
      <c r="C203" s="133">
        <v>7626.0049083290587</v>
      </c>
      <c r="D203" s="131">
        <v>7801</v>
      </c>
      <c r="E203" s="135">
        <v>-174.99509167094129</v>
      </c>
      <c r="F203" s="131">
        <v>12652.869335690162</v>
      </c>
      <c r="G203" s="131">
        <v>12459</v>
      </c>
      <c r="H203" s="135">
        <v>193.86933569016219</v>
      </c>
      <c r="I203" s="133">
        <v>5728.6898448948668</v>
      </c>
      <c r="J203" s="131">
        <v>5221</v>
      </c>
      <c r="K203" s="135">
        <v>507.68984489486684</v>
      </c>
      <c r="L203" s="131">
        <v>530</v>
      </c>
      <c r="M203" s="90">
        <v>528</v>
      </c>
      <c r="N203" s="135">
        <v>2</v>
      </c>
      <c r="O203" s="131">
        <v>3927.8831085264742</v>
      </c>
      <c r="P203" s="131">
        <v>3639</v>
      </c>
      <c r="Q203" s="135">
        <v>288.88310852647419</v>
      </c>
      <c r="R203" s="131">
        <v>17007.016501115431</v>
      </c>
      <c r="S203" s="131">
        <v>16976</v>
      </c>
      <c r="T203" s="135">
        <v>31.016501115431311</v>
      </c>
      <c r="U203" s="131">
        <v>1090</v>
      </c>
      <c r="V203" s="131">
        <v>1046</v>
      </c>
      <c r="W203" s="135">
        <v>44</v>
      </c>
      <c r="X203" s="131">
        <v>739</v>
      </c>
      <c r="Y203" s="131">
        <v>0</v>
      </c>
      <c r="Z203" s="135">
        <v>739</v>
      </c>
      <c r="AA203" s="131">
        <v>848</v>
      </c>
      <c r="AB203" s="131">
        <v>56.228639280394823</v>
      </c>
      <c r="AC203" s="135">
        <v>791.77136071960513</v>
      </c>
      <c r="AD203" s="131">
        <v>946</v>
      </c>
      <c r="AE203" s="131">
        <v>0</v>
      </c>
      <c r="AF203" s="135">
        <v>946</v>
      </c>
      <c r="AG203" s="131">
        <v>0</v>
      </c>
      <c r="AH203" s="131">
        <v>0</v>
      </c>
      <c r="AI203" s="135">
        <v>0</v>
      </c>
      <c r="AJ203" s="131">
        <v>34</v>
      </c>
      <c r="AK203" s="131">
        <v>82.14493029417676</v>
      </c>
      <c r="AL203" s="135">
        <v>-48.14493029417676</v>
      </c>
      <c r="AM203" s="131">
        <v>159.53630144400449</v>
      </c>
      <c r="AN203" s="131">
        <v>0</v>
      </c>
      <c r="AO203" s="135">
        <v>159.53630144400449</v>
      </c>
      <c r="AP203" s="136">
        <v>51289</v>
      </c>
      <c r="AQ203" s="136">
        <v>47808</v>
      </c>
      <c r="AR203" s="135">
        <v>3481</v>
      </c>
      <c r="AS203" s="137">
        <v>-171</v>
      </c>
      <c r="AT203" s="137">
        <v>-1346.6781115834965</v>
      </c>
      <c r="AU203" s="135">
        <v>1175.6781115834965</v>
      </c>
      <c r="AV203" s="25">
        <v>109</v>
      </c>
      <c r="AW203" s="86"/>
      <c r="AX203" s="92"/>
      <c r="AY203" s="93"/>
      <c r="AZ203" s="90"/>
      <c r="BE203" s="25">
        <v>0</v>
      </c>
      <c r="BF203" s="25">
        <v>0.37356957457086537</v>
      </c>
    </row>
    <row r="204" spans="2:58" ht="16" x14ac:dyDescent="0.4">
      <c r="B204" s="124" t="s">
        <v>203</v>
      </c>
      <c r="C204" s="133">
        <v>7622.7523264355386</v>
      </c>
      <c r="D204" s="131">
        <v>7914</v>
      </c>
      <c r="E204" s="135">
        <v>-291.24767356446137</v>
      </c>
      <c r="F204" s="131">
        <v>12800.333005680703</v>
      </c>
      <c r="G204" s="131">
        <v>12432</v>
      </c>
      <c r="H204" s="135">
        <v>368.33300568070263</v>
      </c>
      <c r="I204" s="133">
        <v>4805.8315968306215</v>
      </c>
      <c r="J204" s="131">
        <v>5108</v>
      </c>
      <c r="K204" s="135">
        <v>-302.16840316937851</v>
      </c>
      <c r="L204" s="131">
        <v>717</v>
      </c>
      <c r="M204" s="90">
        <v>707</v>
      </c>
      <c r="N204" s="135">
        <v>10</v>
      </c>
      <c r="O204" s="131">
        <v>6796.3887819020974</v>
      </c>
      <c r="P204" s="131">
        <v>5852</v>
      </c>
      <c r="Q204" s="135">
        <v>944.38878190209743</v>
      </c>
      <c r="R204" s="131">
        <v>17836.267907658414</v>
      </c>
      <c r="S204" s="131">
        <v>17504</v>
      </c>
      <c r="T204" s="135">
        <v>332.26790765841361</v>
      </c>
      <c r="U204" s="131">
        <v>1090</v>
      </c>
      <c r="V204" s="131">
        <v>1046</v>
      </c>
      <c r="W204" s="135">
        <v>44</v>
      </c>
      <c r="X204" s="131">
        <v>739</v>
      </c>
      <c r="Y204" s="131">
        <v>0</v>
      </c>
      <c r="Z204" s="135">
        <v>739</v>
      </c>
      <c r="AA204" s="131">
        <v>848</v>
      </c>
      <c r="AB204" s="131">
        <v>56.228639280394823</v>
      </c>
      <c r="AC204" s="135">
        <v>791.77136071960513</v>
      </c>
      <c r="AD204" s="131">
        <v>881</v>
      </c>
      <c r="AE204" s="131">
        <v>0</v>
      </c>
      <c r="AF204" s="135">
        <v>881</v>
      </c>
      <c r="AG204" s="131">
        <v>0</v>
      </c>
      <c r="AH204" s="131">
        <v>0</v>
      </c>
      <c r="AI204" s="135">
        <v>0</v>
      </c>
      <c r="AJ204" s="131">
        <v>34</v>
      </c>
      <c r="AK204" s="131">
        <v>82.14493029417676</v>
      </c>
      <c r="AL204" s="135">
        <v>-48.14493029417676</v>
      </c>
      <c r="AM204" s="131">
        <v>253.42638149262712</v>
      </c>
      <c r="AN204" s="131">
        <v>0</v>
      </c>
      <c r="AO204" s="135">
        <v>253.42638149262712</v>
      </c>
      <c r="AP204" s="136">
        <v>54424</v>
      </c>
      <c r="AQ204" s="136">
        <v>50701</v>
      </c>
      <c r="AR204" s="135">
        <v>3723</v>
      </c>
      <c r="AS204" s="137">
        <v>2964</v>
      </c>
      <c r="AT204" s="137">
        <v>1546.3218884165035</v>
      </c>
      <c r="AU204" s="135">
        <v>1417.6781115834965</v>
      </c>
      <c r="AV204" s="25">
        <v>86</v>
      </c>
      <c r="AW204" s="86"/>
      <c r="AX204" s="92"/>
      <c r="AY204" s="93"/>
      <c r="AZ204" s="90"/>
      <c r="BE204" s="25">
        <v>0</v>
      </c>
      <c r="BF204" s="25">
        <v>0.37356957457086537</v>
      </c>
    </row>
    <row r="205" spans="2:58" ht="16" x14ac:dyDescent="0.4">
      <c r="B205" s="124" t="s">
        <v>204</v>
      </c>
      <c r="C205" s="133">
        <v>9989.2949532894436</v>
      </c>
      <c r="D205" s="131">
        <v>10235</v>
      </c>
      <c r="E205" s="135">
        <v>-245.70504671055642</v>
      </c>
      <c r="F205" s="131">
        <v>15450.738907995559</v>
      </c>
      <c r="G205" s="131">
        <v>14901</v>
      </c>
      <c r="H205" s="135">
        <v>549.7389079955592</v>
      </c>
      <c r="I205" s="133">
        <v>5722.5969953522172</v>
      </c>
      <c r="J205" s="131">
        <v>5542</v>
      </c>
      <c r="K205" s="135">
        <v>180.59699535221716</v>
      </c>
      <c r="L205" s="131">
        <v>751</v>
      </c>
      <c r="M205" s="90">
        <v>752</v>
      </c>
      <c r="N205" s="135">
        <v>-1</v>
      </c>
      <c r="O205" s="131">
        <v>5026.4694768070349</v>
      </c>
      <c r="P205" s="131">
        <v>4738</v>
      </c>
      <c r="Q205" s="135">
        <v>288.46947680703488</v>
      </c>
      <c r="R205" s="131">
        <v>13920.027667449742</v>
      </c>
      <c r="S205" s="131">
        <v>13607</v>
      </c>
      <c r="T205" s="135">
        <v>313.02766744974178</v>
      </c>
      <c r="U205" s="131">
        <v>1090</v>
      </c>
      <c r="V205" s="131">
        <v>1046</v>
      </c>
      <c r="W205" s="135">
        <v>44</v>
      </c>
      <c r="X205" s="131">
        <v>739</v>
      </c>
      <c r="Y205" s="131">
        <v>0</v>
      </c>
      <c r="Z205" s="135">
        <v>739</v>
      </c>
      <c r="AA205" s="131">
        <v>848</v>
      </c>
      <c r="AB205" s="131">
        <v>56.228639280394823</v>
      </c>
      <c r="AC205" s="135">
        <v>791.77136071960513</v>
      </c>
      <c r="AD205" s="131">
        <v>881</v>
      </c>
      <c r="AE205" s="131">
        <v>0</v>
      </c>
      <c r="AF205" s="135">
        <v>881</v>
      </c>
      <c r="AG205" s="131">
        <v>0</v>
      </c>
      <c r="AH205" s="131">
        <v>0</v>
      </c>
      <c r="AI205" s="135">
        <v>0</v>
      </c>
      <c r="AJ205" s="131">
        <v>-32</v>
      </c>
      <c r="AK205" s="131">
        <v>-8.9454653400628121</v>
      </c>
      <c r="AL205" s="135">
        <v>-23.05453465993719</v>
      </c>
      <c r="AM205" s="131">
        <v>-41.128000893997523</v>
      </c>
      <c r="AN205" s="131">
        <v>0</v>
      </c>
      <c r="AO205" s="135">
        <v>-41.128000893997523</v>
      </c>
      <c r="AP205" s="136">
        <v>54345</v>
      </c>
      <c r="AQ205" s="136">
        <v>50868</v>
      </c>
      <c r="AR205" s="135">
        <v>3477</v>
      </c>
      <c r="AS205" s="137">
        <v>2885</v>
      </c>
      <c r="AT205" s="137">
        <v>1713.3218884165035</v>
      </c>
      <c r="AU205" s="135">
        <v>1171.6781115834965</v>
      </c>
      <c r="AV205" s="25">
        <v>110</v>
      </c>
      <c r="AW205" s="86"/>
      <c r="AX205" s="92"/>
      <c r="AY205" s="93"/>
      <c r="AZ205" s="90"/>
      <c r="BE205" s="25">
        <v>0</v>
      </c>
      <c r="BF205" s="25">
        <v>0.28317394033365417</v>
      </c>
    </row>
    <row r="206" spans="2:58" ht="16" x14ac:dyDescent="0.4">
      <c r="B206" s="124" t="s">
        <v>205</v>
      </c>
      <c r="C206" s="133">
        <v>7977.4808106857336</v>
      </c>
      <c r="D206" s="131">
        <v>8081</v>
      </c>
      <c r="E206" s="135">
        <v>-103.51918931426644</v>
      </c>
      <c r="F206" s="131">
        <v>13838.470672487585</v>
      </c>
      <c r="G206" s="131">
        <v>12875</v>
      </c>
      <c r="H206" s="135">
        <v>963.47067248758503</v>
      </c>
      <c r="I206" s="133">
        <v>5498.8824481474003</v>
      </c>
      <c r="J206" s="131">
        <v>5246</v>
      </c>
      <c r="K206" s="135">
        <v>252.88244814740028</v>
      </c>
      <c r="L206" s="131">
        <v>746</v>
      </c>
      <c r="M206" s="90">
        <v>737</v>
      </c>
      <c r="N206" s="135">
        <v>9</v>
      </c>
      <c r="O206" s="131">
        <v>7701.3039245444916</v>
      </c>
      <c r="P206" s="131">
        <v>6823</v>
      </c>
      <c r="Q206" s="135">
        <v>878.30392454449157</v>
      </c>
      <c r="R206" s="131">
        <v>20730.531415797719</v>
      </c>
      <c r="S206" s="131">
        <v>20345</v>
      </c>
      <c r="T206" s="135">
        <v>385.53141579771909</v>
      </c>
      <c r="U206" s="131">
        <v>1090</v>
      </c>
      <c r="V206" s="131">
        <v>1046</v>
      </c>
      <c r="W206" s="135">
        <v>44</v>
      </c>
      <c r="X206" s="131">
        <v>856</v>
      </c>
      <c r="Y206" s="131">
        <v>511.16944800358925</v>
      </c>
      <c r="Z206" s="135">
        <v>344.83055199641075</v>
      </c>
      <c r="AA206" s="131">
        <v>848</v>
      </c>
      <c r="AB206" s="131">
        <v>56.228639280394823</v>
      </c>
      <c r="AC206" s="135">
        <v>791.77136071960513</v>
      </c>
      <c r="AD206" s="131">
        <v>1148</v>
      </c>
      <c r="AE206" s="131">
        <v>383.37708600269195</v>
      </c>
      <c r="AF206" s="135">
        <v>764.62291399730805</v>
      </c>
      <c r="AG206" s="131">
        <v>708</v>
      </c>
      <c r="AH206" s="131">
        <v>550.20034344590715</v>
      </c>
      <c r="AI206" s="135">
        <v>157.79965655409285</v>
      </c>
      <c r="AJ206" s="131">
        <v>34</v>
      </c>
      <c r="AK206" s="131">
        <v>82.14493029417676</v>
      </c>
      <c r="AL206" s="135">
        <v>-48.14493029417676</v>
      </c>
      <c r="AM206" s="131">
        <v>846.33072833707047</v>
      </c>
      <c r="AN206" s="131">
        <v>1916.8854300134599</v>
      </c>
      <c r="AO206" s="135">
        <v>-1070.5547016763894</v>
      </c>
      <c r="AP206" s="136">
        <v>62023</v>
      </c>
      <c r="AQ206" s="136">
        <v>58653</v>
      </c>
      <c r="AR206" s="135">
        <v>3370</v>
      </c>
      <c r="AS206" s="137">
        <v>10563</v>
      </c>
      <c r="AT206" s="137">
        <v>9498.3218884165035</v>
      </c>
      <c r="AU206" s="135">
        <v>1064.6781115834965</v>
      </c>
      <c r="AV206" s="25">
        <v>118</v>
      </c>
      <c r="AW206" s="86"/>
      <c r="AX206" s="92"/>
      <c r="AY206" s="93"/>
      <c r="AZ206" s="90"/>
      <c r="BE206" s="25">
        <v>0</v>
      </c>
      <c r="BF206" s="25">
        <v>5.8770402174559422E-3</v>
      </c>
    </row>
    <row r="207" spans="2:58" ht="16" x14ac:dyDescent="0.4">
      <c r="B207" s="124" t="s">
        <v>206</v>
      </c>
      <c r="C207" s="133">
        <v>8184.2949532894427</v>
      </c>
      <c r="D207" s="131">
        <v>8229</v>
      </c>
      <c r="E207" s="135">
        <v>-44.705046710557326</v>
      </c>
      <c r="F207" s="131">
        <v>12700.738907995559</v>
      </c>
      <c r="G207" s="131">
        <v>12841</v>
      </c>
      <c r="H207" s="135">
        <v>-140.2610920044408</v>
      </c>
      <c r="I207" s="133">
        <v>4647.5969953522172</v>
      </c>
      <c r="J207" s="131">
        <v>4930</v>
      </c>
      <c r="K207" s="135">
        <v>-282.40300464778284</v>
      </c>
      <c r="L207" s="131">
        <v>664</v>
      </c>
      <c r="M207" s="90">
        <v>663</v>
      </c>
      <c r="N207" s="135">
        <v>1</v>
      </c>
      <c r="O207" s="131">
        <v>5986.4694768070349</v>
      </c>
      <c r="P207" s="131">
        <v>5472</v>
      </c>
      <c r="Q207" s="135">
        <v>514.46947680703488</v>
      </c>
      <c r="R207" s="131">
        <v>16435.02766744974</v>
      </c>
      <c r="S207" s="131">
        <v>16394</v>
      </c>
      <c r="T207" s="135">
        <v>41.027667449739965</v>
      </c>
      <c r="U207" s="131">
        <v>1090</v>
      </c>
      <c r="V207" s="131">
        <v>1046</v>
      </c>
      <c r="W207" s="135">
        <v>44</v>
      </c>
      <c r="X207" s="131">
        <v>739</v>
      </c>
      <c r="Y207" s="131">
        <v>0</v>
      </c>
      <c r="Z207" s="135">
        <v>739</v>
      </c>
      <c r="AA207" s="131">
        <v>860</v>
      </c>
      <c r="AB207" s="131">
        <v>56.228639280394823</v>
      </c>
      <c r="AC207" s="135">
        <v>803.77136071960513</v>
      </c>
      <c r="AD207" s="131">
        <v>881</v>
      </c>
      <c r="AE207" s="131">
        <v>0</v>
      </c>
      <c r="AF207" s="135">
        <v>881</v>
      </c>
      <c r="AG207" s="131">
        <v>0</v>
      </c>
      <c r="AH207" s="131">
        <v>0</v>
      </c>
      <c r="AI207" s="135">
        <v>0</v>
      </c>
      <c r="AJ207" s="131">
        <v>34</v>
      </c>
      <c r="AK207" s="131">
        <v>82.14493029417676</v>
      </c>
      <c r="AL207" s="135">
        <v>-48.14493029417676</v>
      </c>
      <c r="AM207" s="131">
        <v>-41.128000893997523</v>
      </c>
      <c r="AN207" s="131">
        <v>0</v>
      </c>
      <c r="AO207" s="135">
        <v>-41.128000893997523</v>
      </c>
      <c r="AP207" s="136">
        <v>52181</v>
      </c>
      <c r="AQ207" s="136">
        <v>49713</v>
      </c>
      <c r="AR207" s="135">
        <v>2468</v>
      </c>
      <c r="AS207" s="137">
        <v>721</v>
      </c>
      <c r="AT207" s="137">
        <v>558.3218884165035</v>
      </c>
      <c r="AU207" s="135">
        <v>162.6781115834965</v>
      </c>
      <c r="AV207" s="25">
        <v>200</v>
      </c>
      <c r="AW207" s="86"/>
      <c r="AX207" s="92"/>
      <c r="AY207" s="93"/>
      <c r="AZ207" s="90"/>
      <c r="BE207" s="25">
        <v>0</v>
      </c>
      <c r="BF207" s="25">
        <v>0.37356957457086537</v>
      </c>
    </row>
    <row r="208" spans="2:58" ht="16" x14ac:dyDescent="0.4">
      <c r="B208" s="124" t="s">
        <v>207</v>
      </c>
      <c r="C208" s="133">
        <v>10333.294953289444</v>
      </c>
      <c r="D208" s="131">
        <v>10519</v>
      </c>
      <c r="E208" s="135">
        <v>-185.70504671055642</v>
      </c>
      <c r="F208" s="131">
        <v>15653.738907995559</v>
      </c>
      <c r="G208" s="131">
        <v>16075</v>
      </c>
      <c r="H208" s="135">
        <v>-421.2610920044408</v>
      </c>
      <c r="I208" s="133">
        <v>4957.5969953522172</v>
      </c>
      <c r="J208" s="131">
        <v>5026</v>
      </c>
      <c r="K208" s="135">
        <v>-68.403004647782836</v>
      </c>
      <c r="L208" s="131">
        <v>595</v>
      </c>
      <c r="M208" s="90">
        <v>597</v>
      </c>
      <c r="N208" s="135">
        <v>-2</v>
      </c>
      <c r="O208" s="131">
        <v>4449.4694768070349</v>
      </c>
      <c r="P208" s="131">
        <v>4130</v>
      </c>
      <c r="Q208" s="135">
        <v>319.46947680703488</v>
      </c>
      <c r="R208" s="131">
        <v>11801.027667449742</v>
      </c>
      <c r="S208" s="131">
        <v>11956</v>
      </c>
      <c r="T208" s="135">
        <v>-154.97233255025822</v>
      </c>
      <c r="U208" s="131">
        <v>1090</v>
      </c>
      <c r="V208" s="131">
        <v>1046</v>
      </c>
      <c r="W208" s="135">
        <v>44</v>
      </c>
      <c r="X208" s="131">
        <v>739</v>
      </c>
      <c r="Y208" s="131">
        <v>0</v>
      </c>
      <c r="Z208" s="135">
        <v>739</v>
      </c>
      <c r="AA208" s="131">
        <v>856</v>
      </c>
      <c r="AB208" s="131">
        <v>56.228639280394823</v>
      </c>
      <c r="AC208" s="135">
        <v>799.77136071960513</v>
      </c>
      <c r="AD208" s="131">
        <v>881</v>
      </c>
      <c r="AE208" s="131">
        <v>0</v>
      </c>
      <c r="AF208" s="135">
        <v>881</v>
      </c>
      <c r="AG208" s="131">
        <v>0</v>
      </c>
      <c r="AH208" s="131">
        <v>0</v>
      </c>
      <c r="AI208" s="135">
        <v>0</v>
      </c>
      <c r="AJ208" s="131">
        <v>-32</v>
      </c>
      <c r="AK208" s="131">
        <v>-8.9454653400628121</v>
      </c>
      <c r="AL208" s="135">
        <v>-23.05453465993719</v>
      </c>
      <c r="AM208" s="131">
        <v>-41.128000893997523</v>
      </c>
      <c r="AN208" s="131">
        <v>0</v>
      </c>
      <c r="AO208" s="135">
        <v>-41.128000893997523</v>
      </c>
      <c r="AP208" s="136">
        <v>51283</v>
      </c>
      <c r="AQ208" s="136">
        <v>49396</v>
      </c>
      <c r="AR208" s="135">
        <v>1887</v>
      </c>
      <c r="AS208" s="137">
        <v>-177</v>
      </c>
      <c r="AT208" s="137">
        <v>241.3218884165035</v>
      </c>
      <c r="AU208" s="135">
        <v>-418.3218884165035</v>
      </c>
      <c r="AV208" s="25">
        <v>237</v>
      </c>
      <c r="AW208" s="86"/>
      <c r="AX208" s="92"/>
      <c r="AY208" s="93"/>
      <c r="AZ208" s="90"/>
      <c r="BE208" s="25">
        <v>0</v>
      </c>
      <c r="BF208" s="25">
        <v>0.28317394033365417</v>
      </c>
    </row>
    <row r="209" spans="2:58" ht="16" x14ac:dyDescent="0.4">
      <c r="B209" s="124" t="s">
        <v>208</v>
      </c>
      <c r="C209" s="133">
        <v>7802.8307974205663</v>
      </c>
      <c r="D209" s="131">
        <v>7826</v>
      </c>
      <c r="E209" s="135">
        <v>-23.169202579433659</v>
      </c>
      <c r="F209" s="131">
        <v>14671.129394877191</v>
      </c>
      <c r="G209" s="131">
        <v>13468</v>
      </c>
      <c r="H209" s="135">
        <v>1203.1293948771909</v>
      </c>
      <c r="I209" s="133">
        <v>5460.3774076735626</v>
      </c>
      <c r="J209" s="131">
        <v>5099</v>
      </c>
      <c r="K209" s="135">
        <v>361.37740767356263</v>
      </c>
      <c r="L209" s="131">
        <v>793</v>
      </c>
      <c r="M209" s="90">
        <v>787</v>
      </c>
      <c r="N209" s="135">
        <v>6</v>
      </c>
      <c r="O209" s="131">
        <v>5744.8786806194867</v>
      </c>
      <c r="P209" s="131">
        <v>4814</v>
      </c>
      <c r="Q209" s="135">
        <v>930.87868061948666</v>
      </c>
      <c r="R209" s="131">
        <v>19298.591519769292</v>
      </c>
      <c r="S209" s="131">
        <v>18701</v>
      </c>
      <c r="T209" s="135">
        <v>597.59151976929206</v>
      </c>
      <c r="U209" s="131">
        <v>1090</v>
      </c>
      <c r="V209" s="131">
        <v>1046</v>
      </c>
      <c r="W209" s="135">
        <v>44</v>
      </c>
      <c r="X209" s="131">
        <v>910</v>
      </c>
      <c r="Y209" s="131">
        <v>191.68854300134598</v>
      </c>
      <c r="Z209" s="135">
        <v>718.31145699865397</v>
      </c>
      <c r="AA209" s="131">
        <v>848</v>
      </c>
      <c r="AB209" s="131">
        <v>56.228639280394823</v>
      </c>
      <c r="AC209" s="135">
        <v>791.77136071960513</v>
      </c>
      <c r="AD209" s="131">
        <v>961</v>
      </c>
      <c r="AE209" s="131">
        <v>191.68854300134598</v>
      </c>
      <c r="AF209" s="135">
        <v>769.31145699865397</v>
      </c>
      <c r="AG209" s="131">
        <v>0</v>
      </c>
      <c r="AH209" s="131">
        <v>0</v>
      </c>
      <c r="AI209" s="135">
        <v>0</v>
      </c>
      <c r="AJ209" s="131">
        <v>-32</v>
      </c>
      <c r="AK209" s="131">
        <v>-8.9454653400628121</v>
      </c>
      <c r="AL209" s="135">
        <v>-23.05453465993719</v>
      </c>
      <c r="AM209" s="131">
        <v>805.19219963989599</v>
      </c>
      <c r="AN209" s="131">
        <v>0</v>
      </c>
      <c r="AO209" s="135">
        <v>805.19219963989599</v>
      </c>
      <c r="AP209" s="136">
        <v>58353</v>
      </c>
      <c r="AQ209" s="136">
        <v>52172</v>
      </c>
      <c r="AR209" s="135">
        <v>6181</v>
      </c>
      <c r="AS209" s="137">
        <v>6893</v>
      </c>
      <c r="AT209" s="137">
        <v>3017.3218884165035</v>
      </c>
      <c r="AU209" s="135">
        <v>3875.6781115834965</v>
      </c>
      <c r="AV209" s="25">
        <v>3</v>
      </c>
      <c r="AW209" s="86"/>
      <c r="AX209" s="92"/>
      <c r="AY209" s="93"/>
      <c r="AZ209" s="90"/>
      <c r="BE209" s="25">
        <v>0</v>
      </c>
      <c r="BF209" s="25">
        <v>-0.33974005698109977</v>
      </c>
    </row>
    <row r="210" spans="2:58" ht="16" x14ac:dyDescent="0.4">
      <c r="B210" s="124" t="s">
        <v>209</v>
      </c>
      <c r="C210" s="133">
        <v>11940.294953289444</v>
      </c>
      <c r="D210" s="131">
        <v>12280</v>
      </c>
      <c r="E210" s="135">
        <v>-339.70504671055642</v>
      </c>
      <c r="F210" s="131">
        <v>17236.738907995557</v>
      </c>
      <c r="G210" s="131">
        <v>17276</v>
      </c>
      <c r="H210" s="135">
        <v>-39.261092004442617</v>
      </c>
      <c r="I210" s="133">
        <v>4921.5969953522172</v>
      </c>
      <c r="J210" s="131">
        <v>4702</v>
      </c>
      <c r="K210" s="135">
        <v>219.59699535221716</v>
      </c>
      <c r="L210" s="131">
        <v>452</v>
      </c>
      <c r="M210" s="90">
        <v>457</v>
      </c>
      <c r="N210" s="135">
        <v>-5</v>
      </c>
      <c r="O210" s="131">
        <v>3233.4694768070349</v>
      </c>
      <c r="P210" s="131">
        <v>3242</v>
      </c>
      <c r="Q210" s="135">
        <v>-8.53052319296512</v>
      </c>
      <c r="R210" s="131">
        <v>11966.027667449742</v>
      </c>
      <c r="S210" s="131">
        <v>12109</v>
      </c>
      <c r="T210" s="135">
        <v>-142.97233255025822</v>
      </c>
      <c r="U210" s="131">
        <v>1090</v>
      </c>
      <c r="V210" s="131">
        <v>1046</v>
      </c>
      <c r="W210" s="135">
        <v>44</v>
      </c>
      <c r="X210" s="131">
        <v>830</v>
      </c>
      <c r="Y210" s="131">
        <v>191.68854300134598</v>
      </c>
      <c r="Z210" s="135">
        <v>638.31145699865397</v>
      </c>
      <c r="AA210" s="131">
        <v>848</v>
      </c>
      <c r="AB210" s="131">
        <v>56.228639280394823</v>
      </c>
      <c r="AC210" s="135">
        <v>791.77136071960513</v>
      </c>
      <c r="AD210" s="131">
        <v>881</v>
      </c>
      <c r="AE210" s="131">
        <v>0</v>
      </c>
      <c r="AF210" s="135">
        <v>881</v>
      </c>
      <c r="AG210" s="131">
        <v>0</v>
      </c>
      <c r="AH210" s="131">
        <v>0</v>
      </c>
      <c r="AI210" s="135">
        <v>0</v>
      </c>
      <c r="AJ210" s="131">
        <v>-32</v>
      </c>
      <c r="AK210" s="131">
        <v>-8.9454653400628121</v>
      </c>
      <c r="AL210" s="135">
        <v>-23.05453465993719</v>
      </c>
      <c r="AM210" s="131">
        <v>-41.128000893993885</v>
      </c>
      <c r="AN210" s="131">
        <v>0</v>
      </c>
      <c r="AO210" s="135">
        <v>-41.128000893993885</v>
      </c>
      <c r="AP210" s="136">
        <v>53326</v>
      </c>
      <c r="AQ210" s="136">
        <v>51351</v>
      </c>
      <c r="AR210" s="135">
        <v>1975</v>
      </c>
      <c r="AS210" s="137">
        <v>1866</v>
      </c>
      <c r="AT210" s="137">
        <v>2196.3218884165035</v>
      </c>
      <c r="AU210" s="135">
        <v>-330.3218884165035</v>
      </c>
      <c r="AV210" s="25">
        <v>231</v>
      </c>
      <c r="AW210" s="86"/>
      <c r="AX210" s="92"/>
      <c r="AY210" s="93"/>
      <c r="AZ210" s="90"/>
      <c r="BE210" s="25">
        <v>0</v>
      </c>
      <c r="BF210" s="25">
        <v>-2.8283058323722798E-2</v>
      </c>
    </row>
    <row r="211" spans="2:58" ht="16" x14ac:dyDescent="0.4">
      <c r="B211" s="124" t="s">
        <v>210</v>
      </c>
      <c r="C211" s="133">
        <v>8439.2949532894436</v>
      </c>
      <c r="D211" s="131">
        <v>8601</v>
      </c>
      <c r="E211" s="135">
        <v>-161.70504671055642</v>
      </c>
      <c r="F211" s="131">
        <v>14497.738907995559</v>
      </c>
      <c r="G211" s="131">
        <v>14005</v>
      </c>
      <c r="H211" s="135">
        <v>492.7389079955592</v>
      </c>
      <c r="I211" s="133">
        <v>5206.5969953522172</v>
      </c>
      <c r="J211" s="131">
        <v>4825</v>
      </c>
      <c r="K211" s="135">
        <v>381.59699535221716</v>
      </c>
      <c r="L211" s="131">
        <v>697</v>
      </c>
      <c r="M211" s="90">
        <v>692</v>
      </c>
      <c r="N211" s="135">
        <v>5</v>
      </c>
      <c r="O211" s="131">
        <v>5762.4694768070349</v>
      </c>
      <c r="P211" s="131">
        <v>5249</v>
      </c>
      <c r="Q211" s="135">
        <v>513.46947680703488</v>
      </c>
      <c r="R211" s="131">
        <v>15855.027667449742</v>
      </c>
      <c r="S211" s="131">
        <v>15935</v>
      </c>
      <c r="T211" s="135">
        <v>-79.972332550258216</v>
      </c>
      <c r="U211" s="131">
        <v>1090</v>
      </c>
      <c r="V211" s="131">
        <v>1046</v>
      </c>
      <c r="W211" s="135">
        <v>44</v>
      </c>
      <c r="X211" s="131">
        <v>739</v>
      </c>
      <c r="Y211" s="131">
        <v>0</v>
      </c>
      <c r="Z211" s="135">
        <v>739</v>
      </c>
      <c r="AA211" s="131">
        <v>848</v>
      </c>
      <c r="AB211" s="131">
        <v>56.228639280394823</v>
      </c>
      <c r="AC211" s="135">
        <v>791.77136071960513</v>
      </c>
      <c r="AD211" s="131">
        <v>881</v>
      </c>
      <c r="AE211" s="131">
        <v>0</v>
      </c>
      <c r="AF211" s="135">
        <v>881</v>
      </c>
      <c r="AG211" s="131">
        <v>0</v>
      </c>
      <c r="AH211" s="131">
        <v>0</v>
      </c>
      <c r="AI211" s="135">
        <v>0</v>
      </c>
      <c r="AJ211" s="131">
        <v>34</v>
      </c>
      <c r="AK211" s="131">
        <v>82.14493029417676</v>
      </c>
      <c r="AL211" s="135">
        <v>-48.14493029417676</v>
      </c>
      <c r="AM211" s="131">
        <v>-41.128000893997523</v>
      </c>
      <c r="AN211" s="131">
        <v>0</v>
      </c>
      <c r="AO211" s="135">
        <v>-41.128000893997523</v>
      </c>
      <c r="AP211" s="136">
        <v>54009</v>
      </c>
      <c r="AQ211" s="136">
        <v>50491</v>
      </c>
      <c r="AR211" s="135">
        <v>3518</v>
      </c>
      <c r="AS211" s="137">
        <v>2549</v>
      </c>
      <c r="AT211" s="137">
        <v>1336.3218884165035</v>
      </c>
      <c r="AU211" s="135">
        <v>1212.6781115834965</v>
      </c>
      <c r="AV211" s="25">
        <v>103</v>
      </c>
      <c r="AW211" s="86"/>
      <c r="AX211" s="92"/>
      <c r="AY211" s="93"/>
      <c r="AZ211" s="90"/>
      <c r="BE211" s="25">
        <v>0</v>
      </c>
      <c r="BF211" s="25">
        <v>0.37356957457086537</v>
      </c>
    </row>
    <row r="212" spans="2:58" ht="16" x14ac:dyDescent="0.4">
      <c r="B212" s="124" t="s">
        <v>211</v>
      </c>
      <c r="C212" s="133">
        <v>6660.5117763704029</v>
      </c>
      <c r="D212" s="131">
        <v>6904</v>
      </c>
      <c r="E212" s="135">
        <v>-243.48822362959709</v>
      </c>
      <c r="F212" s="131">
        <v>10770.314858099995</v>
      </c>
      <c r="G212" s="131">
        <v>10748</v>
      </c>
      <c r="H212" s="135">
        <v>22.314858099995035</v>
      </c>
      <c r="I212" s="133">
        <v>5045.6820320386923</v>
      </c>
      <c r="J212" s="131">
        <v>4743</v>
      </c>
      <c r="K212" s="135">
        <v>302.68203203869234</v>
      </c>
      <c r="L212" s="131">
        <v>894</v>
      </c>
      <c r="M212" s="90">
        <v>889</v>
      </c>
      <c r="N212" s="135">
        <v>5</v>
      </c>
      <c r="O212" s="131">
        <v>6742.5885266766436</v>
      </c>
      <c r="P212" s="131">
        <v>6125</v>
      </c>
      <c r="Q212" s="135">
        <v>617.5885266766436</v>
      </c>
      <c r="R212" s="131">
        <v>22017.038459664371</v>
      </c>
      <c r="S212" s="131">
        <v>21584</v>
      </c>
      <c r="T212" s="135">
        <v>433.03845966437075</v>
      </c>
      <c r="U212" s="131">
        <v>1090</v>
      </c>
      <c r="V212" s="131">
        <v>1046</v>
      </c>
      <c r="W212" s="135">
        <v>44</v>
      </c>
      <c r="X212" s="131">
        <v>918</v>
      </c>
      <c r="Y212" s="131">
        <v>511.16944800358925</v>
      </c>
      <c r="Z212" s="135">
        <v>406.83055199641075</v>
      </c>
      <c r="AA212" s="131">
        <v>848</v>
      </c>
      <c r="AB212" s="131">
        <v>56.228639280394823</v>
      </c>
      <c r="AC212" s="135">
        <v>791.77136071960513</v>
      </c>
      <c r="AD212" s="131">
        <v>1057</v>
      </c>
      <c r="AE212" s="131">
        <v>191.68854300134598</v>
      </c>
      <c r="AF212" s="135">
        <v>865.31145699865397</v>
      </c>
      <c r="AG212" s="131">
        <v>1016</v>
      </c>
      <c r="AH212" s="131">
        <v>965.51155115511551</v>
      </c>
      <c r="AI212" s="135">
        <v>50.488448844884488</v>
      </c>
      <c r="AJ212" s="131">
        <v>34</v>
      </c>
      <c r="AK212" s="131">
        <v>82.14493029417676</v>
      </c>
      <c r="AL212" s="135">
        <v>-48.14493029417676</v>
      </c>
      <c r="AM212" s="131">
        <v>1290.8643471498945</v>
      </c>
      <c r="AN212" s="131">
        <v>1916.8854300134599</v>
      </c>
      <c r="AO212" s="135">
        <v>-626.02108286356543</v>
      </c>
      <c r="AP212" s="136">
        <v>58384</v>
      </c>
      <c r="AQ212" s="136">
        <v>55763</v>
      </c>
      <c r="AR212" s="135">
        <v>2621</v>
      </c>
      <c r="AS212" s="137">
        <v>6924</v>
      </c>
      <c r="AT212" s="137">
        <v>6608.3218884165035</v>
      </c>
      <c r="AU212" s="135">
        <v>315.6781115834965</v>
      </c>
      <c r="AV212" s="25">
        <v>190</v>
      </c>
      <c r="AW212" s="86"/>
      <c r="AX212" s="92"/>
      <c r="AY212" s="93"/>
      <c r="AZ212" s="90"/>
      <c r="BE212" s="25">
        <v>0</v>
      </c>
      <c r="BF212" s="25">
        <v>-0.37145825192419579</v>
      </c>
    </row>
    <row r="213" spans="2:58" ht="16" x14ac:dyDescent="0.4">
      <c r="B213" s="124" t="s">
        <v>212</v>
      </c>
      <c r="C213" s="133">
        <v>8815.2949532894436</v>
      </c>
      <c r="D213" s="131">
        <v>8813</v>
      </c>
      <c r="E213" s="135">
        <v>2.2949532894435833</v>
      </c>
      <c r="F213" s="131">
        <v>14235.738907995559</v>
      </c>
      <c r="G213" s="131">
        <v>14029</v>
      </c>
      <c r="H213" s="135">
        <v>206.7389079955592</v>
      </c>
      <c r="I213" s="133">
        <v>5245.5969953522172</v>
      </c>
      <c r="J213" s="131">
        <v>4974</v>
      </c>
      <c r="K213" s="135">
        <v>271.59699535221716</v>
      </c>
      <c r="L213" s="131">
        <v>542</v>
      </c>
      <c r="M213" s="90">
        <v>542</v>
      </c>
      <c r="N213" s="135">
        <v>0</v>
      </c>
      <c r="O213" s="131">
        <v>4660.4694768070349</v>
      </c>
      <c r="P213" s="131">
        <v>4294</v>
      </c>
      <c r="Q213" s="135">
        <v>366.46947680703488</v>
      </c>
      <c r="R213" s="131">
        <v>16749.02766744974</v>
      </c>
      <c r="S213" s="131">
        <v>16526</v>
      </c>
      <c r="T213" s="135">
        <v>223.02766744973997</v>
      </c>
      <c r="U213" s="131">
        <v>1090</v>
      </c>
      <c r="V213" s="131">
        <v>1046</v>
      </c>
      <c r="W213" s="135">
        <v>44</v>
      </c>
      <c r="X213" s="131">
        <v>739</v>
      </c>
      <c r="Y213" s="131">
        <v>0</v>
      </c>
      <c r="Z213" s="135">
        <v>739</v>
      </c>
      <c r="AA213" s="131">
        <v>848</v>
      </c>
      <c r="AB213" s="131">
        <v>56.228639280394823</v>
      </c>
      <c r="AC213" s="135">
        <v>791.77136071960513</v>
      </c>
      <c r="AD213" s="131">
        <v>881</v>
      </c>
      <c r="AE213" s="131">
        <v>0</v>
      </c>
      <c r="AF213" s="135">
        <v>881</v>
      </c>
      <c r="AG213" s="131">
        <v>0</v>
      </c>
      <c r="AH213" s="131">
        <v>0</v>
      </c>
      <c r="AI213" s="135">
        <v>0</v>
      </c>
      <c r="AJ213" s="131">
        <v>34</v>
      </c>
      <c r="AK213" s="131">
        <v>82.14493029417676</v>
      </c>
      <c r="AL213" s="135">
        <v>-48.14493029417676</v>
      </c>
      <c r="AM213" s="131">
        <v>-41.128000893997523</v>
      </c>
      <c r="AN213" s="131">
        <v>0</v>
      </c>
      <c r="AO213" s="135">
        <v>-41.128000893997523</v>
      </c>
      <c r="AP213" s="136">
        <v>53799</v>
      </c>
      <c r="AQ213" s="136">
        <v>50362</v>
      </c>
      <c r="AR213" s="135">
        <v>3437</v>
      </c>
      <c r="AS213" s="137">
        <v>2339</v>
      </c>
      <c r="AT213" s="137">
        <v>1207.3218884165035</v>
      </c>
      <c r="AU213" s="135">
        <v>1131.6781115834965</v>
      </c>
      <c r="AV213" s="25">
        <v>112</v>
      </c>
      <c r="AW213" s="86"/>
      <c r="AX213" s="92"/>
      <c r="AY213" s="93"/>
      <c r="AZ213" s="90"/>
      <c r="BE213" s="25">
        <v>0</v>
      </c>
      <c r="BF213" s="25">
        <v>0.37356957457086537</v>
      </c>
    </row>
    <row r="214" spans="2:58" ht="16" x14ac:dyDescent="0.4">
      <c r="B214" s="124" t="s">
        <v>213</v>
      </c>
      <c r="C214" s="133">
        <v>9567.2949532894436</v>
      </c>
      <c r="D214" s="131">
        <v>9523</v>
      </c>
      <c r="E214" s="135">
        <v>44.294953289443583</v>
      </c>
      <c r="F214" s="131">
        <v>14005.738907995559</v>
      </c>
      <c r="G214" s="131">
        <v>14310</v>
      </c>
      <c r="H214" s="135">
        <v>-304.2610920044408</v>
      </c>
      <c r="I214" s="133">
        <v>4224.5969953522172</v>
      </c>
      <c r="J214" s="131">
        <v>4448</v>
      </c>
      <c r="K214" s="135">
        <v>-223.40300464778284</v>
      </c>
      <c r="L214" s="131">
        <v>671</v>
      </c>
      <c r="M214" s="90">
        <v>668</v>
      </c>
      <c r="N214" s="135">
        <v>3</v>
      </c>
      <c r="O214" s="131">
        <v>6066.4694768070349</v>
      </c>
      <c r="P214" s="131">
        <v>5920</v>
      </c>
      <c r="Q214" s="135">
        <v>146.46947680703488</v>
      </c>
      <c r="R214" s="131">
        <v>11116.027667449742</v>
      </c>
      <c r="S214" s="131">
        <v>11264</v>
      </c>
      <c r="T214" s="135">
        <v>-147.97233255025822</v>
      </c>
      <c r="U214" s="131">
        <v>1090</v>
      </c>
      <c r="V214" s="131">
        <v>1046</v>
      </c>
      <c r="W214" s="135">
        <v>44</v>
      </c>
      <c r="X214" s="131">
        <v>739</v>
      </c>
      <c r="Y214" s="131">
        <v>0</v>
      </c>
      <c r="Z214" s="135">
        <v>739</v>
      </c>
      <c r="AA214" s="131">
        <v>872</v>
      </c>
      <c r="AB214" s="131">
        <v>139.29367458097809</v>
      </c>
      <c r="AC214" s="135">
        <v>732.70632541902194</v>
      </c>
      <c r="AD214" s="131">
        <v>881</v>
      </c>
      <c r="AE214" s="131">
        <v>0</v>
      </c>
      <c r="AF214" s="135">
        <v>881</v>
      </c>
      <c r="AG214" s="131">
        <v>0</v>
      </c>
      <c r="AH214" s="131">
        <v>0</v>
      </c>
      <c r="AI214" s="135">
        <v>0</v>
      </c>
      <c r="AJ214" s="131">
        <v>-32</v>
      </c>
      <c r="AK214" s="131">
        <v>-8.9454653400628121</v>
      </c>
      <c r="AL214" s="135">
        <v>-23.05453465993719</v>
      </c>
      <c r="AM214" s="131">
        <v>-41.128000893997523</v>
      </c>
      <c r="AN214" s="131">
        <v>0</v>
      </c>
      <c r="AO214" s="135">
        <v>-41.128000893997523</v>
      </c>
      <c r="AP214" s="136">
        <v>49160</v>
      </c>
      <c r="AQ214" s="136">
        <v>47309</v>
      </c>
      <c r="AR214" s="135">
        <v>1851</v>
      </c>
      <c r="AS214" s="137">
        <v>-2300</v>
      </c>
      <c r="AT214" s="137">
        <v>-1845.6781115834965</v>
      </c>
      <c r="AU214" s="135">
        <v>-454.3218884165035</v>
      </c>
      <c r="AV214" s="25">
        <v>241</v>
      </c>
      <c r="AW214" s="86"/>
      <c r="AX214" s="92"/>
      <c r="AY214" s="93"/>
      <c r="AZ214" s="90"/>
      <c r="BE214" s="25">
        <v>0</v>
      </c>
      <c r="BF214" s="25">
        <v>0.34820924091764027</v>
      </c>
    </row>
    <row r="215" spans="2:58" ht="16" x14ac:dyDescent="0.4">
      <c r="B215" s="124" t="s">
        <v>214</v>
      </c>
      <c r="C215" s="133">
        <v>8549.617534251498</v>
      </c>
      <c r="D215" s="131">
        <v>8671</v>
      </c>
      <c r="E215" s="135">
        <v>-121.382465748502</v>
      </c>
      <c r="F215" s="131">
        <v>12378.026860346243</v>
      </c>
      <c r="G215" s="131">
        <v>12456</v>
      </c>
      <c r="H215" s="135">
        <v>-77.973139653757244</v>
      </c>
      <c r="I215" s="133">
        <v>5096.5880544240954</v>
      </c>
      <c r="J215" s="131">
        <v>4732</v>
      </c>
      <c r="K215" s="135">
        <v>364.58805442409539</v>
      </c>
      <c r="L215" s="131">
        <v>580</v>
      </c>
      <c r="M215" s="90">
        <v>576</v>
      </c>
      <c r="N215" s="135">
        <v>4</v>
      </c>
      <c r="O215" s="131">
        <v>5196.3925983684685</v>
      </c>
      <c r="P215" s="131">
        <v>4959</v>
      </c>
      <c r="Q215" s="135">
        <v>237.3925983684685</v>
      </c>
      <c r="R215" s="131">
        <v>16942.44355351659</v>
      </c>
      <c r="S215" s="131">
        <v>16899</v>
      </c>
      <c r="T215" s="135">
        <v>43.443553516590327</v>
      </c>
      <c r="U215" s="131">
        <v>678</v>
      </c>
      <c r="V215" s="131">
        <v>653</v>
      </c>
      <c r="W215" s="135">
        <v>25</v>
      </c>
      <c r="X215" s="131">
        <v>739</v>
      </c>
      <c r="Y215" s="131">
        <v>0</v>
      </c>
      <c r="Z215" s="135">
        <v>739</v>
      </c>
      <c r="AA215" s="131">
        <v>853</v>
      </c>
      <c r="AB215" s="131">
        <v>56.228639280394823</v>
      </c>
      <c r="AC215" s="135">
        <v>796.77136071960513</v>
      </c>
      <c r="AD215" s="131">
        <v>881</v>
      </c>
      <c r="AE215" s="131">
        <v>0</v>
      </c>
      <c r="AF215" s="135">
        <v>881</v>
      </c>
      <c r="AG215" s="131">
        <v>0</v>
      </c>
      <c r="AH215" s="131">
        <v>0</v>
      </c>
      <c r="AI215" s="135">
        <v>0</v>
      </c>
      <c r="AJ215" s="131">
        <v>-32</v>
      </c>
      <c r="AK215" s="131">
        <v>-8.9454653400628121</v>
      </c>
      <c r="AL215" s="135">
        <v>-23.05453465993719</v>
      </c>
      <c r="AM215" s="131">
        <v>14.931399093104119</v>
      </c>
      <c r="AN215" s="131">
        <v>0</v>
      </c>
      <c r="AO215" s="135">
        <v>14.931399093104119</v>
      </c>
      <c r="AP215" s="136">
        <v>51877</v>
      </c>
      <c r="AQ215" s="136">
        <v>48993</v>
      </c>
      <c r="AR215" s="135">
        <v>2884</v>
      </c>
      <c r="AS215" s="137">
        <v>417</v>
      </c>
      <c r="AT215" s="137">
        <v>-161.6781115834965</v>
      </c>
      <c r="AU215" s="135">
        <v>578.6781115834965</v>
      </c>
      <c r="AV215" s="25">
        <v>165</v>
      </c>
      <c r="AW215" s="86"/>
      <c r="AX215" s="92"/>
      <c r="AY215" s="93"/>
      <c r="AZ215" s="90"/>
      <c r="BE215" s="25">
        <v>0</v>
      </c>
      <c r="BF215" s="25">
        <v>0.28317394033365417</v>
      </c>
    </row>
    <row r="216" spans="2:58" ht="16" x14ac:dyDescent="0.4">
      <c r="B216" s="124" t="s">
        <v>215</v>
      </c>
      <c r="C216" s="133">
        <v>9295.8750260728884</v>
      </c>
      <c r="D216" s="131">
        <v>9578</v>
      </c>
      <c r="E216" s="135">
        <v>-282.12497392711157</v>
      </c>
      <c r="F216" s="131">
        <v>15578.580448412096</v>
      </c>
      <c r="G216" s="131">
        <v>15224</v>
      </c>
      <c r="H216" s="135">
        <v>354.5804484120963</v>
      </c>
      <c r="I216" s="133">
        <v>6176.0854735783996</v>
      </c>
      <c r="J216" s="131">
        <v>5430</v>
      </c>
      <c r="K216" s="135">
        <v>746.08547357839961</v>
      </c>
      <c r="L216" s="131">
        <v>1036</v>
      </c>
      <c r="M216" s="90">
        <v>1023</v>
      </c>
      <c r="N216" s="135">
        <v>13</v>
      </c>
      <c r="O216" s="131">
        <v>6610.7867695434506</v>
      </c>
      <c r="P216" s="131">
        <v>6150</v>
      </c>
      <c r="Q216" s="135">
        <v>460.78676954345065</v>
      </c>
      <c r="R216" s="131">
        <v>16338.859070133816</v>
      </c>
      <c r="S216" s="131">
        <v>16341</v>
      </c>
      <c r="T216" s="135">
        <v>-2.1409298661837965</v>
      </c>
      <c r="U216" s="131">
        <v>482</v>
      </c>
      <c r="V216" s="131">
        <v>464</v>
      </c>
      <c r="W216" s="135">
        <v>18</v>
      </c>
      <c r="X216" s="131">
        <v>739</v>
      </c>
      <c r="Y216" s="131">
        <v>0</v>
      </c>
      <c r="Z216" s="135">
        <v>739</v>
      </c>
      <c r="AA216" s="131">
        <v>848</v>
      </c>
      <c r="AB216" s="131">
        <v>56.228639280394823</v>
      </c>
      <c r="AC216" s="135">
        <v>791.77136071960513</v>
      </c>
      <c r="AD216" s="131">
        <v>881</v>
      </c>
      <c r="AE216" s="131">
        <v>0</v>
      </c>
      <c r="AF216" s="135">
        <v>881</v>
      </c>
      <c r="AG216" s="131">
        <v>0</v>
      </c>
      <c r="AH216" s="131">
        <v>0</v>
      </c>
      <c r="AI216" s="135">
        <v>0</v>
      </c>
      <c r="AJ216" s="131">
        <v>1</v>
      </c>
      <c r="AK216" s="131">
        <v>36.599732477057032</v>
      </c>
      <c r="AL216" s="135">
        <v>-35.599732477057032</v>
      </c>
      <c r="AM216" s="131">
        <v>97.813212259350621</v>
      </c>
      <c r="AN216" s="131">
        <v>0</v>
      </c>
      <c r="AO216" s="135">
        <v>97.813212259350621</v>
      </c>
      <c r="AP216" s="136">
        <v>58085</v>
      </c>
      <c r="AQ216" s="136">
        <v>54303</v>
      </c>
      <c r="AR216" s="135">
        <v>3782</v>
      </c>
      <c r="AS216" s="137">
        <v>6625</v>
      </c>
      <c r="AT216" s="137">
        <v>5148.3218884165035</v>
      </c>
      <c r="AU216" s="135">
        <v>1476.6781115834965</v>
      </c>
      <c r="AV216" s="25">
        <v>82</v>
      </c>
      <c r="AW216" s="86"/>
      <c r="AX216" s="92"/>
      <c r="AY216" s="93"/>
      <c r="AZ216" s="90"/>
      <c r="BE216" s="25">
        <v>0</v>
      </c>
      <c r="BF216" s="25">
        <v>-0.17162824254774023</v>
      </c>
    </row>
    <row r="217" spans="2:58" ht="16" x14ac:dyDescent="0.4">
      <c r="B217" s="124" t="s">
        <v>216</v>
      </c>
      <c r="C217" s="133">
        <v>9604.2949532894436</v>
      </c>
      <c r="D217" s="131">
        <v>9800</v>
      </c>
      <c r="E217" s="135">
        <v>-195.70504671055642</v>
      </c>
      <c r="F217" s="131">
        <v>14089.738907995559</v>
      </c>
      <c r="G217" s="131">
        <v>14466</v>
      </c>
      <c r="H217" s="135">
        <v>-376.2610920044408</v>
      </c>
      <c r="I217" s="133">
        <v>5206.5969953522172</v>
      </c>
      <c r="J217" s="131">
        <v>4974</v>
      </c>
      <c r="K217" s="135">
        <v>232.59699535221716</v>
      </c>
      <c r="L217" s="131">
        <v>678</v>
      </c>
      <c r="M217" s="90">
        <v>687</v>
      </c>
      <c r="N217" s="135">
        <v>-9</v>
      </c>
      <c r="O217" s="131">
        <v>4980.4694768070349</v>
      </c>
      <c r="P217" s="131">
        <v>4962</v>
      </c>
      <c r="Q217" s="135">
        <v>18.46947680703488</v>
      </c>
      <c r="R217" s="131">
        <v>15190.027667449742</v>
      </c>
      <c r="S217" s="131">
        <v>15106</v>
      </c>
      <c r="T217" s="135">
        <v>84.027667449741784</v>
      </c>
      <c r="U217" s="131">
        <v>523</v>
      </c>
      <c r="V217" s="131">
        <v>503</v>
      </c>
      <c r="W217" s="135">
        <v>20</v>
      </c>
      <c r="X217" s="131">
        <v>739</v>
      </c>
      <c r="Y217" s="131">
        <v>0</v>
      </c>
      <c r="Z217" s="135">
        <v>739</v>
      </c>
      <c r="AA217" s="131">
        <v>850</v>
      </c>
      <c r="AB217" s="131">
        <v>56.228639280394823</v>
      </c>
      <c r="AC217" s="135">
        <v>793.77136071960513</v>
      </c>
      <c r="AD217" s="131">
        <v>881</v>
      </c>
      <c r="AE217" s="131">
        <v>0</v>
      </c>
      <c r="AF217" s="135">
        <v>881</v>
      </c>
      <c r="AG217" s="131">
        <v>0</v>
      </c>
      <c r="AH217" s="131">
        <v>0</v>
      </c>
      <c r="AI217" s="135">
        <v>0</v>
      </c>
      <c r="AJ217" s="131">
        <v>-32</v>
      </c>
      <c r="AK217" s="131">
        <v>-8.9454653400628121</v>
      </c>
      <c r="AL217" s="135">
        <v>-23.05453465993719</v>
      </c>
      <c r="AM217" s="131">
        <v>-41.128000893997523</v>
      </c>
      <c r="AN217" s="131">
        <v>0</v>
      </c>
      <c r="AO217" s="135">
        <v>-41.128000893997523</v>
      </c>
      <c r="AP217" s="136">
        <v>52669</v>
      </c>
      <c r="AQ217" s="136">
        <v>50545</v>
      </c>
      <c r="AR217" s="135">
        <v>2124</v>
      </c>
      <c r="AS217" s="137">
        <v>1209</v>
      </c>
      <c r="AT217" s="137">
        <v>1390.3218884165035</v>
      </c>
      <c r="AU217" s="135">
        <v>-181.3218884165035</v>
      </c>
      <c r="AV217" s="25">
        <v>224</v>
      </c>
      <c r="AW217" s="86"/>
      <c r="AX217" s="92"/>
      <c r="AY217" s="93"/>
      <c r="AZ217" s="90"/>
      <c r="BE217" s="25">
        <v>0</v>
      </c>
      <c r="BF217" s="25">
        <v>0.28317394033365417</v>
      </c>
    </row>
    <row r="218" spans="2:58" ht="16" x14ac:dyDescent="0.4">
      <c r="B218" s="124" t="s">
        <v>217</v>
      </c>
      <c r="C218" s="133">
        <v>9849.3126520704445</v>
      </c>
      <c r="D218" s="131">
        <v>9933</v>
      </c>
      <c r="E218" s="135">
        <v>-83.687347929555472</v>
      </c>
      <c r="F218" s="131">
        <v>14868.428190886141</v>
      </c>
      <c r="G218" s="131">
        <v>14668</v>
      </c>
      <c r="H218" s="135">
        <v>200.42819088614124</v>
      </c>
      <c r="I218" s="133">
        <v>5901.9368537164537</v>
      </c>
      <c r="J218" s="131">
        <v>5698</v>
      </c>
      <c r="K218" s="135">
        <v>203.9368537164537</v>
      </c>
      <c r="L218" s="131">
        <v>724</v>
      </c>
      <c r="M218" s="90">
        <v>715</v>
      </c>
      <c r="N218" s="135">
        <v>9</v>
      </c>
      <c r="O218" s="131">
        <v>5968.6181266950061</v>
      </c>
      <c r="P218" s="131">
        <v>5438</v>
      </c>
      <c r="Q218" s="135">
        <v>530.61812669500614</v>
      </c>
      <c r="R218" s="131">
        <v>13918.178218418116</v>
      </c>
      <c r="S218" s="131">
        <v>13928</v>
      </c>
      <c r="T218" s="135">
        <v>-9.8217815818843519</v>
      </c>
      <c r="U218" s="131">
        <v>543</v>
      </c>
      <c r="V218" s="131">
        <v>523</v>
      </c>
      <c r="W218" s="135">
        <v>20</v>
      </c>
      <c r="X218" s="131">
        <v>739</v>
      </c>
      <c r="Y218" s="131">
        <v>0</v>
      </c>
      <c r="Z218" s="135">
        <v>739</v>
      </c>
      <c r="AA218" s="131">
        <v>867</v>
      </c>
      <c r="AB218" s="131">
        <v>56.228639280394823</v>
      </c>
      <c r="AC218" s="135">
        <v>810.77136071960513</v>
      </c>
      <c r="AD218" s="131">
        <v>881</v>
      </c>
      <c r="AE218" s="131">
        <v>0</v>
      </c>
      <c r="AF218" s="135">
        <v>881</v>
      </c>
      <c r="AG218" s="131">
        <v>0</v>
      </c>
      <c r="AH218" s="131">
        <v>0</v>
      </c>
      <c r="AI218" s="135">
        <v>0</v>
      </c>
      <c r="AJ218" s="131">
        <v>-32</v>
      </c>
      <c r="AK218" s="131">
        <v>-8.9454653400628121</v>
      </c>
      <c r="AL218" s="135">
        <v>-23.05453465993719</v>
      </c>
      <c r="AM218" s="131">
        <v>-3.4740417861612514</v>
      </c>
      <c r="AN218" s="131">
        <v>0</v>
      </c>
      <c r="AO218" s="135">
        <v>-3.4740417861612514</v>
      </c>
      <c r="AP218" s="136">
        <v>54225</v>
      </c>
      <c r="AQ218" s="136">
        <v>50950</v>
      </c>
      <c r="AR218" s="135">
        <v>3275</v>
      </c>
      <c r="AS218" s="137">
        <v>2765</v>
      </c>
      <c r="AT218" s="137">
        <v>1795.3218884165035</v>
      </c>
      <c r="AU218" s="135">
        <v>969.6781115834965</v>
      </c>
      <c r="AV218" s="25">
        <v>129</v>
      </c>
      <c r="AW218" s="86"/>
      <c r="AX218" s="92"/>
      <c r="AY218" s="93"/>
      <c r="AZ218" s="90"/>
      <c r="BE218" s="25">
        <v>0</v>
      </c>
      <c r="BF218" s="25">
        <v>0.28317394033365417</v>
      </c>
    </row>
    <row r="219" spans="2:58" ht="16" x14ac:dyDescent="0.4">
      <c r="B219" s="124" t="s">
        <v>218</v>
      </c>
      <c r="C219" s="133">
        <v>8709.2949532894436</v>
      </c>
      <c r="D219" s="131">
        <v>8909</v>
      </c>
      <c r="E219" s="135">
        <v>-199.70504671055642</v>
      </c>
      <c r="F219" s="131">
        <v>13938.738907995559</v>
      </c>
      <c r="G219" s="131">
        <v>13906</v>
      </c>
      <c r="H219" s="135">
        <v>32.738907995559202</v>
      </c>
      <c r="I219" s="133">
        <v>4976.5969953522172</v>
      </c>
      <c r="J219" s="131">
        <v>5128</v>
      </c>
      <c r="K219" s="135">
        <v>-151.40300464778284</v>
      </c>
      <c r="L219" s="131">
        <v>770</v>
      </c>
      <c r="M219" s="90">
        <v>762</v>
      </c>
      <c r="N219" s="135">
        <v>8</v>
      </c>
      <c r="O219" s="131">
        <v>6125.4694768070349</v>
      </c>
      <c r="P219" s="131">
        <v>5611</v>
      </c>
      <c r="Q219" s="135">
        <v>514.46947680703488</v>
      </c>
      <c r="R219" s="131">
        <v>16101.027667449742</v>
      </c>
      <c r="S219" s="131">
        <v>15783</v>
      </c>
      <c r="T219" s="135">
        <v>318.02766744974178</v>
      </c>
      <c r="U219" s="131">
        <v>667</v>
      </c>
      <c r="V219" s="131">
        <v>642</v>
      </c>
      <c r="W219" s="135">
        <v>25</v>
      </c>
      <c r="X219" s="131">
        <v>739</v>
      </c>
      <c r="Y219" s="131">
        <v>0</v>
      </c>
      <c r="Z219" s="135">
        <v>739</v>
      </c>
      <c r="AA219" s="131">
        <v>848</v>
      </c>
      <c r="AB219" s="131">
        <v>56.228639280394823</v>
      </c>
      <c r="AC219" s="135">
        <v>791.77136071960513</v>
      </c>
      <c r="AD219" s="131">
        <v>881</v>
      </c>
      <c r="AE219" s="131">
        <v>0</v>
      </c>
      <c r="AF219" s="135">
        <v>881</v>
      </c>
      <c r="AG219" s="131">
        <v>0</v>
      </c>
      <c r="AH219" s="131">
        <v>0</v>
      </c>
      <c r="AI219" s="135">
        <v>0</v>
      </c>
      <c r="AJ219" s="131">
        <v>-32</v>
      </c>
      <c r="AK219" s="131">
        <v>-8.9454653400628121</v>
      </c>
      <c r="AL219" s="135">
        <v>-23.05453465993719</v>
      </c>
      <c r="AM219" s="131">
        <v>-41.128000893997523</v>
      </c>
      <c r="AN219" s="131">
        <v>0</v>
      </c>
      <c r="AO219" s="135">
        <v>-41.128000893997523</v>
      </c>
      <c r="AP219" s="136">
        <v>53683</v>
      </c>
      <c r="AQ219" s="136">
        <v>50788</v>
      </c>
      <c r="AR219" s="135">
        <v>2895</v>
      </c>
      <c r="AS219" s="137">
        <v>2223</v>
      </c>
      <c r="AT219" s="137">
        <v>1633.3218884165035</v>
      </c>
      <c r="AU219" s="135">
        <v>589.6781115834965</v>
      </c>
      <c r="AV219" s="25">
        <v>164</v>
      </c>
      <c r="AW219" s="86"/>
      <c r="AX219" s="92"/>
      <c r="AY219" s="93"/>
      <c r="AZ219" s="90"/>
      <c r="BE219" s="25">
        <v>0</v>
      </c>
      <c r="BF219" s="25">
        <v>0.28317394033365417</v>
      </c>
    </row>
    <row r="220" spans="2:58" ht="16" x14ac:dyDescent="0.4">
      <c r="B220" s="124" t="s">
        <v>219</v>
      </c>
      <c r="C220" s="133">
        <v>8013.5609048082051</v>
      </c>
      <c r="D220" s="131">
        <v>8429</v>
      </c>
      <c r="E220" s="135">
        <v>-415.43909519179488</v>
      </c>
      <c r="F220" s="131">
        <v>12941.847105798402</v>
      </c>
      <c r="G220" s="131">
        <v>12965</v>
      </c>
      <c r="H220" s="135">
        <v>-23.152894201597519</v>
      </c>
      <c r="I220" s="133">
        <v>5936.6197967062808</v>
      </c>
      <c r="J220" s="131">
        <v>5641</v>
      </c>
      <c r="K220" s="135">
        <v>295.61979670628079</v>
      </c>
      <c r="L220" s="131">
        <v>697</v>
      </c>
      <c r="M220" s="90">
        <v>705</v>
      </c>
      <c r="N220" s="135">
        <v>-8</v>
      </c>
      <c r="O220" s="131">
        <v>6896.0323910620264</v>
      </c>
      <c r="P220" s="131">
        <v>5828</v>
      </c>
      <c r="Q220" s="135">
        <v>1068.0323910620264</v>
      </c>
      <c r="R220" s="131">
        <v>17242.658561111675</v>
      </c>
      <c r="S220" s="131">
        <v>17008</v>
      </c>
      <c r="T220" s="135">
        <v>234.65856111167523</v>
      </c>
      <c r="U220" s="131">
        <v>685</v>
      </c>
      <c r="V220" s="131">
        <v>659</v>
      </c>
      <c r="W220" s="135">
        <v>26</v>
      </c>
      <c r="X220" s="131">
        <v>857</v>
      </c>
      <c r="Y220" s="131">
        <v>191.68854300134598</v>
      </c>
      <c r="Z220" s="135">
        <v>665.31145699865397</v>
      </c>
      <c r="AA220" s="131">
        <v>848</v>
      </c>
      <c r="AB220" s="131">
        <v>56.228639280394823</v>
      </c>
      <c r="AC220" s="135">
        <v>791.77136071960513</v>
      </c>
      <c r="AD220" s="131">
        <v>933</v>
      </c>
      <c r="AE220" s="131">
        <v>0</v>
      </c>
      <c r="AF220" s="135">
        <v>933</v>
      </c>
      <c r="AG220" s="131">
        <v>135</v>
      </c>
      <c r="AH220" s="131">
        <v>0</v>
      </c>
      <c r="AI220" s="135">
        <v>135</v>
      </c>
      <c r="AJ220" s="131">
        <v>1</v>
      </c>
      <c r="AK220" s="131">
        <v>36.599732477057032</v>
      </c>
      <c r="AL220" s="135">
        <v>-35.599732477057032</v>
      </c>
      <c r="AM220" s="131">
        <v>826.28124051341001</v>
      </c>
      <c r="AN220" s="131">
        <v>0</v>
      </c>
      <c r="AO220" s="135">
        <v>826.28124051341001</v>
      </c>
      <c r="AP220" s="136">
        <v>56013</v>
      </c>
      <c r="AQ220" s="136">
        <v>51520</v>
      </c>
      <c r="AR220" s="135">
        <v>4493</v>
      </c>
      <c r="AS220" s="137">
        <v>4553</v>
      </c>
      <c r="AT220" s="137">
        <v>2365.3218884165035</v>
      </c>
      <c r="AU220" s="135">
        <v>2187.6781115834965</v>
      </c>
      <c r="AV220" s="25">
        <v>31</v>
      </c>
      <c r="AW220" s="86"/>
      <c r="AX220" s="92"/>
      <c r="AY220" s="93"/>
      <c r="AZ220" s="90"/>
      <c r="BE220" s="25">
        <v>0</v>
      </c>
      <c r="BF220" s="25">
        <v>-0.4830852412051172</v>
      </c>
    </row>
    <row r="221" spans="2:58" ht="16" x14ac:dyDescent="0.4">
      <c r="B221" s="124" t="s">
        <v>220</v>
      </c>
      <c r="C221" s="133">
        <v>8556.2949532894436</v>
      </c>
      <c r="D221" s="131">
        <v>8683</v>
      </c>
      <c r="E221" s="135">
        <v>-126.70504671055642</v>
      </c>
      <c r="F221" s="131">
        <v>15132.738907995559</v>
      </c>
      <c r="G221" s="131">
        <v>14886</v>
      </c>
      <c r="H221" s="135">
        <v>246.7389079955592</v>
      </c>
      <c r="I221" s="133">
        <v>4727.5969953522172</v>
      </c>
      <c r="J221" s="131">
        <v>4617</v>
      </c>
      <c r="K221" s="135">
        <v>110.59699535221716</v>
      </c>
      <c r="L221" s="131">
        <v>671</v>
      </c>
      <c r="M221" s="90">
        <v>672</v>
      </c>
      <c r="N221" s="135">
        <v>-1</v>
      </c>
      <c r="O221" s="131">
        <v>5210.4694768070349</v>
      </c>
      <c r="P221" s="131">
        <v>4788</v>
      </c>
      <c r="Q221" s="135">
        <v>422.46947680703488</v>
      </c>
      <c r="R221" s="131">
        <v>15652.027667449742</v>
      </c>
      <c r="S221" s="131">
        <v>15431</v>
      </c>
      <c r="T221" s="135">
        <v>221.02766744974178</v>
      </c>
      <c r="U221" s="131">
        <v>773</v>
      </c>
      <c r="V221" s="131">
        <v>744</v>
      </c>
      <c r="W221" s="135">
        <v>29</v>
      </c>
      <c r="X221" s="131">
        <v>739</v>
      </c>
      <c r="Y221" s="131">
        <v>0</v>
      </c>
      <c r="Z221" s="135">
        <v>739</v>
      </c>
      <c r="AA221" s="131">
        <v>848</v>
      </c>
      <c r="AB221" s="131">
        <v>56.228639280394823</v>
      </c>
      <c r="AC221" s="135">
        <v>791.77136071960513</v>
      </c>
      <c r="AD221" s="131">
        <v>881</v>
      </c>
      <c r="AE221" s="131">
        <v>0</v>
      </c>
      <c r="AF221" s="135">
        <v>881</v>
      </c>
      <c r="AG221" s="131">
        <v>0</v>
      </c>
      <c r="AH221" s="131">
        <v>0</v>
      </c>
      <c r="AI221" s="135">
        <v>0</v>
      </c>
      <c r="AJ221" s="131">
        <v>1</v>
      </c>
      <c r="AK221" s="131">
        <v>36.599732477057032</v>
      </c>
      <c r="AL221" s="135">
        <v>-35.599732477057032</v>
      </c>
      <c r="AM221" s="131">
        <v>-41.128000893997523</v>
      </c>
      <c r="AN221" s="131">
        <v>0</v>
      </c>
      <c r="AO221" s="135">
        <v>-41.128000893997523</v>
      </c>
      <c r="AP221" s="136">
        <v>53151</v>
      </c>
      <c r="AQ221" s="136">
        <v>49914</v>
      </c>
      <c r="AR221" s="135">
        <v>3237</v>
      </c>
      <c r="AS221" s="137">
        <v>1691</v>
      </c>
      <c r="AT221" s="137">
        <v>759.3218884165035</v>
      </c>
      <c r="AU221" s="135">
        <v>931.6781115834965</v>
      </c>
      <c r="AV221" s="25">
        <v>133</v>
      </c>
      <c r="AW221" s="86"/>
      <c r="AX221" s="92"/>
      <c r="AY221" s="93"/>
      <c r="AZ221" s="90"/>
      <c r="BE221" s="25">
        <v>0</v>
      </c>
      <c r="BF221" s="25">
        <v>-0.17162824254774023</v>
      </c>
    </row>
    <row r="222" spans="2:58" ht="16" x14ac:dyDescent="0.4">
      <c r="B222" s="124" t="s">
        <v>221</v>
      </c>
      <c r="C222" s="133">
        <v>7231.2821943166909</v>
      </c>
      <c r="D222" s="131">
        <v>7276</v>
      </c>
      <c r="E222" s="135">
        <v>-44.717805683309052</v>
      </c>
      <c r="F222" s="131">
        <v>13579.592767663866</v>
      </c>
      <c r="G222" s="131">
        <v>12716</v>
      </c>
      <c r="H222" s="135">
        <v>863.59276766386574</v>
      </c>
      <c r="I222" s="133">
        <v>5409.0324382108138</v>
      </c>
      <c r="J222" s="131">
        <v>4940</v>
      </c>
      <c r="K222" s="135">
        <v>469.03243821081378</v>
      </c>
      <c r="L222" s="131">
        <v>710</v>
      </c>
      <c r="M222" s="90">
        <v>717</v>
      </c>
      <c r="N222" s="135">
        <v>-7</v>
      </c>
      <c r="O222" s="131">
        <v>5138.4175331625074</v>
      </c>
      <c r="P222" s="131">
        <v>4939</v>
      </c>
      <c r="Q222" s="135">
        <v>199.41753316250743</v>
      </c>
      <c r="R222" s="131">
        <v>18647.272403404684</v>
      </c>
      <c r="S222" s="131">
        <v>17903</v>
      </c>
      <c r="T222" s="135">
        <v>744.27240340468416</v>
      </c>
      <c r="U222" s="131">
        <v>912</v>
      </c>
      <c r="V222" s="131">
        <v>879</v>
      </c>
      <c r="W222" s="135">
        <v>33</v>
      </c>
      <c r="X222" s="131">
        <v>971</v>
      </c>
      <c r="Y222" s="131">
        <v>511.16944800358925</v>
      </c>
      <c r="Z222" s="135">
        <v>459.83055199641075</v>
      </c>
      <c r="AA222" s="131">
        <v>848</v>
      </c>
      <c r="AB222" s="131">
        <v>56.228639280394823</v>
      </c>
      <c r="AC222" s="135">
        <v>791.77136071960513</v>
      </c>
      <c r="AD222" s="131">
        <v>1078</v>
      </c>
      <c r="AE222" s="131">
        <v>191.68854300134598</v>
      </c>
      <c r="AF222" s="135">
        <v>886.31145699865397</v>
      </c>
      <c r="AG222" s="131">
        <v>0</v>
      </c>
      <c r="AH222" s="131">
        <v>0</v>
      </c>
      <c r="AI222" s="135">
        <v>0</v>
      </c>
      <c r="AJ222" s="131">
        <v>-32</v>
      </c>
      <c r="AK222" s="131">
        <v>-8.9454653400628121</v>
      </c>
      <c r="AL222" s="135">
        <v>-23.05453465993719</v>
      </c>
      <c r="AM222" s="131">
        <v>1268.4026632414316</v>
      </c>
      <c r="AN222" s="131">
        <v>1916.8854300134599</v>
      </c>
      <c r="AO222" s="135">
        <v>-648.4827667720283</v>
      </c>
      <c r="AP222" s="136">
        <v>55761</v>
      </c>
      <c r="AQ222" s="136">
        <v>52037</v>
      </c>
      <c r="AR222" s="135">
        <v>3724</v>
      </c>
      <c r="AS222" s="137">
        <v>4301</v>
      </c>
      <c r="AT222" s="137">
        <v>2882.3218884165035</v>
      </c>
      <c r="AU222" s="135">
        <v>1418.6781115834965</v>
      </c>
      <c r="AV222" s="25">
        <v>85</v>
      </c>
      <c r="AW222" s="86"/>
      <c r="AX222" s="92"/>
      <c r="AY222" s="93"/>
      <c r="AZ222" s="90"/>
      <c r="BE222" s="25">
        <v>0</v>
      </c>
      <c r="BF222" s="25">
        <v>2.6594958726491313E-2</v>
      </c>
    </row>
    <row r="223" spans="2:58" ht="16" x14ac:dyDescent="0.4">
      <c r="B223" s="124" t="s">
        <v>222</v>
      </c>
      <c r="C223" s="133">
        <v>8717.2949532894436</v>
      </c>
      <c r="D223" s="131">
        <v>9032</v>
      </c>
      <c r="E223" s="135">
        <v>-314.70504671055642</v>
      </c>
      <c r="F223" s="131">
        <v>15395.738907995559</v>
      </c>
      <c r="G223" s="131">
        <v>14691</v>
      </c>
      <c r="H223" s="135">
        <v>704.7389079955592</v>
      </c>
      <c r="I223" s="133">
        <v>5389.5969953522172</v>
      </c>
      <c r="J223" s="131">
        <v>5255</v>
      </c>
      <c r="K223" s="135">
        <v>134.59699535221716</v>
      </c>
      <c r="L223" s="131">
        <v>617</v>
      </c>
      <c r="M223" s="90">
        <v>622</v>
      </c>
      <c r="N223" s="135">
        <v>-5</v>
      </c>
      <c r="O223" s="131">
        <v>4148.4694768070349</v>
      </c>
      <c r="P223" s="131">
        <v>4196</v>
      </c>
      <c r="Q223" s="135">
        <v>-47.53052319296512</v>
      </c>
      <c r="R223" s="131">
        <v>15610.027667449742</v>
      </c>
      <c r="S223" s="131">
        <v>15063</v>
      </c>
      <c r="T223" s="135">
        <v>547.02766744974178</v>
      </c>
      <c r="U223" s="131">
        <v>668</v>
      </c>
      <c r="V223" s="131">
        <v>643</v>
      </c>
      <c r="W223" s="135">
        <v>25</v>
      </c>
      <c r="X223" s="131">
        <v>739</v>
      </c>
      <c r="Y223" s="131">
        <v>0</v>
      </c>
      <c r="Z223" s="135">
        <v>739</v>
      </c>
      <c r="AA223" s="131">
        <v>848</v>
      </c>
      <c r="AB223" s="131">
        <v>56.228639280394823</v>
      </c>
      <c r="AC223" s="135">
        <v>791.77136071960513</v>
      </c>
      <c r="AD223" s="131">
        <v>881</v>
      </c>
      <c r="AE223" s="131">
        <v>0</v>
      </c>
      <c r="AF223" s="135">
        <v>881</v>
      </c>
      <c r="AG223" s="131">
        <v>0</v>
      </c>
      <c r="AH223" s="131">
        <v>0</v>
      </c>
      <c r="AI223" s="135">
        <v>0</v>
      </c>
      <c r="AJ223" s="131">
        <v>-32</v>
      </c>
      <c r="AK223" s="131">
        <v>-8.9454653400628121</v>
      </c>
      <c r="AL223" s="135">
        <v>-23.05453465993719</v>
      </c>
      <c r="AM223" s="131">
        <v>-41.128000893997523</v>
      </c>
      <c r="AN223" s="131">
        <v>0</v>
      </c>
      <c r="AO223" s="135">
        <v>-41.128000893997523</v>
      </c>
      <c r="AP223" s="136">
        <v>52941</v>
      </c>
      <c r="AQ223" s="136">
        <v>49549</v>
      </c>
      <c r="AR223" s="135">
        <v>3392</v>
      </c>
      <c r="AS223" s="137">
        <v>1481</v>
      </c>
      <c r="AT223" s="137">
        <v>394.3218884165035</v>
      </c>
      <c r="AU223" s="135">
        <v>1086.6781115834965</v>
      </c>
      <c r="AV223" s="25">
        <v>116</v>
      </c>
      <c r="AW223" s="86"/>
      <c r="AX223" s="92"/>
      <c r="AY223" s="93"/>
      <c r="AZ223" s="90"/>
      <c r="BE223" s="25">
        <v>0</v>
      </c>
      <c r="BF223" s="25">
        <v>0.28317394033365417</v>
      </c>
    </row>
    <row r="224" spans="2:58" ht="16" x14ac:dyDescent="0.4">
      <c r="B224" s="124" t="s">
        <v>223</v>
      </c>
      <c r="C224" s="133">
        <v>9888.2949532894436</v>
      </c>
      <c r="D224" s="131">
        <v>9896</v>
      </c>
      <c r="E224" s="135">
        <v>-7.7050467105564167</v>
      </c>
      <c r="F224" s="131">
        <v>13796.738907995559</v>
      </c>
      <c r="G224" s="131">
        <v>13898</v>
      </c>
      <c r="H224" s="135">
        <v>-101.2610920044408</v>
      </c>
      <c r="I224" s="133">
        <v>4532.5969953522172</v>
      </c>
      <c r="J224" s="131">
        <v>4716</v>
      </c>
      <c r="K224" s="135">
        <v>-183.40300464778284</v>
      </c>
      <c r="L224" s="131">
        <v>798</v>
      </c>
      <c r="M224" s="90">
        <v>790</v>
      </c>
      <c r="N224" s="135">
        <v>8</v>
      </c>
      <c r="O224" s="131">
        <v>5924.4694768070349</v>
      </c>
      <c r="P224" s="131">
        <v>5887</v>
      </c>
      <c r="Q224" s="135">
        <v>37.46947680703488</v>
      </c>
      <c r="R224" s="131">
        <v>12064.027667449742</v>
      </c>
      <c r="S224" s="131">
        <v>12184</v>
      </c>
      <c r="T224" s="135">
        <v>-119.97233255025822</v>
      </c>
      <c r="U224" s="131">
        <v>1414</v>
      </c>
      <c r="V224" s="131">
        <v>1361</v>
      </c>
      <c r="W224" s="135">
        <v>53</v>
      </c>
      <c r="X224" s="131">
        <v>739</v>
      </c>
      <c r="Y224" s="131">
        <v>0</v>
      </c>
      <c r="Z224" s="135">
        <v>739</v>
      </c>
      <c r="AA224" s="131">
        <v>880</v>
      </c>
      <c r="AB224" s="131">
        <v>139.29367458097809</v>
      </c>
      <c r="AC224" s="135">
        <v>740.70632541902194</v>
      </c>
      <c r="AD224" s="131">
        <v>881</v>
      </c>
      <c r="AE224" s="131">
        <v>0</v>
      </c>
      <c r="AF224" s="135">
        <v>881</v>
      </c>
      <c r="AG224" s="131">
        <v>0</v>
      </c>
      <c r="AH224" s="131">
        <v>0</v>
      </c>
      <c r="AI224" s="135">
        <v>0</v>
      </c>
      <c r="AJ224" s="131">
        <v>-32</v>
      </c>
      <c r="AK224" s="131">
        <v>-8.9454653400628121</v>
      </c>
      <c r="AL224" s="135">
        <v>-23.05453465993719</v>
      </c>
      <c r="AM224" s="131">
        <v>-41.128000893997523</v>
      </c>
      <c r="AN224" s="131">
        <v>0</v>
      </c>
      <c r="AO224" s="135">
        <v>-41.128000893997523</v>
      </c>
      <c r="AP224" s="136">
        <v>50845</v>
      </c>
      <c r="AQ224" s="136">
        <v>48862</v>
      </c>
      <c r="AR224" s="135">
        <v>1983</v>
      </c>
      <c r="AS224" s="137">
        <v>-615</v>
      </c>
      <c r="AT224" s="137">
        <v>-292.6781115834965</v>
      </c>
      <c r="AU224" s="135">
        <v>-322.3218884165035</v>
      </c>
      <c r="AV224" s="25">
        <v>230</v>
      </c>
      <c r="AW224" s="86"/>
      <c r="AX224" s="92"/>
      <c r="AY224" s="93"/>
      <c r="AZ224" s="90"/>
      <c r="BE224" s="25">
        <v>0</v>
      </c>
      <c r="BF224" s="25">
        <v>0.34820924091764027</v>
      </c>
    </row>
    <row r="225" spans="2:58" ht="16" x14ac:dyDescent="0.4">
      <c r="B225" s="124" t="s">
        <v>224</v>
      </c>
      <c r="C225" s="133">
        <v>9129.2949532894436</v>
      </c>
      <c r="D225" s="131">
        <v>9289</v>
      </c>
      <c r="E225" s="135">
        <v>-159.70504671055642</v>
      </c>
      <c r="F225" s="131">
        <v>13736.738907995559</v>
      </c>
      <c r="G225" s="131">
        <v>13308</v>
      </c>
      <c r="H225" s="135">
        <v>428.7389079955592</v>
      </c>
      <c r="I225" s="133">
        <v>4811.5969953522172</v>
      </c>
      <c r="J225" s="131">
        <v>4833</v>
      </c>
      <c r="K225" s="135">
        <v>-21.403004647782836</v>
      </c>
      <c r="L225" s="131">
        <v>739</v>
      </c>
      <c r="M225" s="90">
        <v>734</v>
      </c>
      <c r="N225" s="135">
        <v>5</v>
      </c>
      <c r="O225" s="131">
        <v>5987.4694768070349</v>
      </c>
      <c r="P225" s="131">
        <v>5389</v>
      </c>
      <c r="Q225" s="135">
        <v>598.46947680703488</v>
      </c>
      <c r="R225" s="131">
        <v>17037.02766744974</v>
      </c>
      <c r="S225" s="131">
        <v>16723</v>
      </c>
      <c r="T225" s="135">
        <v>314.02766744973997</v>
      </c>
      <c r="U225" s="131">
        <v>1120</v>
      </c>
      <c r="V225" s="131">
        <v>1083</v>
      </c>
      <c r="W225" s="135">
        <v>37</v>
      </c>
      <c r="X225" s="131">
        <v>739</v>
      </c>
      <c r="Y225" s="131">
        <v>0</v>
      </c>
      <c r="Z225" s="135">
        <v>739</v>
      </c>
      <c r="AA225" s="131">
        <v>948</v>
      </c>
      <c r="AB225" s="131">
        <v>167.4079942211755</v>
      </c>
      <c r="AC225" s="135">
        <v>780.5920057788245</v>
      </c>
      <c r="AD225" s="131">
        <v>881</v>
      </c>
      <c r="AE225" s="131">
        <v>0</v>
      </c>
      <c r="AF225" s="135">
        <v>881</v>
      </c>
      <c r="AG225" s="131">
        <v>0</v>
      </c>
      <c r="AH225" s="131">
        <v>0</v>
      </c>
      <c r="AI225" s="135">
        <v>0</v>
      </c>
      <c r="AJ225" s="131">
        <v>217</v>
      </c>
      <c r="AK225" s="131">
        <v>-15.795135943310871</v>
      </c>
      <c r="AL225" s="135">
        <v>232.79513594331087</v>
      </c>
      <c r="AM225" s="131">
        <v>-41.128000893997523</v>
      </c>
      <c r="AN225" s="131">
        <v>0</v>
      </c>
      <c r="AO225" s="135">
        <v>-41.128000893997523</v>
      </c>
      <c r="AP225" s="136">
        <v>55305</v>
      </c>
      <c r="AQ225" s="136">
        <v>51511</v>
      </c>
      <c r="AR225" s="135">
        <v>3794</v>
      </c>
      <c r="AS225" s="137">
        <v>3845</v>
      </c>
      <c r="AT225" s="137">
        <v>2356.3218884165035</v>
      </c>
      <c r="AU225" s="135">
        <v>1488.6781115834965</v>
      </c>
      <c r="AV225" s="25">
        <v>80</v>
      </c>
      <c r="AW225" s="86"/>
      <c r="AX225" s="92"/>
      <c r="AY225" s="93"/>
      <c r="AZ225" s="90"/>
      <c r="BE225" s="25">
        <v>0</v>
      </c>
      <c r="BF225" s="25">
        <v>-0.38714172213803977</v>
      </c>
    </row>
    <row r="226" spans="2:58" ht="16" x14ac:dyDescent="0.4">
      <c r="B226" s="124" t="s">
        <v>225</v>
      </c>
      <c r="C226" s="133">
        <v>9573.2949532894436</v>
      </c>
      <c r="D226" s="131">
        <v>9700</v>
      </c>
      <c r="E226" s="135">
        <v>-126.70504671055642</v>
      </c>
      <c r="F226" s="131">
        <v>14621.738907995559</v>
      </c>
      <c r="G226" s="131">
        <v>14573</v>
      </c>
      <c r="H226" s="135">
        <v>48.738907995559202</v>
      </c>
      <c r="I226" s="133">
        <v>5192.5969953522172</v>
      </c>
      <c r="J226" s="131">
        <v>5429</v>
      </c>
      <c r="K226" s="135">
        <v>-236.40300464778284</v>
      </c>
      <c r="L226" s="131">
        <v>835</v>
      </c>
      <c r="M226" s="90">
        <v>826</v>
      </c>
      <c r="N226" s="135">
        <v>9</v>
      </c>
      <c r="O226" s="131">
        <v>7213.4694768070349</v>
      </c>
      <c r="P226" s="131">
        <v>6758</v>
      </c>
      <c r="Q226" s="135">
        <v>455.46947680703488</v>
      </c>
      <c r="R226" s="131">
        <v>12903.027667449742</v>
      </c>
      <c r="S226" s="131">
        <v>12875</v>
      </c>
      <c r="T226" s="135">
        <v>28.027667449741784</v>
      </c>
      <c r="U226" s="131">
        <v>1120</v>
      </c>
      <c r="V226" s="131">
        <v>1083</v>
      </c>
      <c r="W226" s="135">
        <v>37</v>
      </c>
      <c r="X226" s="131">
        <v>739</v>
      </c>
      <c r="Y226" s="131">
        <v>0</v>
      </c>
      <c r="Z226" s="135">
        <v>739</v>
      </c>
      <c r="AA226" s="131">
        <v>980</v>
      </c>
      <c r="AB226" s="131">
        <v>167.4079942211755</v>
      </c>
      <c r="AC226" s="135">
        <v>812.5920057788245</v>
      </c>
      <c r="AD226" s="131">
        <v>881</v>
      </c>
      <c r="AE226" s="131">
        <v>0</v>
      </c>
      <c r="AF226" s="135">
        <v>881</v>
      </c>
      <c r="AG226" s="131">
        <v>0</v>
      </c>
      <c r="AH226" s="131">
        <v>0</v>
      </c>
      <c r="AI226" s="135">
        <v>0</v>
      </c>
      <c r="AJ226" s="131">
        <v>249</v>
      </c>
      <c r="AK226" s="131">
        <v>29.75006187380886</v>
      </c>
      <c r="AL226" s="135">
        <v>219.24993812619113</v>
      </c>
      <c r="AM226" s="131">
        <v>-41.128000893997523</v>
      </c>
      <c r="AN226" s="131">
        <v>0</v>
      </c>
      <c r="AO226" s="135">
        <v>-41.128000893997523</v>
      </c>
      <c r="AP226" s="136">
        <v>54267</v>
      </c>
      <c r="AQ226" s="136">
        <v>51440</v>
      </c>
      <c r="AR226" s="135">
        <v>2827</v>
      </c>
      <c r="AS226" s="137">
        <v>2807</v>
      </c>
      <c r="AT226" s="137">
        <v>2285.3218884165035</v>
      </c>
      <c r="AU226" s="135">
        <v>521.6781115834965</v>
      </c>
      <c r="AV226" s="25">
        <v>172</v>
      </c>
      <c r="AW226" s="86"/>
      <c r="AX226" s="92"/>
      <c r="AY226" s="93"/>
      <c r="AZ226" s="90"/>
      <c r="BE226" s="25">
        <v>0</v>
      </c>
      <c r="BF226" s="25">
        <v>1.1580560949878418</v>
      </c>
    </row>
    <row r="227" spans="2:58" ht="16" x14ac:dyDescent="0.4">
      <c r="B227" s="124" t="s">
        <v>226</v>
      </c>
      <c r="C227" s="133">
        <v>9591.2949532894436</v>
      </c>
      <c r="D227" s="131">
        <v>9536</v>
      </c>
      <c r="E227" s="135">
        <v>55.294953289443583</v>
      </c>
      <c r="F227" s="131">
        <v>14219.738907995559</v>
      </c>
      <c r="G227" s="131">
        <v>14257</v>
      </c>
      <c r="H227" s="135">
        <v>-37.261092004440798</v>
      </c>
      <c r="I227" s="133">
        <v>5087.5969953522172</v>
      </c>
      <c r="J227" s="131">
        <v>4914</v>
      </c>
      <c r="K227" s="135">
        <v>173.59699535221716</v>
      </c>
      <c r="L227" s="131">
        <v>417</v>
      </c>
      <c r="M227" s="90">
        <v>419</v>
      </c>
      <c r="N227" s="135">
        <v>-2</v>
      </c>
      <c r="O227" s="131">
        <v>4445.4694768070349</v>
      </c>
      <c r="P227" s="131">
        <v>4245</v>
      </c>
      <c r="Q227" s="135">
        <v>200.46947680703488</v>
      </c>
      <c r="R227" s="131">
        <v>13792.027667449742</v>
      </c>
      <c r="S227" s="131">
        <v>13851</v>
      </c>
      <c r="T227" s="135">
        <v>-58.972332550258216</v>
      </c>
      <c r="U227" s="131">
        <v>1120</v>
      </c>
      <c r="V227" s="131">
        <v>1083</v>
      </c>
      <c r="W227" s="135">
        <v>37</v>
      </c>
      <c r="X227" s="131">
        <v>739</v>
      </c>
      <c r="Y227" s="131">
        <v>0</v>
      </c>
      <c r="Z227" s="135">
        <v>739</v>
      </c>
      <c r="AA227" s="131">
        <v>948</v>
      </c>
      <c r="AB227" s="131">
        <v>247.91718228174079</v>
      </c>
      <c r="AC227" s="135">
        <v>700.08281771825921</v>
      </c>
      <c r="AD227" s="131">
        <v>881</v>
      </c>
      <c r="AE227" s="131">
        <v>0</v>
      </c>
      <c r="AF227" s="135">
        <v>881</v>
      </c>
      <c r="AG227" s="131">
        <v>0</v>
      </c>
      <c r="AH227" s="131">
        <v>0</v>
      </c>
      <c r="AI227" s="135">
        <v>0</v>
      </c>
      <c r="AJ227" s="131">
        <v>249</v>
      </c>
      <c r="AK227" s="131">
        <v>29.75006187380886</v>
      </c>
      <c r="AL227" s="135">
        <v>219.24993812619113</v>
      </c>
      <c r="AM227" s="131">
        <v>-41.128000893997523</v>
      </c>
      <c r="AN227" s="131">
        <v>0</v>
      </c>
      <c r="AO227" s="135">
        <v>-41.128000893997523</v>
      </c>
      <c r="AP227" s="136">
        <v>51449</v>
      </c>
      <c r="AQ227" s="136">
        <v>48582</v>
      </c>
      <c r="AR227" s="135">
        <v>2867</v>
      </c>
      <c r="AS227" s="137">
        <v>-11</v>
      </c>
      <c r="AT227" s="137">
        <v>-572.6781115834965</v>
      </c>
      <c r="AU227" s="135">
        <v>561.6781115834965</v>
      </c>
      <c r="AV227" s="25">
        <v>167</v>
      </c>
      <c r="AW227" s="86"/>
      <c r="AX227" s="92"/>
      <c r="AY227" s="93"/>
      <c r="AZ227" s="90"/>
      <c r="BE227" s="25">
        <v>0</v>
      </c>
      <c r="BF227" s="25">
        <v>0.66724415555654559</v>
      </c>
    </row>
    <row r="228" spans="2:58" ht="16" x14ac:dyDescent="0.4">
      <c r="B228" s="124" t="s">
        <v>227</v>
      </c>
      <c r="C228" s="133">
        <v>10120.663544544093</v>
      </c>
      <c r="D228" s="131">
        <v>10429</v>
      </c>
      <c r="E228" s="135">
        <v>-308.33645545590662</v>
      </c>
      <c r="F228" s="131">
        <v>15782.928659427855</v>
      </c>
      <c r="G228" s="131">
        <v>15442</v>
      </c>
      <c r="H228" s="135">
        <v>340.92865942785465</v>
      </c>
      <c r="I228" s="133">
        <v>5500.7677082824439</v>
      </c>
      <c r="J228" s="131">
        <v>5115</v>
      </c>
      <c r="K228" s="135">
        <v>385.76770828244389</v>
      </c>
      <c r="L228" s="131">
        <v>380</v>
      </c>
      <c r="M228" s="90">
        <v>381</v>
      </c>
      <c r="N228" s="135">
        <v>-1</v>
      </c>
      <c r="O228" s="131">
        <v>3268.3404631477656</v>
      </c>
      <c r="P228" s="131">
        <v>3112</v>
      </c>
      <c r="Q228" s="135">
        <v>156.3404631477656</v>
      </c>
      <c r="R228" s="131">
        <v>14442.742578645455</v>
      </c>
      <c r="S228" s="131">
        <v>14364</v>
      </c>
      <c r="T228" s="135">
        <v>78.742578645455069</v>
      </c>
      <c r="U228" s="131">
        <v>1120</v>
      </c>
      <c r="V228" s="131">
        <v>1083</v>
      </c>
      <c r="W228" s="135">
        <v>37</v>
      </c>
      <c r="X228" s="131">
        <v>827</v>
      </c>
      <c r="Y228" s="131">
        <v>0</v>
      </c>
      <c r="Z228" s="135">
        <v>827</v>
      </c>
      <c r="AA228" s="131">
        <v>948</v>
      </c>
      <c r="AB228" s="131">
        <v>167.4079942211755</v>
      </c>
      <c r="AC228" s="135">
        <v>780.5920057788245</v>
      </c>
      <c r="AD228" s="131">
        <v>898</v>
      </c>
      <c r="AE228" s="131">
        <v>0</v>
      </c>
      <c r="AF228" s="135">
        <v>898</v>
      </c>
      <c r="AG228" s="131">
        <v>0</v>
      </c>
      <c r="AH228" s="131">
        <v>0</v>
      </c>
      <c r="AI228" s="135">
        <v>0</v>
      </c>
      <c r="AJ228" s="131">
        <v>249</v>
      </c>
      <c r="AK228" s="131">
        <v>29.75006187380886</v>
      </c>
      <c r="AL228" s="135">
        <v>219.24993812619113</v>
      </c>
      <c r="AM228" s="131">
        <v>151.55704595238967</v>
      </c>
      <c r="AN228" s="131">
        <v>0</v>
      </c>
      <c r="AO228" s="135">
        <v>151.55704595238967</v>
      </c>
      <c r="AP228" s="136">
        <v>53689</v>
      </c>
      <c r="AQ228" s="136">
        <v>50122</v>
      </c>
      <c r="AR228" s="135">
        <v>3567</v>
      </c>
      <c r="AS228" s="137">
        <v>2229</v>
      </c>
      <c r="AT228" s="137">
        <v>967.3218884165035</v>
      </c>
      <c r="AU228" s="135">
        <v>1261.6781115834965</v>
      </c>
      <c r="AV228" s="25">
        <v>100</v>
      </c>
      <c r="AW228" s="86"/>
      <c r="AX228" s="92"/>
      <c r="AY228" s="93"/>
      <c r="AZ228" s="90"/>
      <c r="BE228" s="25">
        <v>0</v>
      </c>
      <c r="BF228" s="25">
        <v>1.1580560949878418</v>
      </c>
    </row>
    <row r="229" spans="2:58" ht="16" x14ac:dyDescent="0.4">
      <c r="B229" s="124" t="s">
        <v>228</v>
      </c>
      <c r="C229" s="133">
        <v>8593.6007945453166</v>
      </c>
      <c r="D229" s="131">
        <v>8533</v>
      </c>
      <c r="E229" s="135">
        <v>60.600794545316603</v>
      </c>
      <c r="F229" s="131">
        <v>14011.63693222055</v>
      </c>
      <c r="G229" s="131">
        <v>13401</v>
      </c>
      <c r="H229" s="135">
        <v>610.63693222055008</v>
      </c>
      <c r="I229" s="133">
        <v>5483.9133264114262</v>
      </c>
      <c r="J229" s="131">
        <v>5196</v>
      </c>
      <c r="K229" s="135">
        <v>287.91332641142617</v>
      </c>
      <c r="L229" s="131">
        <v>678</v>
      </c>
      <c r="M229" s="90">
        <v>674</v>
      </c>
      <c r="N229" s="135">
        <v>4</v>
      </c>
      <c r="O229" s="131">
        <v>6032.228957831514</v>
      </c>
      <c r="P229" s="131">
        <v>5338</v>
      </c>
      <c r="Q229" s="135">
        <v>694.22895783151398</v>
      </c>
      <c r="R229" s="131">
        <v>16912.95771557949</v>
      </c>
      <c r="S229" s="131">
        <v>16478</v>
      </c>
      <c r="T229" s="135">
        <v>434.95771557949047</v>
      </c>
      <c r="U229" s="131">
        <v>1120</v>
      </c>
      <c r="V229" s="131">
        <v>1083</v>
      </c>
      <c r="W229" s="135">
        <v>37</v>
      </c>
      <c r="X229" s="131">
        <v>739</v>
      </c>
      <c r="Y229" s="131">
        <v>0</v>
      </c>
      <c r="Z229" s="135">
        <v>739</v>
      </c>
      <c r="AA229" s="131">
        <v>948</v>
      </c>
      <c r="AB229" s="131">
        <v>167.4079942211755</v>
      </c>
      <c r="AC229" s="135">
        <v>780.5920057788245</v>
      </c>
      <c r="AD229" s="131">
        <v>881</v>
      </c>
      <c r="AE229" s="131">
        <v>0</v>
      </c>
      <c r="AF229" s="135">
        <v>881</v>
      </c>
      <c r="AG229" s="131">
        <v>0</v>
      </c>
      <c r="AH229" s="131">
        <v>0</v>
      </c>
      <c r="AI229" s="135">
        <v>0</v>
      </c>
      <c r="AJ229" s="131">
        <v>217</v>
      </c>
      <c r="AK229" s="131">
        <v>-15.795135943310871</v>
      </c>
      <c r="AL229" s="135">
        <v>232.79513594331087</v>
      </c>
      <c r="AM229" s="131">
        <v>-0.33772658829911961</v>
      </c>
      <c r="AN229" s="131">
        <v>0</v>
      </c>
      <c r="AO229" s="135">
        <v>-0.33772658829911961</v>
      </c>
      <c r="AP229" s="136">
        <v>55617</v>
      </c>
      <c r="AQ229" s="136">
        <v>50855</v>
      </c>
      <c r="AR229" s="135">
        <v>4762</v>
      </c>
      <c r="AS229" s="137">
        <v>4157</v>
      </c>
      <c r="AT229" s="137">
        <v>1700.3218884165035</v>
      </c>
      <c r="AU229" s="135">
        <v>2456.6781115834965</v>
      </c>
      <c r="AV229" s="25">
        <v>23</v>
      </c>
      <c r="AW229" s="86"/>
      <c r="AX229" s="92"/>
      <c r="AY229" s="93"/>
      <c r="AZ229" s="90"/>
      <c r="BE229" s="25">
        <v>0</v>
      </c>
      <c r="BF229" s="25">
        <v>-0.38714172213803977</v>
      </c>
    </row>
    <row r="230" spans="2:58" ht="16" x14ac:dyDescent="0.4">
      <c r="B230" s="124" t="s">
        <v>229</v>
      </c>
      <c r="C230" s="133">
        <v>8055.0139156829291</v>
      </c>
      <c r="D230" s="131">
        <v>7910</v>
      </c>
      <c r="E230" s="135">
        <v>145.01391568292911</v>
      </c>
      <c r="F230" s="131">
        <v>13156.412446006791</v>
      </c>
      <c r="G230" s="131">
        <v>13037</v>
      </c>
      <c r="H230" s="135">
        <v>119.41244600679056</v>
      </c>
      <c r="I230" s="133">
        <v>4929.9793156005198</v>
      </c>
      <c r="J230" s="131">
        <v>4476</v>
      </c>
      <c r="K230" s="135">
        <v>453.97931560051984</v>
      </c>
      <c r="L230" s="131">
        <v>396</v>
      </c>
      <c r="M230" s="90">
        <v>397</v>
      </c>
      <c r="N230" s="135">
        <v>-1</v>
      </c>
      <c r="O230" s="131">
        <v>3414.3058693599464</v>
      </c>
      <c r="P230" s="131">
        <v>3166</v>
      </c>
      <c r="Q230" s="135">
        <v>248.30586935994643</v>
      </c>
      <c r="R230" s="131">
        <v>17754.669073352288</v>
      </c>
      <c r="S230" s="131">
        <v>17673</v>
      </c>
      <c r="T230" s="135">
        <v>81.669073352288251</v>
      </c>
      <c r="U230" s="131">
        <v>1120</v>
      </c>
      <c r="V230" s="131">
        <v>1083</v>
      </c>
      <c r="W230" s="135">
        <v>37</v>
      </c>
      <c r="X230" s="131">
        <v>739</v>
      </c>
      <c r="Y230" s="131">
        <v>0</v>
      </c>
      <c r="Z230" s="135">
        <v>739</v>
      </c>
      <c r="AA230" s="131">
        <v>948</v>
      </c>
      <c r="AB230" s="131">
        <v>167.4079942211755</v>
      </c>
      <c r="AC230" s="135">
        <v>780.5920057788245</v>
      </c>
      <c r="AD230" s="131">
        <v>984</v>
      </c>
      <c r="AE230" s="131">
        <v>191.68854300134598</v>
      </c>
      <c r="AF230" s="135">
        <v>792.31145699865397</v>
      </c>
      <c r="AG230" s="131">
        <v>0</v>
      </c>
      <c r="AH230" s="131">
        <v>0</v>
      </c>
      <c r="AI230" s="135">
        <v>0</v>
      </c>
      <c r="AJ230" s="131">
        <v>249</v>
      </c>
      <c r="AK230" s="131">
        <v>29.75006187380886</v>
      </c>
      <c r="AL230" s="135">
        <v>219.24993812619113</v>
      </c>
      <c r="AM230" s="131">
        <v>10.619379997526266</v>
      </c>
      <c r="AN230" s="131">
        <v>0</v>
      </c>
      <c r="AO230" s="135">
        <v>10.619379997526266</v>
      </c>
      <c r="AP230" s="136">
        <v>51757</v>
      </c>
      <c r="AQ230" s="136">
        <v>48130</v>
      </c>
      <c r="AR230" s="135">
        <v>3627</v>
      </c>
      <c r="AS230" s="137">
        <v>297</v>
      </c>
      <c r="AT230" s="137">
        <v>-1024.6781115834965</v>
      </c>
      <c r="AU230" s="135">
        <v>1321.6781115834965</v>
      </c>
      <c r="AV230" s="25">
        <v>94</v>
      </c>
      <c r="AW230" s="86"/>
      <c r="AX230" s="92"/>
      <c r="AY230" s="93"/>
      <c r="AZ230" s="90"/>
      <c r="BE230" s="25">
        <v>0</v>
      </c>
      <c r="BF230" s="25">
        <v>0.84659909633046482</v>
      </c>
    </row>
    <row r="231" spans="2:58" ht="16" x14ac:dyDescent="0.4">
      <c r="B231" s="124" t="s">
        <v>230</v>
      </c>
      <c r="C231" s="133">
        <v>9477.2949532894436</v>
      </c>
      <c r="D231" s="131">
        <v>9532</v>
      </c>
      <c r="E231" s="135">
        <v>-54.705046710556417</v>
      </c>
      <c r="F231" s="131">
        <v>14904.738907995559</v>
      </c>
      <c r="G231" s="131">
        <v>14075</v>
      </c>
      <c r="H231" s="135">
        <v>829.7389079955592</v>
      </c>
      <c r="I231" s="133">
        <v>4863.5969953522172</v>
      </c>
      <c r="J231" s="131">
        <v>4677</v>
      </c>
      <c r="K231" s="135">
        <v>186.59699535221716</v>
      </c>
      <c r="L231" s="131">
        <v>856</v>
      </c>
      <c r="M231" s="90">
        <v>853</v>
      </c>
      <c r="N231" s="135">
        <v>3</v>
      </c>
      <c r="O231" s="131">
        <v>6382.4694768070349</v>
      </c>
      <c r="P231" s="131">
        <v>5858</v>
      </c>
      <c r="Q231" s="135">
        <v>524.46947680703488</v>
      </c>
      <c r="R231" s="131">
        <v>17253.02766744974</v>
      </c>
      <c r="S231" s="131">
        <v>16964</v>
      </c>
      <c r="T231" s="135">
        <v>289.02766744973997</v>
      </c>
      <c r="U231" s="131">
        <v>1120</v>
      </c>
      <c r="V231" s="131">
        <v>1083</v>
      </c>
      <c r="W231" s="135">
        <v>37</v>
      </c>
      <c r="X231" s="131">
        <v>739</v>
      </c>
      <c r="Y231" s="131">
        <v>0</v>
      </c>
      <c r="Z231" s="135">
        <v>739</v>
      </c>
      <c r="AA231" s="131">
        <v>948</v>
      </c>
      <c r="AB231" s="131">
        <v>167.4079942211755</v>
      </c>
      <c r="AC231" s="135">
        <v>780.5920057788245</v>
      </c>
      <c r="AD231" s="131">
        <v>881</v>
      </c>
      <c r="AE231" s="131">
        <v>0</v>
      </c>
      <c r="AF231" s="135">
        <v>881</v>
      </c>
      <c r="AG231" s="131">
        <v>54</v>
      </c>
      <c r="AH231" s="131">
        <v>0</v>
      </c>
      <c r="AI231" s="135">
        <v>54</v>
      </c>
      <c r="AJ231" s="131">
        <v>249</v>
      </c>
      <c r="AK231" s="131">
        <v>29.75006187380886</v>
      </c>
      <c r="AL231" s="135">
        <v>219.24993812619113</v>
      </c>
      <c r="AM231" s="131">
        <v>-41.128000893997523</v>
      </c>
      <c r="AN231" s="131">
        <v>0</v>
      </c>
      <c r="AO231" s="135">
        <v>-41.128000893997523</v>
      </c>
      <c r="AP231" s="136">
        <v>57687</v>
      </c>
      <c r="AQ231" s="136">
        <v>53238</v>
      </c>
      <c r="AR231" s="135">
        <v>4449</v>
      </c>
      <c r="AS231" s="137">
        <v>6227</v>
      </c>
      <c r="AT231" s="137">
        <v>4083.3218884165035</v>
      </c>
      <c r="AU231" s="135">
        <v>2143.6781115834965</v>
      </c>
      <c r="AV231" s="25">
        <v>34</v>
      </c>
      <c r="AW231" s="86"/>
      <c r="AX231" s="92"/>
      <c r="AY231" s="93"/>
      <c r="AZ231" s="90"/>
      <c r="BE231" s="25">
        <v>0</v>
      </c>
      <c r="BF231" s="25">
        <v>1.1580560949878418</v>
      </c>
    </row>
    <row r="232" spans="2:58" ht="16" x14ac:dyDescent="0.4">
      <c r="B232" s="124" t="s">
        <v>231</v>
      </c>
      <c r="C232" s="133">
        <v>7039.2534820699066</v>
      </c>
      <c r="D232" s="131">
        <v>7035</v>
      </c>
      <c r="E232" s="135">
        <v>4.2534820699065676</v>
      </c>
      <c r="F232" s="131">
        <v>13310.096984593218</v>
      </c>
      <c r="G232" s="131">
        <v>12503</v>
      </c>
      <c r="H232" s="135">
        <v>807.09698459321771</v>
      </c>
      <c r="I232" s="133">
        <v>5131.2381430993582</v>
      </c>
      <c r="J232" s="131">
        <v>4673</v>
      </c>
      <c r="K232" s="135">
        <v>458.23814309935824</v>
      </c>
      <c r="L232" s="131">
        <v>676</v>
      </c>
      <c r="M232" s="90">
        <v>697</v>
      </c>
      <c r="N232" s="135">
        <v>-21</v>
      </c>
      <c r="O232" s="131">
        <v>4118.035192590728</v>
      </c>
      <c r="P232" s="131">
        <v>3908</v>
      </c>
      <c r="Q232" s="135">
        <v>210.035192590728</v>
      </c>
      <c r="R232" s="131">
        <v>18138.322907183461</v>
      </c>
      <c r="S232" s="131">
        <v>17746</v>
      </c>
      <c r="T232" s="135">
        <v>392.32290718346121</v>
      </c>
      <c r="U232" s="131">
        <v>1120</v>
      </c>
      <c r="V232" s="131">
        <v>1083</v>
      </c>
      <c r="W232" s="135">
        <v>37</v>
      </c>
      <c r="X232" s="131">
        <v>896</v>
      </c>
      <c r="Y232" s="131">
        <v>191.68854300134598</v>
      </c>
      <c r="Z232" s="135">
        <v>704.31145699865397</v>
      </c>
      <c r="AA232" s="131">
        <v>948</v>
      </c>
      <c r="AB232" s="131">
        <v>167.4079942211755</v>
      </c>
      <c r="AC232" s="135">
        <v>780.5920057788245</v>
      </c>
      <c r="AD232" s="131">
        <v>1388</v>
      </c>
      <c r="AE232" s="131">
        <v>383.37708600269195</v>
      </c>
      <c r="AF232" s="135">
        <v>1004.622913997308</v>
      </c>
      <c r="AG232" s="131">
        <v>0</v>
      </c>
      <c r="AH232" s="131">
        <v>0</v>
      </c>
      <c r="AI232" s="135">
        <v>0</v>
      </c>
      <c r="AJ232" s="131">
        <v>315</v>
      </c>
      <c r="AK232" s="131">
        <v>120.84045750804843</v>
      </c>
      <c r="AL232" s="135">
        <v>194.15954249195158</v>
      </c>
      <c r="AM232" s="131">
        <v>341.05329046332554</v>
      </c>
      <c r="AN232" s="131">
        <v>1022.3388960071785</v>
      </c>
      <c r="AO232" s="135">
        <v>-681.28560554385297</v>
      </c>
      <c r="AP232" s="136">
        <v>53421</v>
      </c>
      <c r="AQ232" s="136">
        <v>49531</v>
      </c>
      <c r="AR232" s="135">
        <v>3890</v>
      </c>
      <c r="AS232" s="137">
        <v>1961</v>
      </c>
      <c r="AT232" s="137">
        <v>376.3218884165035</v>
      </c>
      <c r="AU232" s="135">
        <v>1584.6781115834965</v>
      </c>
      <c r="AV232" s="25">
        <v>73</v>
      </c>
      <c r="AW232" s="86"/>
      <c r="AX232" s="92"/>
      <c r="AY232" s="93"/>
      <c r="AZ232" s="90"/>
      <c r="BE232" s="25">
        <v>0</v>
      </c>
      <c r="BF232" s="25">
        <v>-0.3470232595645939</v>
      </c>
    </row>
    <row r="233" spans="2:58" ht="16" x14ac:dyDescent="0.4">
      <c r="B233" s="124" t="s">
        <v>232</v>
      </c>
      <c r="C233" s="133">
        <v>7632.2949532894427</v>
      </c>
      <c r="D233" s="131">
        <v>7615</v>
      </c>
      <c r="E233" s="135">
        <v>17.294953289442674</v>
      </c>
      <c r="F233" s="131">
        <v>12931.738907995559</v>
      </c>
      <c r="G233" s="131">
        <v>12704</v>
      </c>
      <c r="H233" s="135">
        <v>227.7389079955592</v>
      </c>
      <c r="I233" s="133">
        <v>5485.5969953522172</v>
      </c>
      <c r="J233" s="131">
        <v>5133</v>
      </c>
      <c r="K233" s="135">
        <v>352.59699535221716</v>
      </c>
      <c r="L233" s="131">
        <v>539</v>
      </c>
      <c r="M233" s="90">
        <v>546</v>
      </c>
      <c r="N233" s="135">
        <v>-7</v>
      </c>
      <c r="O233" s="131">
        <v>4306.4694768070349</v>
      </c>
      <c r="P233" s="131">
        <v>4187</v>
      </c>
      <c r="Q233" s="135">
        <v>119.46947680703488</v>
      </c>
      <c r="R233" s="131">
        <v>17129.02766744974</v>
      </c>
      <c r="S233" s="131">
        <v>16890</v>
      </c>
      <c r="T233" s="135">
        <v>239.02766744973997</v>
      </c>
      <c r="U233" s="131">
        <v>1120</v>
      </c>
      <c r="V233" s="131">
        <v>1083</v>
      </c>
      <c r="W233" s="135">
        <v>37</v>
      </c>
      <c r="X233" s="131">
        <v>739</v>
      </c>
      <c r="Y233" s="131">
        <v>191.68854300134598</v>
      </c>
      <c r="Z233" s="135">
        <v>547.31145699865397</v>
      </c>
      <c r="AA233" s="131">
        <v>948</v>
      </c>
      <c r="AB233" s="131">
        <v>167.4079942211755</v>
      </c>
      <c r="AC233" s="135">
        <v>780.5920057788245</v>
      </c>
      <c r="AD233" s="131">
        <v>1077</v>
      </c>
      <c r="AE233" s="131">
        <v>191.68854300134598</v>
      </c>
      <c r="AF233" s="135">
        <v>885.31145699865397</v>
      </c>
      <c r="AG233" s="131">
        <v>0</v>
      </c>
      <c r="AH233" s="131">
        <v>0</v>
      </c>
      <c r="AI233" s="135">
        <v>0</v>
      </c>
      <c r="AJ233" s="131">
        <v>249</v>
      </c>
      <c r="AK233" s="131">
        <v>29.75006187380886</v>
      </c>
      <c r="AL233" s="135">
        <v>219.24993812619113</v>
      </c>
      <c r="AM233" s="131">
        <v>-41.128000893997523</v>
      </c>
      <c r="AN233" s="131">
        <v>1022.3388960071785</v>
      </c>
      <c r="AO233" s="135">
        <v>-1063.4668969011759</v>
      </c>
      <c r="AP233" s="136">
        <v>52116</v>
      </c>
      <c r="AQ233" s="136">
        <v>49760</v>
      </c>
      <c r="AR233" s="135">
        <v>2356</v>
      </c>
      <c r="AS233" s="137">
        <v>656</v>
      </c>
      <c r="AT233" s="137">
        <v>605.3218884165035</v>
      </c>
      <c r="AU233" s="135">
        <v>50.678111583496502</v>
      </c>
      <c r="AV233" s="25">
        <v>209</v>
      </c>
      <c r="AW233" s="86"/>
      <c r="AX233" s="92"/>
      <c r="AY233" s="93"/>
      <c r="AZ233" s="90"/>
      <c r="BE233" s="25">
        <v>0</v>
      </c>
      <c r="BF233" s="25">
        <v>0.87403810484829592</v>
      </c>
    </row>
    <row r="234" spans="2:58" ht="16" x14ac:dyDescent="0.4">
      <c r="B234" s="124" t="s">
        <v>233</v>
      </c>
      <c r="C234" s="133">
        <v>7522.887207030808</v>
      </c>
      <c r="D234" s="131">
        <v>7859</v>
      </c>
      <c r="E234" s="135">
        <v>-336.11279296919201</v>
      </c>
      <c r="F234" s="131">
        <v>11837.673932232483</v>
      </c>
      <c r="G234" s="131">
        <v>11482</v>
      </c>
      <c r="H234" s="135">
        <v>355.67393223248291</v>
      </c>
      <c r="I234" s="133">
        <v>5503.9539698288481</v>
      </c>
      <c r="J234" s="131">
        <v>5213</v>
      </c>
      <c r="K234" s="135">
        <v>290.95396982884813</v>
      </c>
      <c r="L234" s="131">
        <v>760</v>
      </c>
      <c r="M234" s="90">
        <v>766</v>
      </c>
      <c r="N234" s="135">
        <v>-6</v>
      </c>
      <c r="O234" s="131">
        <v>5000.7951361811565</v>
      </c>
      <c r="P234" s="131">
        <v>4826</v>
      </c>
      <c r="Q234" s="135">
        <v>174.79513618115652</v>
      </c>
      <c r="R234" s="131">
        <v>18639.7521251566</v>
      </c>
      <c r="S234" s="131">
        <v>18586</v>
      </c>
      <c r="T234" s="135">
        <v>53.752125156599504</v>
      </c>
      <c r="U234" s="131">
        <v>1120</v>
      </c>
      <c r="V234" s="131">
        <v>1083</v>
      </c>
      <c r="W234" s="135">
        <v>37</v>
      </c>
      <c r="X234" s="131">
        <v>846</v>
      </c>
      <c r="Y234" s="131">
        <v>511.16944800358925</v>
      </c>
      <c r="Z234" s="135">
        <v>334.83055199641075</v>
      </c>
      <c r="AA234" s="131">
        <v>948</v>
      </c>
      <c r="AB234" s="131">
        <v>167.4079942211755</v>
      </c>
      <c r="AC234" s="135">
        <v>780.5920057788245</v>
      </c>
      <c r="AD234" s="131">
        <v>1167</v>
      </c>
      <c r="AE234" s="131">
        <v>191.68854300134598</v>
      </c>
      <c r="AF234" s="135">
        <v>975.31145699865397</v>
      </c>
      <c r="AG234" s="131">
        <v>0</v>
      </c>
      <c r="AH234" s="131">
        <v>0</v>
      </c>
      <c r="AI234" s="135">
        <v>0</v>
      </c>
      <c r="AJ234" s="131">
        <v>249</v>
      </c>
      <c r="AK234" s="131">
        <v>29.75006187380886</v>
      </c>
      <c r="AL234" s="135">
        <v>219.24993812619113</v>
      </c>
      <c r="AM234" s="131">
        <v>677.93762957010767</v>
      </c>
      <c r="AN234" s="131">
        <v>1916.8854300134599</v>
      </c>
      <c r="AO234" s="135">
        <v>-1238.9478004433522</v>
      </c>
      <c r="AP234" s="136">
        <v>54273</v>
      </c>
      <c r="AQ234" s="136">
        <v>52631</v>
      </c>
      <c r="AR234" s="135">
        <v>1642</v>
      </c>
      <c r="AS234" s="137">
        <v>2813</v>
      </c>
      <c r="AT234" s="137">
        <v>3476.3218884165035</v>
      </c>
      <c r="AU234" s="135">
        <v>-663.3218884165035</v>
      </c>
      <c r="AV234" s="25">
        <v>249</v>
      </c>
      <c r="AW234" s="86"/>
      <c r="AX234" s="92"/>
      <c r="AY234" s="93"/>
      <c r="AZ234" s="90"/>
      <c r="BE234" s="25">
        <v>0</v>
      </c>
      <c r="BF234" s="25">
        <v>0.90147711338067893</v>
      </c>
    </row>
    <row r="235" spans="2:58" ht="16" x14ac:dyDescent="0.4">
      <c r="B235" s="124" t="s">
        <v>234</v>
      </c>
      <c r="C235" s="133">
        <v>6979.3144191166548</v>
      </c>
      <c r="D235" s="131">
        <v>6968</v>
      </c>
      <c r="E235" s="135">
        <v>11.31441911665479</v>
      </c>
      <c r="F235" s="131">
        <v>11431.720555066442</v>
      </c>
      <c r="G235" s="131">
        <v>10948</v>
      </c>
      <c r="H235" s="135">
        <v>483.7205550664421</v>
      </c>
      <c r="I235" s="133">
        <v>5507.5677177135376</v>
      </c>
      <c r="J235" s="131">
        <v>5002</v>
      </c>
      <c r="K235" s="135">
        <v>505.5677177135376</v>
      </c>
      <c r="L235" s="131">
        <v>489</v>
      </c>
      <c r="M235" s="90">
        <v>494</v>
      </c>
      <c r="N235" s="135">
        <v>-5</v>
      </c>
      <c r="O235" s="131">
        <v>4222.3138288839627</v>
      </c>
      <c r="P235" s="131">
        <v>3854</v>
      </c>
      <c r="Q235" s="135">
        <v>368.31382888396274</v>
      </c>
      <c r="R235" s="131">
        <v>22134.654253639372</v>
      </c>
      <c r="S235" s="131">
        <v>21277</v>
      </c>
      <c r="T235" s="135">
        <v>857.65425363937175</v>
      </c>
      <c r="U235" s="131">
        <v>1120</v>
      </c>
      <c r="V235" s="131">
        <v>1083</v>
      </c>
      <c r="W235" s="135">
        <v>37</v>
      </c>
      <c r="X235" s="131">
        <v>831</v>
      </c>
      <c r="Y235" s="131">
        <v>191.68854300134598</v>
      </c>
      <c r="Z235" s="135">
        <v>639.31145699865397</v>
      </c>
      <c r="AA235" s="131">
        <v>948</v>
      </c>
      <c r="AB235" s="131">
        <v>167.4079942211755</v>
      </c>
      <c r="AC235" s="135">
        <v>780.5920057788245</v>
      </c>
      <c r="AD235" s="131">
        <v>1079</v>
      </c>
      <c r="AE235" s="131">
        <v>191.68854300134598</v>
      </c>
      <c r="AF235" s="135">
        <v>887.31145699865397</v>
      </c>
      <c r="AG235" s="131">
        <v>0</v>
      </c>
      <c r="AH235" s="131">
        <v>0</v>
      </c>
      <c r="AI235" s="135">
        <v>0</v>
      </c>
      <c r="AJ235" s="131">
        <v>249</v>
      </c>
      <c r="AK235" s="131">
        <v>29.75006187380886</v>
      </c>
      <c r="AL235" s="135">
        <v>219.24993812619113</v>
      </c>
      <c r="AM235" s="131">
        <v>232.42922558002829</v>
      </c>
      <c r="AN235" s="131">
        <v>1022.3388960071785</v>
      </c>
      <c r="AO235" s="135">
        <v>-789.90967042715022</v>
      </c>
      <c r="AP235" s="136">
        <v>55224</v>
      </c>
      <c r="AQ235" s="136">
        <v>51228</v>
      </c>
      <c r="AR235" s="135">
        <v>3996</v>
      </c>
      <c r="AS235" s="137">
        <v>3764</v>
      </c>
      <c r="AT235" s="137">
        <v>2073.3218884165035</v>
      </c>
      <c r="AU235" s="135">
        <v>1690.6781115834965</v>
      </c>
      <c r="AV235" s="25">
        <v>63</v>
      </c>
      <c r="AW235" s="86"/>
      <c r="AX235" s="92"/>
      <c r="AY235" s="93"/>
      <c r="AZ235" s="90"/>
      <c r="BE235" s="25">
        <v>0</v>
      </c>
      <c r="BF235" s="25">
        <v>0.87403810484829592</v>
      </c>
    </row>
    <row r="236" spans="2:58" ht="16" x14ac:dyDescent="0.4">
      <c r="B236" s="124" t="s">
        <v>235</v>
      </c>
      <c r="C236" s="133">
        <v>7685.534747632234</v>
      </c>
      <c r="D236" s="131">
        <v>7933</v>
      </c>
      <c r="E236" s="135">
        <v>-247.46525236776597</v>
      </c>
      <c r="F236" s="131">
        <v>13566.320157588927</v>
      </c>
      <c r="G236" s="131">
        <v>13156</v>
      </c>
      <c r="H236" s="135">
        <v>410.32015758892703</v>
      </c>
      <c r="I236" s="133">
        <v>5091.1803163438544</v>
      </c>
      <c r="J236" s="131">
        <v>4654</v>
      </c>
      <c r="K236" s="135">
        <v>437.18031634385443</v>
      </c>
      <c r="L236" s="131">
        <v>459</v>
      </c>
      <c r="M236" s="90">
        <v>464</v>
      </c>
      <c r="N236" s="135">
        <v>-5</v>
      </c>
      <c r="O236" s="131">
        <v>4722.2562523719844</v>
      </c>
      <c r="P236" s="131">
        <v>4078</v>
      </c>
      <c r="Q236" s="135">
        <v>644.25625237198437</v>
      </c>
      <c r="R236" s="131">
        <v>16908.275250888022</v>
      </c>
      <c r="S236" s="131">
        <v>16362</v>
      </c>
      <c r="T236" s="135">
        <v>546.27525088802213</v>
      </c>
      <c r="U236" s="131">
        <v>1120</v>
      </c>
      <c r="V236" s="131">
        <v>1083</v>
      </c>
      <c r="W236" s="135">
        <v>37</v>
      </c>
      <c r="X236" s="131">
        <v>739</v>
      </c>
      <c r="Y236" s="131">
        <v>0</v>
      </c>
      <c r="Z236" s="135">
        <v>739</v>
      </c>
      <c r="AA236" s="131">
        <v>948</v>
      </c>
      <c r="AB236" s="131">
        <v>167.4079942211755</v>
      </c>
      <c r="AC236" s="135">
        <v>780.5920057788245</v>
      </c>
      <c r="AD236" s="131">
        <v>951</v>
      </c>
      <c r="AE236" s="131">
        <v>191.68854300134598</v>
      </c>
      <c r="AF236" s="135">
        <v>759.31145699865397</v>
      </c>
      <c r="AG236" s="131">
        <v>0</v>
      </c>
      <c r="AH236" s="131">
        <v>0</v>
      </c>
      <c r="AI236" s="135">
        <v>0</v>
      </c>
      <c r="AJ236" s="131">
        <v>249</v>
      </c>
      <c r="AK236" s="131">
        <v>29.75006187380886</v>
      </c>
      <c r="AL236" s="135">
        <v>219.24993812619113</v>
      </c>
      <c r="AM236" s="131">
        <v>183.43327517498255</v>
      </c>
      <c r="AN236" s="131">
        <v>0</v>
      </c>
      <c r="AO236" s="135">
        <v>183.43327517498255</v>
      </c>
      <c r="AP236" s="136">
        <v>52623</v>
      </c>
      <c r="AQ236" s="136">
        <v>48118</v>
      </c>
      <c r="AR236" s="135">
        <v>4505</v>
      </c>
      <c r="AS236" s="137">
        <v>1163</v>
      </c>
      <c r="AT236" s="137">
        <v>-1036.6781115834965</v>
      </c>
      <c r="AU236" s="135">
        <v>2199.6781115834965</v>
      </c>
      <c r="AV236" s="25">
        <v>30</v>
      </c>
      <c r="AW236" s="86"/>
      <c r="AX236" s="92"/>
      <c r="AY236" s="93"/>
      <c r="AZ236" s="90"/>
      <c r="BE236" s="25">
        <v>0</v>
      </c>
      <c r="BF236" s="25">
        <v>0.84659909633046482</v>
      </c>
    </row>
    <row r="237" spans="2:58" ht="16" x14ac:dyDescent="0.4">
      <c r="B237" s="124" t="s">
        <v>236</v>
      </c>
      <c r="C237" s="133">
        <v>9065.9208501203557</v>
      </c>
      <c r="D237" s="131">
        <v>9263</v>
      </c>
      <c r="E237" s="135">
        <v>-197.07914987964432</v>
      </c>
      <c r="F237" s="131">
        <v>13770.127913133954</v>
      </c>
      <c r="G237" s="131">
        <v>13616</v>
      </c>
      <c r="H237" s="135">
        <v>154.12791313395428</v>
      </c>
      <c r="I237" s="133">
        <v>5480.5472131363304</v>
      </c>
      <c r="J237" s="131">
        <v>4974</v>
      </c>
      <c r="K237" s="135">
        <v>506.54721313633036</v>
      </c>
      <c r="L237" s="131">
        <v>486</v>
      </c>
      <c r="M237" s="90">
        <v>487</v>
      </c>
      <c r="N237" s="135">
        <v>-1</v>
      </c>
      <c r="O237" s="131">
        <v>3918.2573028668608</v>
      </c>
      <c r="P237" s="131">
        <v>3636</v>
      </c>
      <c r="Q237" s="135">
        <v>282.25730286686075</v>
      </c>
      <c r="R237" s="131">
        <v>15543.953690216986</v>
      </c>
      <c r="S237" s="131">
        <v>15653</v>
      </c>
      <c r="T237" s="135">
        <v>-109.04630978301429</v>
      </c>
      <c r="U237" s="131">
        <v>1120</v>
      </c>
      <c r="V237" s="131">
        <v>1083</v>
      </c>
      <c r="W237" s="135">
        <v>37</v>
      </c>
      <c r="X237" s="131">
        <v>739</v>
      </c>
      <c r="Y237" s="131">
        <v>0</v>
      </c>
      <c r="Z237" s="135">
        <v>739</v>
      </c>
      <c r="AA237" s="131">
        <v>948</v>
      </c>
      <c r="AB237" s="131">
        <v>167.4079942211755</v>
      </c>
      <c r="AC237" s="135">
        <v>780.5920057788245</v>
      </c>
      <c r="AD237" s="131">
        <v>881</v>
      </c>
      <c r="AE237" s="131">
        <v>0</v>
      </c>
      <c r="AF237" s="135">
        <v>881</v>
      </c>
      <c r="AG237" s="131">
        <v>0</v>
      </c>
      <c r="AH237" s="131">
        <v>0</v>
      </c>
      <c r="AI237" s="135">
        <v>0</v>
      </c>
      <c r="AJ237" s="131">
        <v>217</v>
      </c>
      <c r="AK237" s="131">
        <v>-15.795135943310871</v>
      </c>
      <c r="AL237" s="135">
        <v>232.79513594331087</v>
      </c>
      <c r="AM237" s="131">
        <v>33.193030525513677</v>
      </c>
      <c r="AN237" s="131">
        <v>0</v>
      </c>
      <c r="AO237" s="135">
        <v>33.193030525513677</v>
      </c>
      <c r="AP237" s="136">
        <v>52203</v>
      </c>
      <c r="AQ237" s="136">
        <v>48864</v>
      </c>
      <c r="AR237" s="135">
        <v>3339</v>
      </c>
      <c r="AS237" s="137">
        <v>743</v>
      </c>
      <c r="AT237" s="137">
        <v>-290.6781115834965</v>
      </c>
      <c r="AU237" s="135">
        <v>1033.6781115834965</v>
      </c>
      <c r="AV237" s="25">
        <v>122</v>
      </c>
      <c r="AW237" s="86"/>
      <c r="AX237" s="92"/>
      <c r="AY237" s="93"/>
      <c r="AZ237" s="90"/>
      <c r="BE237" s="25">
        <v>0</v>
      </c>
      <c r="BF237" s="25">
        <v>-0.38714172213803977</v>
      </c>
    </row>
    <row r="238" spans="2:58" ht="16" x14ac:dyDescent="0.4">
      <c r="B238" s="124" t="s">
        <v>237</v>
      </c>
      <c r="C238" s="133">
        <v>7240.1219992993747</v>
      </c>
      <c r="D238" s="131">
        <v>7181</v>
      </c>
      <c r="E238" s="135">
        <v>59.121999299374693</v>
      </c>
      <c r="F238" s="131">
        <v>14902.145184531886</v>
      </c>
      <c r="G238" s="131">
        <v>13651</v>
      </c>
      <c r="H238" s="135">
        <v>1251.1451845318861</v>
      </c>
      <c r="I238" s="133">
        <v>5651.1320028528016</v>
      </c>
      <c r="J238" s="131">
        <v>5556</v>
      </c>
      <c r="K238" s="135">
        <v>95.132002852801634</v>
      </c>
      <c r="L238" s="131">
        <v>704</v>
      </c>
      <c r="M238" s="90">
        <v>705</v>
      </c>
      <c r="N238" s="135">
        <v>-1</v>
      </c>
      <c r="O238" s="131">
        <v>4680.3228191073949</v>
      </c>
      <c r="P238" s="131">
        <v>4217</v>
      </c>
      <c r="Q238" s="135">
        <v>463.32281910739493</v>
      </c>
      <c r="R238" s="131">
        <v>19464.117044963354</v>
      </c>
      <c r="S238" s="131">
        <v>19050</v>
      </c>
      <c r="T238" s="135">
        <v>414.11704496335369</v>
      </c>
      <c r="U238" s="131">
        <v>1120</v>
      </c>
      <c r="V238" s="131">
        <v>1083</v>
      </c>
      <c r="W238" s="135">
        <v>37</v>
      </c>
      <c r="X238" s="131">
        <v>925</v>
      </c>
      <c r="Y238" s="131">
        <v>511.16944800358925</v>
      </c>
      <c r="Z238" s="135">
        <v>413.83055199641075</v>
      </c>
      <c r="AA238" s="131">
        <v>948</v>
      </c>
      <c r="AB238" s="131">
        <v>167.4079942211755</v>
      </c>
      <c r="AC238" s="135">
        <v>780.5920057788245</v>
      </c>
      <c r="AD238" s="131">
        <v>1307</v>
      </c>
      <c r="AE238" s="131">
        <v>383.37708600269195</v>
      </c>
      <c r="AF238" s="135">
        <v>923.62291399730805</v>
      </c>
      <c r="AG238" s="131">
        <v>0</v>
      </c>
      <c r="AH238" s="131">
        <v>0</v>
      </c>
      <c r="AI238" s="135">
        <v>0</v>
      </c>
      <c r="AJ238" s="131">
        <v>249</v>
      </c>
      <c r="AK238" s="131">
        <v>29.75006187380886</v>
      </c>
      <c r="AL238" s="135">
        <v>219.24993812619113</v>
      </c>
      <c r="AM238" s="131">
        <v>784.16094924518984</v>
      </c>
      <c r="AN238" s="131">
        <v>1916.8854300134599</v>
      </c>
      <c r="AO238" s="135">
        <v>-1132.72448076827</v>
      </c>
      <c r="AP238" s="136">
        <v>57975</v>
      </c>
      <c r="AQ238" s="136">
        <v>54451</v>
      </c>
      <c r="AR238" s="135">
        <v>3524</v>
      </c>
      <c r="AS238" s="137">
        <v>6515</v>
      </c>
      <c r="AT238" s="137">
        <v>5296.3218884165035</v>
      </c>
      <c r="AU238" s="135">
        <v>1218.6781115834965</v>
      </c>
      <c r="AV238" s="25">
        <v>102</v>
      </c>
      <c r="AW238" s="86"/>
      <c r="AX238" s="92"/>
      <c r="AY238" s="93"/>
      <c r="AZ238" s="90"/>
      <c r="BE238" s="25">
        <v>0</v>
      </c>
      <c r="BF238" s="25">
        <v>0.59002011473057792</v>
      </c>
    </row>
    <row r="239" spans="2:58" ht="16" x14ac:dyDescent="0.4">
      <c r="B239" s="124" t="s">
        <v>238</v>
      </c>
      <c r="C239" s="133">
        <v>7148.1127313069355</v>
      </c>
      <c r="D239" s="131">
        <v>7279</v>
      </c>
      <c r="E239" s="135">
        <v>-130.88726869306447</v>
      </c>
      <c r="F239" s="131">
        <v>15008.816449097858</v>
      </c>
      <c r="G239" s="131">
        <v>13900</v>
      </c>
      <c r="H239" s="135">
        <v>1108.8164490978579</v>
      </c>
      <c r="I239" s="133">
        <v>7033.2733735943393</v>
      </c>
      <c r="J239" s="131">
        <v>6012</v>
      </c>
      <c r="K239" s="135">
        <v>1021.2733735943393</v>
      </c>
      <c r="L239" s="131">
        <v>641</v>
      </c>
      <c r="M239" s="90">
        <v>651</v>
      </c>
      <c r="N239" s="135">
        <v>-10</v>
      </c>
      <c r="O239" s="131">
        <v>3624.5042945375612</v>
      </c>
      <c r="P239" s="131">
        <v>3331</v>
      </c>
      <c r="Q239" s="135">
        <v>293.50429453756124</v>
      </c>
      <c r="R239" s="131">
        <v>20374.900368724004</v>
      </c>
      <c r="S239" s="131">
        <v>20474</v>
      </c>
      <c r="T239" s="135">
        <v>-99.099631275996217</v>
      </c>
      <c r="U239" s="131">
        <v>1120</v>
      </c>
      <c r="V239" s="131">
        <v>1083</v>
      </c>
      <c r="W239" s="135">
        <v>37</v>
      </c>
      <c r="X239" s="131">
        <v>1057</v>
      </c>
      <c r="Y239" s="131">
        <v>511.16944800358925</v>
      </c>
      <c r="Z239" s="135">
        <v>545.8305519964108</v>
      </c>
      <c r="AA239" s="131">
        <v>948</v>
      </c>
      <c r="AB239" s="131">
        <v>167.4079942211755</v>
      </c>
      <c r="AC239" s="135">
        <v>780.5920057788245</v>
      </c>
      <c r="AD239" s="131">
        <v>1590</v>
      </c>
      <c r="AE239" s="131">
        <v>383.37708600269195</v>
      </c>
      <c r="AF239" s="135">
        <v>1206.6229139973079</v>
      </c>
      <c r="AG239" s="131">
        <v>0</v>
      </c>
      <c r="AH239" s="131">
        <v>0</v>
      </c>
      <c r="AI239" s="135">
        <v>0</v>
      </c>
      <c r="AJ239" s="131">
        <v>315</v>
      </c>
      <c r="AK239" s="131">
        <v>120.84045750804843</v>
      </c>
      <c r="AL239" s="135">
        <v>194.15954249195158</v>
      </c>
      <c r="AM239" s="131">
        <v>744.39278273929813</v>
      </c>
      <c r="AN239" s="131">
        <v>1916.8854300134599</v>
      </c>
      <c r="AO239" s="135">
        <v>-1172.4926472741618</v>
      </c>
      <c r="AP239" s="136">
        <v>59605</v>
      </c>
      <c r="AQ239" s="136">
        <v>55830</v>
      </c>
      <c r="AR239" s="135">
        <v>3775</v>
      </c>
      <c r="AS239" s="137">
        <v>8145</v>
      </c>
      <c r="AT239" s="137">
        <v>6675.3218884165035</v>
      </c>
      <c r="AU239" s="135">
        <v>1469.6781115834965</v>
      </c>
      <c r="AV239" s="25">
        <v>83</v>
      </c>
      <c r="AW239" s="86"/>
      <c r="AX239" s="92"/>
      <c r="AY239" s="93"/>
      <c r="AZ239" s="90"/>
      <c r="BE239" s="25">
        <v>0</v>
      </c>
      <c r="BF239" s="25">
        <v>-0.31958425103221089</v>
      </c>
    </row>
    <row r="240" spans="2:58" ht="16" x14ac:dyDescent="0.4">
      <c r="B240" s="124" t="s">
        <v>239</v>
      </c>
      <c r="C240" s="133">
        <v>8789.2949532894436</v>
      </c>
      <c r="D240" s="131">
        <v>8883</v>
      </c>
      <c r="E240" s="135">
        <v>-93.705046710556417</v>
      </c>
      <c r="F240" s="131">
        <v>13638.738907995559</v>
      </c>
      <c r="G240" s="131">
        <v>13467</v>
      </c>
      <c r="H240" s="135">
        <v>171.7389079955592</v>
      </c>
      <c r="I240" s="133">
        <v>5437.5969953522172</v>
      </c>
      <c r="J240" s="131">
        <v>5143</v>
      </c>
      <c r="K240" s="135">
        <v>294.59699535221716</v>
      </c>
      <c r="L240" s="131">
        <v>631</v>
      </c>
      <c r="M240" s="90">
        <v>623</v>
      </c>
      <c r="N240" s="135">
        <v>8</v>
      </c>
      <c r="O240" s="131">
        <v>5701.4694768070349</v>
      </c>
      <c r="P240" s="131">
        <v>4923</v>
      </c>
      <c r="Q240" s="135">
        <v>778.46947680703488</v>
      </c>
      <c r="R240" s="131">
        <v>17954.02766744974</v>
      </c>
      <c r="S240" s="131">
        <v>17335</v>
      </c>
      <c r="T240" s="135">
        <v>619.02766744973997</v>
      </c>
      <c r="U240" s="131">
        <v>993</v>
      </c>
      <c r="V240" s="131">
        <v>889</v>
      </c>
      <c r="W240" s="135">
        <v>104</v>
      </c>
      <c r="X240" s="131">
        <v>739</v>
      </c>
      <c r="Y240" s="131">
        <v>0</v>
      </c>
      <c r="Z240" s="135">
        <v>739</v>
      </c>
      <c r="AA240" s="131">
        <v>948</v>
      </c>
      <c r="AB240" s="131">
        <v>167.4079942211755</v>
      </c>
      <c r="AC240" s="135">
        <v>780.5920057788245</v>
      </c>
      <c r="AD240" s="131">
        <v>881</v>
      </c>
      <c r="AE240" s="131">
        <v>0</v>
      </c>
      <c r="AF240" s="135">
        <v>881</v>
      </c>
      <c r="AG240" s="131">
        <v>0</v>
      </c>
      <c r="AH240" s="131">
        <v>0</v>
      </c>
      <c r="AI240" s="135">
        <v>0</v>
      </c>
      <c r="AJ240" s="131">
        <v>147</v>
      </c>
      <c r="AK240" s="131">
        <v>107.70340269435623</v>
      </c>
      <c r="AL240" s="135">
        <v>39.296597305643772</v>
      </c>
      <c r="AM240" s="131">
        <v>-41.128000893997523</v>
      </c>
      <c r="AN240" s="131">
        <v>0</v>
      </c>
      <c r="AO240" s="135">
        <v>-41.128000893997523</v>
      </c>
      <c r="AP240" s="136">
        <v>55819</v>
      </c>
      <c r="AQ240" s="136">
        <v>51537</v>
      </c>
      <c r="AR240" s="135">
        <v>4282</v>
      </c>
      <c r="AS240" s="137">
        <v>4359</v>
      </c>
      <c r="AT240" s="137">
        <v>2382.3218884165035</v>
      </c>
      <c r="AU240" s="135">
        <v>1976.6781115834965</v>
      </c>
      <c r="AV240" s="25">
        <v>46</v>
      </c>
      <c r="AW240" s="86"/>
      <c r="AX240" s="92"/>
      <c r="AY240" s="93"/>
      <c r="AZ240" s="90"/>
      <c r="BE240" s="25">
        <v>0</v>
      </c>
      <c r="BF240" s="25">
        <v>1.1113969155339873</v>
      </c>
    </row>
    <row r="241" spans="2:58" ht="16" x14ac:dyDescent="0.4">
      <c r="B241" s="124" t="s">
        <v>240</v>
      </c>
      <c r="C241" s="133">
        <v>9190.2949532894436</v>
      </c>
      <c r="D241" s="131">
        <v>9208</v>
      </c>
      <c r="E241" s="135">
        <v>-17.705046710556417</v>
      </c>
      <c r="F241" s="131">
        <v>13230.738907995559</v>
      </c>
      <c r="G241" s="131">
        <v>13446</v>
      </c>
      <c r="H241" s="135">
        <v>-215.2610920044408</v>
      </c>
      <c r="I241" s="133">
        <v>4692.5969953522172</v>
      </c>
      <c r="J241" s="131">
        <v>4806</v>
      </c>
      <c r="K241" s="135">
        <v>-113.40300464778284</v>
      </c>
      <c r="L241" s="131">
        <v>685</v>
      </c>
      <c r="M241" s="90">
        <v>674</v>
      </c>
      <c r="N241" s="135">
        <v>11</v>
      </c>
      <c r="O241" s="131">
        <v>5954.4694768070349</v>
      </c>
      <c r="P241" s="131">
        <v>5786</v>
      </c>
      <c r="Q241" s="135">
        <v>168.46947680703488</v>
      </c>
      <c r="R241" s="131">
        <v>13091.027667449742</v>
      </c>
      <c r="S241" s="131">
        <v>12944</v>
      </c>
      <c r="T241" s="135">
        <v>147.02766744974178</v>
      </c>
      <c r="U241" s="131">
        <v>993</v>
      </c>
      <c r="V241" s="131">
        <v>889</v>
      </c>
      <c r="W241" s="135">
        <v>104</v>
      </c>
      <c r="X241" s="131">
        <v>739</v>
      </c>
      <c r="Y241" s="131">
        <v>0</v>
      </c>
      <c r="Z241" s="135">
        <v>739</v>
      </c>
      <c r="AA241" s="131">
        <v>987</v>
      </c>
      <c r="AB241" s="131">
        <v>247.91718228174079</v>
      </c>
      <c r="AC241" s="135">
        <v>739.08281771825921</v>
      </c>
      <c r="AD241" s="131">
        <v>881</v>
      </c>
      <c r="AE241" s="131">
        <v>0</v>
      </c>
      <c r="AF241" s="135">
        <v>881</v>
      </c>
      <c r="AG241" s="131">
        <v>0</v>
      </c>
      <c r="AH241" s="131">
        <v>0</v>
      </c>
      <c r="AI241" s="135">
        <v>0</v>
      </c>
      <c r="AJ241" s="131">
        <v>114</v>
      </c>
      <c r="AK241" s="131">
        <v>62.158204877236493</v>
      </c>
      <c r="AL241" s="135">
        <v>51.841795122763507</v>
      </c>
      <c r="AM241" s="131">
        <v>-41.128000893997523</v>
      </c>
      <c r="AN241" s="131">
        <v>0</v>
      </c>
      <c r="AO241" s="135">
        <v>-41.128000893997523</v>
      </c>
      <c r="AP241" s="136">
        <v>50517</v>
      </c>
      <c r="AQ241" s="136">
        <v>48064</v>
      </c>
      <c r="AR241" s="135">
        <v>2453</v>
      </c>
      <c r="AS241" s="137">
        <v>-943</v>
      </c>
      <c r="AT241" s="137">
        <v>-1090.6781115834965</v>
      </c>
      <c r="AU241" s="135">
        <v>147.6781115834965</v>
      </c>
      <c r="AV241" s="25">
        <v>202</v>
      </c>
      <c r="AW241" s="86"/>
      <c r="AX241" s="92"/>
      <c r="AY241" s="93"/>
      <c r="AZ241" s="90"/>
      <c r="BE241" s="25">
        <v>0</v>
      </c>
      <c r="BF241" s="25">
        <v>-0.92461284101591446</v>
      </c>
    </row>
    <row r="242" spans="2:58" ht="16" x14ac:dyDescent="0.4">
      <c r="B242" s="124" t="s">
        <v>241</v>
      </c>
      <c r="C242" s="133">
        <v>7860.4228217142118</v>
      </c>
      <c r="D242" s="131">
        <v>8008</v>
      </c>
      <c r="E242" s="135">
        <v>-147.57717828578825</v>
      </c>
      <c r="F242" s="131">
        <v>12985.839893900187</v>
      </c>
      <c r="G242" s="131">
        <v>12596</v>
      </c>
      <c r="H242" s="135">
        <v>389.83989390018723</v>
      </c>
      <c r="I242" s="133">
        <v>5622.5454687889533</v>
      </c>
      <c r="J242" s="131">
        <v>5476</v>
      </c>
      <c r="K242" s="135">
        <v>146.54546878895326</v>
      </c>
      <c r="L242" s="131">
        <v>599</v>
      </c>
      <c r="M242" s="90">
        <v>587</v>
      </c>
      <c r="N242" s="135">
        <v>12</v>
      </c>
      <c r="O242" s="131">
        <v>4809.6898062141008</v>
      </c>
      <c r="P242" s="131">
        <v>4422</v>
      </c>
      <c r="Q242" s="135">
        <v>387.68980621410083</v>
      </c>
      <c r="R242" s="131">
        <v>17426.80149255912</v>
      </c>
      <c r="S242" s="131">
        <v>16704</v>
      </c>
      <c r="T242" s="135">
        <v>722.80149255911965</v>
      </c>
      <c r="U242" s="131">
        <v>993</v>
      </c>
      <c r="V242" s="131">
        <v>889</v>
      </c>
      <c r="W242" s="135">
        <v>104</v>
      </c>
      <c r="X242" s="131">
        <v>739</v>
      </c>
      <c r="Y242" s="131">
        <v>0</v>
      </c>
      <c r="Z242" s="135">
        <v>739</v>
      </c>
      <c r="AA242" s="131">
        <v>948</v>
      </c>
      <c r="AB242" s="131">
        <v>167.4079942211755</v>
      </c>
      <c r="AC242" s="135">
        <v>780.5920057788245</v>
      </c>
      <c r="AD242" s="131">
        <v>881</v>
      </c>
      <c r="AE242" s="131">
        <v>0</v>
      </c>
      <c r="AF242" s="135">
        <v>881</v>
      </c>
      <c r="AG242" s="131">
        <v>0</v>
      </c>
      <c r="AH242" s="131">
        <v>0</v>
      </c>
      <c r="AI242" s="135">
        <v>0</v>
      </c>
      <c r="AJ242" s="131">
        <v>249</v>
      </c>
      <c r="AK242" s="131">
        <v>107.70340269435623</v>
      </c>
      <c r="AL242" s="135">
        <v>141.29659730564379</v>
      </c>
      <c r="AM242" s="131">
        <v>256.70051682343183</v>
      </c>
      <c r="AN242" s="131">
        <v>0</v>
      </c>
      <c r="AO242" s="135">
        <v>256.70051682343183</v>
      </c>
      <c r="AP242" s="136">
        <v>53371</v>
      </c>
      <c r="AQ242" s="136">
        <v>48956</v>
      </c>
      <c r="AR242" s="135">
        <v>4415</v>
      </c>
      <c r="AS242" s="137">
        <v>1911</v>
      </c>
      <c r="AT242" s="137">
        <v>-198.6781115834965</v>
      </c>
      <c r="AU242" s="135">
        <v>2109.6781115834965</v>
      </c>
      <c r="AV242" s="25">
        <v>35</v>
      </c>
      <c r="AW242" s="86"/>
      <c r="AX242" s="92"/>
      <c r="AY242" s="93"/>
      <c r="AZ242" s="90"/>
      <c r="BE242" s="25">
        <v>0</v>
      </c>
      <c r="BF242" s="25">
        <v>1.1113969155339873</v>
      </c>
    </row>
    <row r="243" spans="2:58" ht="16" x14ac:dyDescent="0.4">
      <c r="B243" s="124" t="s">
        <v>242</v>
      </c>
      <c r="C243" s="133">
        <v>8004.2949532894427</v>
      </c>
      <c r="D243" s="131">
        <v>7955</v>
      </c>
      <c r="E243" s="135">
        <v>49.294953289442674</v>
      </c>
      <c r="F243" s="131">
        <v>13586.738907995559</v>
      </c>
      <c r="G243" s="131">
        <v>13284</v>
      </c>
      <c r="H243" s="135">
        <v>302.7389079955592</v>
      </c>
      <c r="I243" s="133">
        <v>5599.5969953522172</v>
      </c>
      <c r="J243" s="131">
        <v>5290</v>
      </c>
      <c r="K243" s="135">
        <v>309.59699535221716</v>
      </c>
      <c r="L243" s="131">
        <v>492</v>
      </c>
      <c r="M243" s="90">
        <v>494</v>
      </c>
      <c r="N243" s="135">
        <v>-2</v>
      </c>
      <c r="O243" s="131">
        <v>4801.4694768070349</v>
      </c>
      <c r="P243" s="131">
        <v>4353</v>
      </c>
      <c r="Q243" s="135">
        <v>448.46947680703488</v>
      </c>
      <c r="R243" s="131">
        <v>16788.02766744974</v>
      </c>
      <c r="S243" s="131">
        <v>16345</v>
      </c>
      <c r="T243" s="135">
        <v>443.02766744973997</v>
      </c>
      <c r="U243" s="131">
        <v>993</v>
      </c>
      <c r="V243" s="131">
        <v>889</v>
      </c>
      <c r="W243" s="135">
        <v>104</v>
      </c>
      <c r="X243" s="131">
        <v>739</v>
      </c>
      <c r="Y243" s="131">
        <v>0</v>
      </c>
      <c r="Z243" s="135">
        <v>739</v>
      </c>
      <c r="AA243" s="131">
        <v>948</v>
      </c>
      <c r="AB243" s="131">
        <v>167.4079942211755</v>
      </c>
      <c r="AC243" s="135">
        <v>780.5920057788245</v>
      </c>
      <c r="AD243" s="131">
        <v>881</v>
      </c>
      <c r="AE243" s="131">
        <v>0</v>
      </c>
      <c r="AF243" s="135">
        <v>881</v>
      </c>
      <c r="AG243" s="131">
        <v>0</v>
      </c>
      <c r="AH243" s="131">
        <v>0</v>
      </c>
      <c r="AI243" s="135">
        <v>0</v>
      </c>
      <c r="AJ243" s="131">
        <v>147</v>
      </c>
      <c r="AK243" s="131">
        <v>107.70340269435623</v>
      </c>
      <c r="AL243" s="135">
        <v>39.296597305643772</v>
      </c>
      <c r="AM243" s="131">
        <v>-41.128000893997523</v>
      </c>
      <c r="AN243" s="131">
        <v>0</v>
      </c>
      <c r="AO243" s="135">
        <v>-41.128000893997523</v>
      </c>
      <c r="AP243" s="136">
        <v>52939</v>
      </c>
      <c r="AQ243" s="136">
        <v>48884</v>
      </c>
      <c r="AR243" s="135">
        <v>4055</v>
      </c>
      <c r="AS243" s="137">
        <v>1479</v>
      </c>
      <c r="AT243" s="137">
        <v>-270.6781115834965</v>
      </c>
      <c r="AU243" s="135">
        <v>1749.6781115834965</v>
      </c>
      <c r="AV243" s="25">
        <v>59</v>
      </c>
      <c r="AW243" s="86"/>
      <c r="AX243" s="92"/>
      <c r="AY243" s="93"/>
      <c r="AZ243" s="90"/>
      <c r="BE243" s="25">
        <v>0</v>
      </c>
      <c r="BF243" s="25">
        <v>1.1113969155339873</v>
      </c>
    </row>
    <row r="244" spans="2:58" ht="16" x14ac:dyDescent="0.4">
      <c r="B244" s="124" t="s">
        <v>243</v>
      </c>
      <c r="C244" s="133">
        <v>7584.3267589076313</v>
      </c>
      <c r="D244" s="131">
        <v>7530</v>
      </c>
      <c r="E244" s="135">
        <v>54.326758907631302</v>
      </c>
      <c r="F244" s="131">
        <v>13745.680384360379</v>
      </c>
      <c r="G244" s="131">
        <v>13154</v>
      </c>
      <c r="H244" s="135">
        <v>591.68038436037932</v>
      </c>
      <c r="I244" s="133">
        <v>6082.4745686253063</v>
      </c>
      <c r="J244" s="131">
        <v>5462</v>
      </c>
      <c r="K244" s="135">
        <v>620.47456862530635</v>
      </c>
      <c r="L244" s="131">
        <v>532</v>
      </c>
      <c r="M244" s="90">
        <v>540</v>
      </c>
      <c r="N244" s="135">
        <v>-8</v>
      </c>
      <c r="O244" s="131">
        <v>5334.4007739910139</v>
      </c>
      <c r="P244" s="131">
        <v>4688</v>
      </c>
      <c r="Q244" s="135">
        <v>646.40077399101392</v>
      </c>
      <c r="R244" s="131">
        <v>18867.602826320206</v>
      </c>
      <c r="S244" s="131">
        <v>18316</v>
      </c>
      <c r="T244" s="135">
        <v>551.60282632020608</v>
      </c>
      <c r="U244" s="131">
        <v>993</v>
      </c>
      <c r="V244" s="131">
        <v>889</v>
      </c>
      <c r="W244" s="135">
        <v>104</v>
      </c>
      <c r="X244" s="131">
        <v>739</v>
      </c>
      <c r="Y244" s="131">
        <v>191.68854300134598</v>
      </c>
      <c r="Z244" s="135">
        <v>547.31145699865397</v>
      </c>
      <c r="AA244" s="131">
        <v>948</v>
      </c>
      <c r="AB244" s="131">
        <v>167.4079942211755</v>
      </c>
      <c r="AC244" s="135">
        <v>780.5920057788245</v>
      </c>
      <c r="AD244" s="131">
        <v>1199</v>
      </c>
      <c r="AE244" s="131">
        <v>191.68854300134598</v>
      </c>
      <c r="AF244" s="135">
        <v>1007.311456998654</v>
      </c>
      <c r="AG244" s="131">
        <v>0</v>
      </c>
      <c r="AH244" s="131">
        <v>0</v>
      </c>
      <c r="AI244" s="135">
        <v>0</v>
      </c>
      <c r="AJ244" s="131">
        <v>282</v>
      </c>
      <c r="AK244" s="131">
        <v>153.2486005114761</v>
      </c>
      <c r="AL244" s="135">
        <v>128.7513994885239</v>
      </c>
      <c r="AM244" s="131">
        <v>-29.485312204535148</v>
      </c>
      <c r="AN244" s="131">
        <v>1022.3388960071785</v>
      </c>
      <c r="AO244" s="135">
        <v>-1051.8242082117135</v>
      </c>
      <c r="AP244" s="136">
        <v>56278</v>
      </c>
      <c r="AQ244" s="136">
        <v>52305</v>
      </c>
      <c r="AR244" s="135">
        <v>3973</v>
      </c>
      <c r="AS244" s="137">
        <v>4818</v>
      </c>
      <c r="AT244" s="137">
        <v>3150.3218884165035</v>
      </c>
      <c r="AU244" s="135">
        <v>1667.6781115834965</v>
      </c>
      <c r="AV244" s="25">
        <v>66</v>
      </c>
      <c r="AW244" s="86"/>
      <c r="AX244" s="92"/>
      <c r="AY244" s="93"/>
      <c r="AZ244" s="90"/>
      <c r="BE244" s="25">
        <v>0</v>
      </c>
      <c r="BF244" s="25">
        <v>0.37257674251304707</v>
      </c>
    </row>
    <row r="245" spans="2:58" ht="16" x14ac:dyDescent="0.4">
      <c r="B245" s="124" t="s">
        <v>244</v>
      </c>
      <c r="C245" s="133">
        <v>8374.8623380380195</v>
      </c>
      <c r="D245" s="131">
        <v>8397</v>
      </c>
      <c r="E245" s="135">
        <v>-22.137661961980484</v>
      </c>
      <c r="F245" s="131">
        <v>15588.48341885156</v>
      </c>
      <c r="G245" s="131">
        <v>15043</v>
      </c>
      <c r="H245" s="135">
        <v>545.48341885155969</v>
      </c>
      <c r="I245" s="133">
        <v>5647.1099213851448</v>
      </c>
      <c r="J245" s="131">
        <v>5194</v>
      </c>
      <c r="K245" s="135">
        <v>453.10992138514484</v>
      </c>
      <c r="L245" s="131">
        <v>567</v>
      </c>
      <c r="M245" s="90">
        <v>566</v>
      </c>
      <c r="N245" s="135">
        <v>1</v>
      </c>
      <c r="O245" s="131">
        <v>4795.6548584810216</v>
      </c>
      <c r="P245" s="131">
        <v>4182</v>
      </c>
      <c r="Q245" s="135">
        <v>613.65485848102162</v>
      </c>
      <c r="R245" s="131">
        <v>17253.743419772396</v>
      </c>
      <c r="S245" s="131">
        <v>17357</v>
      </c>
      <c r="T245" s="135">
        <v>-103.25658022760399</v>
      </c>
      <c r="U245" s="131">
        <v>993</v>
      </c>
      <c r="V245" s="131">
        <v>889</v>
      </c>
      <c r="W245" s="135">
        <v>104</v>
      </c>
      <c r="X245" s="131">
        <v>900</v>
      </c>
      <c r="Y245" s="131">
        <v>191.68854300134598</v>
      </c>
      <c r="Z245" s="135">
        <v>708.31145699865397</v>
      </c>
      <c r="AA245" s="131">
        <v>948</v>
      </c>
      <c r="AB245" s="131">
        <v>167.4079942211755</v>
      </c>
      <c r="AC245" s="135">
        <v>780.5920057788245</v>
      </c>
      <c r="AD245" s="131">
        <v>1069</v>
      </c>
      <c r="AE245" s="131">
        <v>191.68854300134598</v>
      </c>
      <c r="AF245" s="135">
        <v>877.31145699865397</v>
      </c>
      <c r="AG245" s="131">
        <v>0</v>
      </c>
      <c r="AH245" s="131">
        <v>0</v>
      </c>
      <c r="AI245" s="135">
        <v>0</v>
      </c>
      <c r="AJ245" s="131">
        <v>147</v>
      </c>
      <c r="AK245" s="131">
        <v>107.70340269435623</v>
      </c>
      <c r="AL245" s="135">
        <v>39.296597305643772</v>
      </c>
      <c r="AM245" s="131">
        <v>356.14604347186105</v>
      </c>
      <c r="AN245" s="131">
        <v>1022.3388960071785</v>
      </c>
      <c r="AO245" s="135">
        <v>-666.19285253531746</v>
      </c>
      <c r="AP245" s="136">
        <v>56640</v>
      </c>
      <c r="AQ245" s="136">
        <v>53308</v>
      </c>
      <c r="AR245" s="135">
        <v>3332</v>
      </c>
      <c r="AS245" s="137">
        <v>5180</v>
      </c>
      <c r="AT245" s="137">
        <v>4153.3218884165035</v>
      </c>
      <c r="AU245" s="135">
        <v>1026.6781115834965</v>
      </c>
      <c r="AV245" s="25">
        <v>125</v>
      </c>
      <c r="AW245" s="86"/>
      <c r="AX245" s="92"/>
      <c r="AY245" s="93"/>
      <c r="AZ245" s="90"/>
      <c r="BE245" s="25">
        <v>0</v>
      </c>
      <c r="BF245" s="25">
        <v>0.82737892539444147</v>
      </c>
    </row>
    <row r="246" spans="2:58" ht="16" x14ac:dyDescent="0.4">
      <c r="B246" s="124" t="s">
        <v>245</v>
      </c>
      <c r="C246" s="133">
        <v>7269.5768009541307</v>
      </c>
      <c r="D246" s="131">
        <v>7319</v>
      </c>
      <c r="E246" s="135">
        <v>-49.423199045869296</v>
      </c>
      <c r="F246" s="131">
        <v>13995.425033159425</v>
      </c>
      <c r="G246" s="131">
        <v>13352</v>
      </c>
      <c r="H246" s="135">
        <v>643.42503315942486</v>
      </c>
      <c r="I246" s="133">
        <v>5860.2208200742971</v>
      </c>
      <c r="J246" s="131">
        <v>5265</v>
      </c>
      <c r="K246" s="135">
        <v>595.22082007429708</v>
      </c>
      <c r="L246" s="131">
        <v>735</v>
      </c>
      <c r="M246" s="90">
        <v>714</v>
      </c>
      <c r="N246" s="135">
        <v>21</v>
      </c>
      <c r="O246" s="131">
        <v>5257.9926300157213</v>
      </c>
      <c r="P246" s="131">
        <v>4657</v>
      </c>
      <c r="Q246" s="135">
        <v>600.99263001572126</v>
      </c>
      <c r="R246" s="131">
        <v>18192.209887744444</v>
      </c>
      <c r="S246" s="131">
        <v>17738</v>
      </c>
      <c r="T246" s="135">
        <v>454.20988774444413</v>
      </c>
      <c r="U246" s="131">
        <v>993</v>
      </c>
      <c r="V246" s="131">
        <v>889</v>
      </c>
      <c r="W246" s="135">
        <v>104</v>
      </c>
      <c r="X246" s="131">
        <v>899</v>
      </c>
      <c r="Y246" s="131">
        <v>511.16944800358925</v>
      </c>
      <c r="Z246" s="135">
        <v>387.83055199641075</v>
      </c>
      <c r="AA246" s="131">
        <v>948</v>
      </c>
      <c r="AB246" s="131">
        <v>167.4079942211755</v>
      </c>
      <c r="AC246" s="135">
        <v>780.5920057788245</v>
      </c>
      <c r="AD246" s="131">
        <v>1069</v>
      </c>
      <c r="AE246" s="131">
        <v>191.68854300134598</v>
      </c>
      <c r="AF246" s="135">
        <v>877.31145699865397</v>
      </c>
      <c r="AG246" s="131">
        <v>0</v>
      </c>
      <c r="AH246" s="131">
        <v>0</v>
      </c>
      <c r="AI246" s="135">
        <v>0</v>
      </c>
      <c r="AJ246" s="131">
        <v>114</v>
      </c>
      <c r="AK246" s="131">
        <v>62.158204877236493</v>
      </c>
      <c r="AL246" s="135">
        <v>51.841795122763507</v>
      </c>
      <c r="AM246" s="131">
        <v>820.57482805198742</v>
      </c>
      <c r="AN246" s="131">
        <v>1916.8854300134599</v>
      </c>
      <c r="AO246" s="135">
        <v>-1096.3106019614725</v>
      </c>
      <c r="AP246" s="136">
        <v>56154</v>
      </c>
      <c r="AQ246" s="136">
        <v>52784</v>
      </c>
      <c r="AR246" s="135">
        <v>3370</v>
      </c>
      <c r="AS246" s="137">
        <v>4694</v>
      </c>
      <c r="AT246" s="137">
        <v>3629.3218884165035</v>
      </c>
      <c r="AU246" s="135">
        <v>1064.6781115834965</v>
      </c>
      <c r="AV246" s="25">
        <v>118</v>
      </c>
      <c r="AW246" s="86"/>
      <c r="AX246" s="92"/>
      <c r="AY246" s="93"/>
      <c r="AZ246" s="90"/>
      <c r="BE246" s="25">
        <v>0</v>
      </c>
      <c r="BF246" s="25">
        <v>-0.69037988319178112</v>
      </c>
    </row>
    <row r="247" spans="2:58" ht="16" x14ac:dyDescent="0.4">
      <c r="B247" s="124" t="s">
        <v>246</v>
      </c>
      <c r="C247" s="133">
        <v>8846.9074963536004</v>
      </c>
      <c r="D247" s="131">
        <v>8894</v>
      </c>
      <c r="E247" s="135">
        <v>-47.092503646399564</v>
      </c>
      <c r="F247" s="131">
        <v>13350.753764698455</v>
      </c>
      <c r="G247" s="131">
        <v>13179</v>
      </c>
      <c r="H247" s="135">
        <v>171.75376469845469</v>
      </c>
      <c r="I247" s="133">
        <v>5467.2954054034371</v>
      </c>
      <c r="J247" s="131">
        <v>4852</v>
      </c>
      <c r="K247" s="135">
        <v>615.29540540343714</v>
      </c>
      <c r="L247" s="131">
        <v>584</v>
      </c>
      <c r="M247" s="90">
        <v>591</v>
      </c>
      <c r="N247" s="135">
        <v>-7</v>
      </c>
      <c r="O247" s="131">
        <v>4915.4827986015798</v>
      </c>
      <c r="P247" s="131">
        <v>4447</v>
      </c>
      <c r="Q247" s="135">
        <v>468.48279860157982</v>
      </c>
      <c r="R247" s="131">
        <v>18504.263437792564</v>
      </c>
      <c r="S247" s="131">
        <v>17836</v>
      </c>
      <c r="T247" s="135">
        <v>668.26343779256422</v>
      </c>
      <c r="U247" s="131">
        <v>993</v>
      </c>
      <c r="V247" s="131">
        <v>889</v>
      </c>
      <c r="W247" s="135">
        <v>104</v>
      </c>
      <c r="X247" s="131">
        <v>739</v>
      </c>
      <c r="Y247" s="131">
        <v>191.68854300134598</v>
      </c>
      <c r="Z247" s="135">
        <v>547.31145699865397</v>
      </c>
      <c r="AA247" s="131">
        <v>948</v>
      </c>
      <c r="AB247" s="131">
        <v>167.4079942211755</v>
      </c>
      <c r="AC247" s="135">
        <v>780.5920057788245</v>
      </c>
      <c r="AD247" s="131">
        <v>1107</v>
      </c>
      <c r="AE247" s="131">
        <v>191.68854300134598</v>
      </c>
      <c r="AF247" s="135">
        <v>915.31145699865397</v>
      </c>
      <c r="AG247" s="131">
        <v>0</v>
      </c>
      <c r="AH247" s="131">
        <v>0</v>
      </c>
      <c r="AI247" s="135">
        <v>0</v>
      </c>
      <c r="AJ247" s="131">
        <v>282</v>
      </c>
      <c r="AK247" s="131">
        <v>153.2486005114761</v>
      </c>
      <c r="AL247" s="135">
        <v>128.7513994885239</v>
      </c>
      <c r="AM247" s="131">
        <v>235.2970971503637</v>
      </c>
      <c r="AN247" s="131">
        <v>1022.3388960071785</v>
      </c>
      <c r="AO247" s="135">
        <v>-787.04179885681481</v>
      </c>
      <c r="AP247" s="136">
        <v>55973</v>
      </c>
      <c r="AQ247" s="136">
        <v>52414</v>
      </c>
      <c r="AR247" s="135">
        <v>3559</v>
      </c>
      <c r="AS247" s="137">
        <v>4513</v>
      </c>
      <c r="AT247" s="137">
        <v>3259.3218884165035</v>
      </c>
      <c r="AU247" s="135">
        <v>1253.6781115834965</v>
      </c>
      <c r="AV247" s="25">
        <v>101</v>
      </c>
      <c r="AW247" s="86"/>
      <c r="AX247" s="92"/>
      <c r="AY247" s="93"/>
      <c r="AZ247" s="90"/>
      <c r="BE247" s="25">
        <v>0</v>
      </c>
      <c r="BF247" s="25">
        <v>0.37257674251304707</v>
      </c>
    </row>
    <row r="248" spans="2:58" ht="16" x14ac:dyDescent="0.4">
      <c r="B248" s="124" t="s">
        <v>247</v>
      </c>
      <c r="C248" s="133">
        <v>8761.2949532894436</v>
      </c>
      <c r="D248" s="131">
        <v>8849</v>
      </c>
      <c r="E248" s="135">
        <v>-87.705046710556417</v>
      </c>
      <c r="F248" s="131">
        <v>14161.738907995559</v>
      </c>
      <c r="G248" s="131">
        <v>13653</v>
      </c>
      <c r="H248" s="135">
        <v>508.7389079955592</v>
      </c>
      <c r="I248" s="133">
        <v>5843.5969953522172</v>
      </c>
      <c r="J248" s="131">
        <v>5589</v>
      </c>
      <c r="K248" s="135">
        <v>254.59699535221716</v>
      </c>
      <c r="L248" s="131">
        <v>815</v>
      </c>
      <c r="M248" s="90">
        <v>797</v>
      </c>
      <c r="N248" s="135">
        <v>18</v>
      </c>
      <c r="O248" s="131">
        <v>5920.4694768070349</v>
      </c>
      <c r="P248" s="131">
        <v>5528</v>
      </c>
      <c r="Q248" s="135">
        <v>392.46947680703488</v>
      </c>
      <c r="R248" s="131">
        <v>15489.027667449742</v>
      </c>
      <c r="S248" s="131">
        <v>15307</v>
      </c>
      <c r="T248" s="135">
        <v>182.02766744974178</v>
      </c>
      <c r="U248" s="131">
        <v>993</v>
      </c>
      <c r="V248" s="131">
        <v>889</v>
      </c>
      <c r="W248" s="135">
        <v>104</v>
      </c>
      <c r="X248" s="131">
        <v>739</v>
      </c>
      <c r="Y248" s="131">
        <v>0</v>
      </c>
      <c r="Z248" s="135">
        <v>739</v>
      </c>
      <c r="AA248" s="131">
        <v>948</v>
      </c>
      <c r="AB248" s="131">
        <v>167.4079942211755</v>
      </c>
      <c r="AC248" s="135">
        <v>780.5920057788245</v>
      </c>
      <c r="AD248" s="131">
        <v>881</v>
      </c>
      <c r="AE248" s="131">
        <v>0</v>
      </c>
      <c r="AF248" s="135">
        <v>881</v>
      </c>
      <c r="AG248" s="131">
        <v>0</v>
      </c>
      <c r="AH248" s="131">
        <v>0</v>
      </c>
      <c r="AI248" s="135">
        <v>0</v>
      </c>
      <c r="AJ248" s="131">
        <v>114</v>
      </c>
      <c r="AK248" s="131">
        <v>62.158204877236493</v>
      </c>
      <c r="AL248" s="135">
        <v>51.841795122763507</v>
      </c>
      <c r="AM248" s="131">
        <v>-41.128000893997523</v>
      </c>
      <c r="AN248" s="131">
        <v>0</v>
      </c>
      <c r="AO248" s="135">
        <v>-41.128000893997523</v>
      </c>
      <c r="AP248" s="136">
        <v>54625</v>
      </c>
      <c r="AQ248" s="136">
        <v>50842</v>
      </c>
      <c r="AR248" s="135">
        <v>3783</v>
      </c>
      <c r="AS248" s="137">
        <v>3165</v>
      </c>
      <c r="AT248" s="137">
        <v>1687.3218884165035</v>
      </c>
      <c r="AU248" s="135">
        <v>1477.6781115834965</v>
      </c>
      <c r="AV248" s="25">
        <v>81</v>
      </c>
      <c r="AW248" s="86"/>
      <c r="AX248" s="92"/>
      <c r="AY248" s="93"/>
      <c r="AZ248" s="90"/>
      <c r="BE248" s="25">
        <v>0</v>
      </c>
      <c r="BF248" s="25">
        <v>-0.43380090158461826</v>
      </c>
    </row>
    <row r="249" spans="2:58" ht="16" x14ac:dyDescent="0.4">
      <c r="B249" s="124" t="s">
        <v>248</v>
      </c>
      <c r="C249" s="133">
        <v>8092.2949532894427</v>
      </c>
      <c r="D249" s="131">
        <v>8205</v>
      </c>
      <c r="E249" s="135">
        <v>-112.70504671055733</v>
      </c>
      <c r="F249" s="131">
        <v>13851.738907995559</v>
      </c>
      <c r="G249" s="131">
        <v>13337</v>
      </c>
      <c r="H249" s="135">
        <v>514.7389079955592</v>
      </c>
      <c r="I249" s="133">
        <v>4860.5969953522172</v>
      </c>
      <c r="J249" s="131">
        <v>4763</v>
      </c>
      <c r="K249" s="135">
        <v>97.596995352217164</v>
      </c>
      <c r="L249" s="131">
        <v>667</v>
      </c>
      <c r="M249" s="90">
        <v>660</v>
      </c>
      <c r="N249" s="135">
        <v>7</v>
      </c>
      <c r="O249" s="131">
        <v>6484.4694768070349</v>
      </c>
      <c r="P249" s="131">
        <v>5621</v>
      </c>
      <c r="Q249" s="135">
        <v>863.46947680703488</v>
      </c>
      <c r="R249" s="131">
        <v>18451.02766744974</v>
      </c>
      <c r="S249" s="131">
        <v>17963</v>
      </c>
      <c r="T249" s="135">
        <v>488.02766744973997</v>
      </c>
      <c r="U249" s="131">
        <v>993</v>
      </c>
      <c r="V249" s="131">
        <v>889</v>
      </c>
      <c r="W249" s="135">
        <v>104</v>
      </c>
      <c r="X249" s="131">
        <v>739</v>
      </c>
      <c r="Y249" s="131">
        <v>0</v>
      </c>
      <c r="Z249" s="135">
        <v>739</v>
      </c>
      <c r="AA249" s="131">
        <v>948</v>
      </c>
      <c r="AB249" s="131">
        <v>167.4079942211755</v>
      </c>
      <c r="AC249" s="135">
        <v>780.5920057788245</v>
      </c>
      <c r="AD249" s="131">
        <v>881</v>
      </c>
      <c r="AE249" s="131">
        <v>0</v>
      </c>
      <c r="AF249" s="135">
        <v>881</v>
      </c>
      <c r="AG249" s="131">
        <v>5</v>
      </c>
      <c r="AH249" s="131">
        <v>0</v>
      </c>
      <c r="AI249" s="135">
        <v>5</v>
      </c>
      <c r="AJ249" s="131">
        <v>147</v>
      </c>
      <c r="AK249" s="131">
        <v>107.70340269435623</v>
      </c>
      <c r="AL249" s="135">
        <v>39.296597305643772</v>
      </c>
      <c r="AM249" s="131">
        <v>-41.128000893997523</v>
      </c>
      <c r="AN249" s="131">
        <v>0</v>
      </c>
      <c r="AO249" s="135">
        <v>-41.128000893997523</v>
      </c>
      <c r="AP249" s="136">
        <v>56079</v>
      </c>
      <c r="AQ249" s="136">
        <v>51712</v>
      </c>
      <c r="AR249" s="135">
        <v>4367</v>
      </c>
      <c r="AS249" s="137">
        <v>4619</v>
      </c>
      <c r="AT249" s="137">
        <v>2557.3218884165035</v>
      </c>
      <c r="AU249" s="135">
        <v>2061.6781115834965</v>
      </c>
      <c r="AV249" s="25">
        <v>40</v>
      </c>
      <c r="AW249" s="86"/>
      <c r="AX249" s="92"/>
      <c r="AY249" s="93"/>
      <c r="AZ249" s="90"/>
      <c r="BE249" s="25">
        <v>0</v>
      </c>
      <c r="BF249" s="25">
        <v>1.1113969155339873</v>
      </c>
    </row>
    <row r="250" spans="2:58" ht="16" x14ac:dyDescent="0.4">
      <c r="B250" s="124" t="s">
        <v>249</v>
      </c>
      <c r="C250" s="133">
        <v>8633.2949532894436</v>
      </c>
      <c r="D250" s="131">
        <v>8651</v>
      </c>
      <c r="E250" s="135">
        <v>-17.705046710556417</v>
      </c>
      <c r="F250" s="131">
        <v>14162.738907995559</v>
      </c>
      <c r="G250" s="131">
        <v>13619</v>
      </c>
      <c r="H250" s="135">
        <v>543.7389079955592</v>
      </c>
      <c r="I250" s="133">
        <v>5182.5969953522172</v>
      </c>
      <c r="J250" s="131">
        <v>5093</v>
      </c>
      <c r="K250" s="135">
        <v>89.596995352217164</v>
      </c>
      <c r="L250" s="131">
        <v>707</v>
      </c>
      <c r="M250" s="90">
        <v>695</v>
      </c>
      <c r="N250" s="135">
        <v>12</v>
      </c>
      <c r="O250" s="131">
        <v>5666.4694768070349</v>
      </c>
      <c r="P250" s="131">
        <v>5084</v>
      </c>
      <c r="Q250" s="135">
        <v>582.46947680703488</v>
      </c>
      <c r="R250" s="131">
        <v>16947.02766744974</v>
      </c>
      <c r="S250" s="131">
        <v>16539</v>
      </c>
      <c r="T250" s="135">
        <v>408.02766744973997</v>
      </c>
      <c r="U250" s="131">
        <v>749</v>
      </c>
      <c r="V250" s="131">
        <v>627</v>
      </c>
      <c r="W250" s="135">
        <v>122</v>
      </c>
      <c r="X250" s="131">
        <v>739</v>
      </c>
      <c r="Y250" s="131">
        <v>0</v>
      </c>
      <c r="Z250" s="135">
        <v>739</v>
      </c>
      <c r="AA250" s="131">
        <v>948</v>
      </c>
      <c r="AB250" s="131">
        <v>167.4079942211755</v>
      </c>
      <c r="AC250" s="135">
        <v>780.5920057788245</v>
      </c>
      <c r="AD250" s="131">
        <v>881</v>
      </c>
      <c r="AE250" s="131">
        <v>0</v>
      </c>
      <c r="AF250" s="135">
        <v>881</v>
      </c>
      <c r="AG250" s="131">
        <v>0</v>
      </c>
      <c r="AH250" s="131">
        <v>0</v>
      </c>
      <c r="AI250" s="135">
        <v>0</v>
      </c>
      <c r="AJ250" s="131">
        <v>180</v>
      </c>
      <c r="AK250" s="131">
        <v>150.69275327145814</v>
      </c>
      <c r="AL250" s="135">
        <v>29.307246728541855</v>
      </c>
      <c r="AM250" s="131">
        <v>-41.128000893997523</v>
      </c>
      <c r="AN250" s="131">
        <v>0</v>
      </c>
      <c r="AO250" s="135">
        <v>-41.128000893997523</v>
      </c>
      <c r="AP250" s="136">
        <v>54755</v>
      </c>
      <c r="AQ250" s="136">
        <v>50626</v>
      </c>
      <c r="AR250" s="135">
        <v>4129</v>
      </c>
      <c r="AS250" s="137">
        <v>3295</v>
      </c>
      <c r="AT250" s="137">
        <v>1471.3218884165035</v>
      </c>
      <c r="AU250" s="135">
        <v>1823.6781115834965</v>
      </c>
      <c r="AV250" s="25">
        <v>54</v>
      </c>
      <c r="AW250" s="86"/>
      <c r="AX250" s="92"/>
      <c r="AY250" s="93"/>
      <c r="AZ250" s="90"/>
      <c r="BE250" s="25">
        <v>0</v>
      </c>
      <c r="BF250" s="25">
        <v>0.10074749263731064</v>
      </c>
    </row>
    <row r="251" spans="2:58" ht="16" x14ac:dyDescent="0.4">
      <c r="B251" s="124" t="s">
        <v>250</v>
      </c>
      <c r="C251" s="133">
        <v>7208.1573144114027</v>
      </c>
      <c r="D251" s="131">
        <v>7267</v>
      </c>
      <c r="E251" s="135">
        <v>-58.842685588597305</v>
      </c>
      <c r="F251" s="131">
        <v>12878.449014403694</v>
      </c>
      <c r="G251" s="131">
        <v>12449</v>
      </c>
      <c r="H251" s="135">
        <v>429.44901440369358</v>
      </c>
      <c r="I251" s="133">
        <v>5742.1600114683206</v>
      </c>
      <c r="J251" s="131">
        <v>5232</v>
      </c>
      <c r="K251" s="135">
        <v>510.16001146832059</v>
      </c>
      <c r="L251" s="131">
        <v>686</v>
      </c>
      <c r="M251" s="90">
        <v>677</v>
      </c>
      <c r="N251" s="135">
        <v>9</v>
      </c>
      <c r="O251" s="131">
        <v>5797.6527986571236</v>
      </c>
      <c r="P251" s="131">
        <v>5270</v>
      </c>
      <c r="Q251" s="135">
        <v>527.65279865712364</v>
      </c>
      <c r="R251" s="131">
        <v>20188.045090184143</v>
      </c>
      <c r="S251" s="131">
        <v>19409</v>
      </c>
      <c r="T251" s="135">
        <v>779.04509018414319</v>
      </c>
      <c r="U251" s="131">
        <v>721</v>
      </c>
      <c r="V251" s="131">
        <v>603</v>
      </c>
      <c r="W251" s="135">
        <v>118</v>
      </c>
      <c r="X251" s="131">
        <v>739</v>
      </c>
      <c r="Y251" s="131">
        <v>0</v>
      </c>
      <c r="Z251" s="135">
        <v>739</v>
      </c>
      <c r="AA251" s="131">
        <v>948</v>
      </c>
      <c r="AB251" s="131">
        <v>167.4079942211755</v>
      </c>
      <c r="AC251" s="135">
        <v>780.5920057788245</v>
      </c>
      <c r="AD251" s="131">
        <v>1080</v>
      </c>
      <c r="AE251" s="131">
        <v>191.68854300134598</v>
      </c>
      <c r="AF251" s="135">
        <v>888.31145699865397</v>
      </c>
      <c r="AG251" s="131">
        <v>273</v>
      </c>
      <c r="AH251" s="131">
        <v>261.04990278677906</v>
      </c>
      <c r="AI251" s="135">
        <v>11.950097213220943</v>
      </c>
      <c r="AJ251" s="131">
        <v>180</v>
      </c>
      <c r="AK251" s="131">
        <v>150.69275327145814</v>
      </c>
      <c r="AL251" s="135">
        <v>29.307246728541855</v>
      </c>
      <c r="AM251" s="131">
        <v>-3.4642291246818786</v>
      </c>
      <c r="AN251" s="131">
        <v>0</v>
      </c>
      <c r="AO251" s="135">
        <v>-3.4642291246818786</v>
      </c>
      <c r="AP251" s="136">
        <v>56438</v>
      </c>
      <c r="AQ251" s="136">
        <v>51678</v>
      </c>
      <c r="AR251" s="135">
        <v>4760</v>
      </c>
      <c r="AS251" s="137">
        <v>4978</v>
      </c>
      <c r="AT251" s="137">
        <v>2523.3218884165035</v>
      </c>
      <c r="AU251" s="135">
        <v>2454.6781115834965</v>
      </c>
      <c r="AV251" s="25">
        <v>24</v>
      </c>
      <c r="AW251" s="86"/>
      <c r="AX251" s="92"/>
      <c r="AY251" s="93"/>
      <c r="AZ251" s="90"/>
      <c r="BE251" s="25">
        <v>0</v>
      </c>
      <c r="BF251" s="25">
        <v>-0.16080671924282797</v>
      </c>
    </row>
    <row r="252" spans="2:58" ht="16" x14ac:dyDescent="0.4">
      <c r="B252" s="124" t="s">
        <v>251</v>
      </c>
      <c r="C252" s="133">
        <v>8152.4083715960041</v>
      </c>
      <c r="D252" s="131">
        <v>8194</v>
      </c>
      <c r="E252" s="135">
        <v>-41.591628403995855</v>
      </c>
      <c r="F252" s="131">
        <v>14331.002023390547</v>
      </c>
      <c r="G252" s="131">
        <v>13545</v>
      </c>
      <c r="H252" s="135">
        <v>786.00202339054704</v>
      </c>
      <c r="I252" s="133">
        <v>5432.740114763993</v>
      </c>
      <c r="J252" s="131">
        <v>5010</v>
      </c>
      <c r="K252" s="135">
        <v>422.74011476399301</v>
      </c>
      <c r="L252" s="131">
        <v>640</v>
      </c>
      <c r="M252" s="90">
        <v>640</v>
      </c>
      <c r="N252" s="135">
        <v>0</v>
      </c>
      <c r="O252" s="131">
        <v>5470.4221358809837</v>
      </c>
      <c r="P252" s="131">
        <v>4795</v>
      </c>
      <c r="Q252" s="135">
        <v>675.42213588098366</v>
      </c>
      <c r="R252" s="131">
        <v>21249.061389810526</v>
      </c>
      <c r="S252" s="131">
        <v>20397</v>
      </c>
      <c r="T252" s="135">
        <v>852.06138981052572</v>
      </c>
      <c r="U252" s="131">
        <v>873</v>
      </c>
      <c r="V252" s="131">
        <v>732</v>
      </c>
      <c r="W252" s="135">
        <v>141</v>
      </c>
      <c r="X252" s="131">
        <v>739</v>
      </c>
      <c r="Y252" s="131">
        <v>191.68854300134598</v>
      </c>
      <c r="Z252" s="135">
        <v>547.31145699865397</v>
      </c>
      <c r="AA252" s="131">
        <v>948</v>
      </c>
      <c r="AB252" s="131">
        <v>167.4079942211755</v>
      </c>
      <c r="AC252" s="135">
        <v>780.5920057788245</v>
      </c>
      <c r="AD252" s="131">
        <v>1225</v>
      </c>
      <c r="AE252" s="131">
        <v>191.68854300134598</v>
      </c>
      <c r="AF252" s="135">
        <v>1033.311456998654</v>
      </c>
      <c r="AG252" s="131">
        <v>539</v>
      </c>
      <c r="AH252" s="131">
        <v>683.29955411430876</v>
      </c>
      <c r="AI252" s="135">
        <v>-144.29955411430876</v>
      </c>
      <c r="AJ252" s="131">
        <v>315</v>
      </c>
      <c r="AK252" s="131">
        <v>196.23795108857786</v>
      </c>
      <c r="AL252" s="135">
        <v>118.76204891142214</v>
      </c>
      <c r="AM252" s="131">
        <v>-18.634035442049935</v>
      </c>
      <c r="AN252" s="131">
        <v>1022.3388960071785</v>
      </c>
      <c r="AO252" s="135">
        <v>-1040.9729314492283</v>
      </c>
      <c r="AP252" s="136">
        <v>59896</v>
      </c>
      <c r="AQ252" s="136">
        <v>55766</v>
      </c>
      <c r="AR252" s="135">
        <v>4130</v>
      </c>
      <c r="AS252" s="137">
        <v>8436</v>
      </c>
      <c r="AT252" s="137">
        <v>6611.3218884165035</v>
      </c>
      <c r="AU252" s="135">
        <v>1824.6781115834965</v>
      </c>
      <c r="AV252" s="25">
        <v>53</v>
      </c>
      <c r="AW252" s="86"/>
      <c r="AX252" s="92"/>
      <c r="AY252" s="93"/>
      <c r="AZ252" s="90"/>
      <c r="BE252" s="25">
        <v>0</v>
      </c>
      <c r="BF252" s="25">
        <v>-0.33851856607361697</v>
      </c>
    </row>
    <row r="253" spans="2:58" ht="16" x14ac:dyDescent="0.4">
      <c r="B253" s="124" t="s">
        <v>252</v>
      </c>
      <c r="C253" s="133">
        <v>8722.2949532894436</v>
      </c>
      <c r="D253" s="131">
        <v>8672</v>
      </c>
      <c r="E253" s="135">
        <v>50.294953289443583</v>
      </c>
      <c r="F253" s="131">
        <v>13224.738907995559</v>
      </c>
      <c r="G253" s="131">
        <v>13362</v>
      </c>
      <c r="H253" s="135">
        <v>-137.2610920044408</v>
      </c>
      <c r="I253" s="133">
        <v>5170.5969953522172</v>
      </c>
      <c r="J253" s="131">
        <v>5040</v>
      </c>
      <c r="K253" s="135">
        <v>130.59699535221716</v>
      </c>
      <c r="L253" s="131">
        <v>531</v>
      </c>
      <c r="M253" s="90">
        <v>533</v>
      </c>
      <c r="N253" s="135">
        <v>-2</v>
      </c>
      <c r="O253" s="131">
        <v>5141.4694768070349</v>
      </c>
      <c r="P253" s="131">
        <v>5052</v>
      </c>
      <c r="Q253" s="135">
        <v>89.46947680703488</v>
      </c>
      <c r="R253" s="131">
        <v>14169.027667449742</v>
      </c>
      <c r="S253" s="131">
        <v>13942</v>
      </c>
      <c r="T253" s="135">
        <v>227.02766744974178</v>
      </c>
      <c r="U253" s="131">
        <v>1054</v>
      </c>
      <c r="V253" s="131">
        <v>883</v>
      </c>
      <c r="W253" s="135">
        <v>171</v>
      </c>
      <c r="X253" s="131">
        <v>739</v>
      </c>
      <c r="Y253" s="131">
        <v>0</v>
      </c>
      <c r="Z253" s="135">
        <v>739</v>
      </c>
      <c r="AA253" s="131">
        <v>948</v>
      </c>
      <c r="AB253" s="131">
        <v>247.91718228174079</v>
      </c>
      <c r="AC253" s="135">
        <v>700.08281771825921</v>
      </c>
      <c r="AD253" s="131">
        <v>881</v>
      </c>
      <c r="AE253" s="131">
        <v>0</v>
      </c>
      <c r="AF253" s="135">
        <v>881</v>
      </c>
      <c r="AG253" s="131">
        <v>0</v>
      </c>
      <c r="AH253" s="131">
        <v>0</v>
      </c>
      <c r="AI253" s="135">
        <v>0</v>
      </c>
      <c r="AJ253" s="131">
        <v>180</v>
      </c>
      <c r="AK253" s="131">
        <v>150.69275327145814</v>
      </c>
      <c r="AL253" s="135">
        <v>29.307246728541855</v>
      </c>
      <c r="AM253" s="131">
        <v>-41.128000893997523</v>
      </c>
      <c r="AN253" s="131">
        <v>0</v>
      </c>
      <c r="AO253" s="135">
        <v>-41.128000893997523</v>
      </c>
      <c r="AP253" s="136">
        <v>50720</v>
      </c>
      <c r="AQ253" s="136">
        <v>47883</v>
      </c>
      <c r="AR253" s="135">
        <v>2837</v>
      </c>
      <c r="AS253" s="137">
        <v>-740</v>
      </c>
      <c r="AT253" s="137">
        <v>-1271.6781115834965</v>
      </c>
      <c r="AU253" s="135">
        <v>531.6781115834965</v>
      </c>
      <c r="AV253" s="25">
        <v>169</v>
      </c>
      <c r="AW253" s="86"/>
      <c r="AX253" s="92"/>
      <c r="AY253" s="93"/>
      <c r="AZ253" s="90"/>
      <c r="BE253" s="25">
        <v>0</v>
      </c>
      <c r="BF253" s="25">
        <v>-0.39006444679398555</v>
      </c>
    </row>
    <row r="254" spans="2:58" ht="16" x14ac:dyDescent="0.4">
      <c r="B254" s="124" t="s">
        <v>253</v>
      </c>
      <c r="C254" s="133">
        <v>8247.2949532894436</v>
      </c>
      <c r="D254" s="131">
        <v>8535</v>
      </c>
      <c r="E254" s="135">
        <v>-287.70504671055642</v>
      </c>
      <c r="F254" s="131">
        <v>13333.738907995559</v>
      </c>
      <c r="G254" s="131">
        <v>13538</v>
      </c>
      <c r="H254" s="135">
        <v>-204.2610920044408</v>
      </c>
      <c r="I254" s="133">
        <v>5717.5969953522172</v>
      </c>
      <c r="J254" s="131">
        <v>5338</v>
      </c>
      <c r="K254" s="135">
        <v>379.59699535221716</v>
      </c>
      <c r="L254" s="131">
        <v>594</v>
      </c>
      <c r="M254" s="90">
        <v>598</v>
      </c>
      <c r="N254" s="135">
        <v>-4</v>
      </c>
      <c r="O254" s="131">
        <v>4642.4694768070349</v>
      </c>
      <c r="P254" s="131">
        <v>4357</v>
      </c>
      <c r="Q254" s="135">
        <v>285.46947680703488</v>
      </c>
      <c r="R254" s="131">
        <v>14642.027667449742</v>
      </c>
      <c r="S254" s="131">
        <v>14210</v>
      </c>
      <c r="T254" s="135">
        <v>432.02766744974178</v>
      </c>
      <c r="U254" s="131">
        <v>648</v>
      </c>
      <c r="V254" s="131">
        <v>542</v>
      </c>
      <c r="W254" s="135">
        <v>106</v>
      </c>
      <c r="X254" s="131">
        <v>739</v>
      </c>
      <c r="Y254" s="131">
        <v>0</v>
      </c>
      <c r="Z254" s="135">
        <v>739</v>
      </c>
      <c r="AA254" s="131">
        <v>948</v>
      </c>
      <c r="AB254" s="131">
        <v>167.4079942211755</v>
      </c>
      <c r="AC254" s="135">
        <v>780.5920057788245</v>
      </c>
      <c r="AD254" s="131">
        <v>881</v>
      </c>
      <c r="AE254" s="131">
        <v>0</v>
      </c>
      <c r="AF254" s="135">
        <v>881</v>
      </c>
      <c r="AG254" s="131">
        <v>0</v>
      </c>
      <c r="AH254" s="131">
        <v>0</v>
      </c>
      <c r="AI254" s="135">
        <v>0</v>
      </c>
      <c r="AJ254" s="131">
        <v>180</v>
      </c>
      <c r="AK254" s="131">
        <v>150.69275327145814</v>
      </c>
      <c r="AL254" s="135">
        <v>29.307246728541855</v>
      </c>
      <c r="AM254" s="131">
        <v>-41.128000893997523</v>
      </c>
      <c r="AN254" s="131">
        <v>0</v>
      </c>
      <c r="AO254" s="135">
        <v>-41.128000893997523</v>
      </c>
      <c r="AP254" s="136">
        <v>50532</v>
      </c>
      <c r="AQ254" s="136">
        <v>47436</v>
      </c>
      <c r="AR254" s="135">
        <v>3096</v>
      </c>
      <c r="AS254" s="137">
        <v>-928</v>
      </c>
      <c r="AT254" s="137">
        <v>-1718.6781115834965</v>
      </c>
      <c r="AU254" s="135">
        <v>790.6781115834965</v>
      </c>
      <c r="AV254" s="25">
        <v>144</v>
      </c>
      <c r="AW254" s="86"/>
      <c r="AX254" s="92"/>
      <c r="AY254" s="93"/>
      <c r="AZ254" s="90"/>
      <c r="BE254" s="25">
        <v>0</v>
      </c>
      <c r="BF254" s="25">
        <v>0.10074749263731064</v>
      </c>
    </row>
    <row r="255" spans="2:58" ht="16" x14ac:dyDescent="0.4">
      <c r="B255" s="124" t="s">
        <v>254</v>
      </c>
      <c r="C255" s="133">
        <v>7645.5223089114961</v>
      </c>
      <c r="D255" s="131">
        <v>7678</v>
      </c>
      <c r="E255" s="135">
        <v>-32.477691088503889</v>
      </c>
      <c r="F255" s="131">
        <v>12557.22679872444</v>
      </c>
      <c r="G255" s="131">
        <v>12503</v>
      </c>
      <c r="H255" s="135">
        <v>54.226798724439504</v>
      </c>
      <c r="I255" s="133">
        <v>6328.6377387908806</v>
      </c>
      <c r="J255" s="131">
        <v>5784</v>
      </c>
      <c r="K255" s="135">
        <v>544.63773879088058</v>
      </c>
      <c r="L255" s="131">
        <v>580</v>
      </c>
      <c r="M255" s="90">
        <v>584</v>
      </c>
      <c r="N255" s="135">
        <v>-4</v>
      </c>
      <c r="O255" s="131">
        <v>4336.124964458334</v>
      </c>
      <c r="P255" s="131">
        <v>4058</v>
      </c>
      <c r="Q255" s="135">
        <v>278.12496445833403</v>
      </c>
      <c r="R255" s="131">
        <v>20165.657105825045</v>
      </c>
      <c r="S255" s="131">
        <v>20023</v>
      </c>
      <c r="T255" s="135">
        <v>142.65710582504471</v>
      </c>
      <c r="U255" s="131">
        <v>846</v>
      </c>
      <c r="V255" s="131">
        <v>708</v>
      </c>
      <c r="W255" s="135">
        <v>138</v>
      </c>
      <c r="X255" s="131">
        <v>873</v>
      </c>
      <c r="Y255" s="131">
        <v>191.68854300134598</v>
      </c>
      <c r="Z255" s="135">
        <v>681.31145699865397</v>
      </c>
      <c r="AA255" s="131">
        <v>948</v>
      </c>
      <c r="AB255" s="131">
        <v>167.4079942211755</v>
      </c>
      <c r="AC255" s="135">
        <v>780.5920057788245</v>
      </c>
      <c r="AD255" s="131">
        <v>1330</v>
      </c>
      <c r="AE255" s="131">
        <v>383.37708600269195</v>
      </c>
      <c r="AF255" s="135">
        <v>946.62291399730805</v>
      </c>
      <c r="AG255" s="131">
        <v>245</v>
      </c>
      <c r="AH255" s="131">
        <v>629.15240170142135</v>
      </c>
      <c r="AI255" s="135">
        <v>-384.15240170142135</v>
      </c>
      <c r="AJ255" s="131">
        <v>315</v>
      </c>
      <c r="AK255" s="131">
        <v>196.23795108857786</v>
      </c>
      <c r="AL255" s="135">
        <v>118.76204891142214</v>
      </c>
      <c r="AM255" s="131">
        <v>448.83108328980597</v>
      </c>
      <c r="AN255" s="131">
        <v>1022.3388960071785</v>
      </c>
      <c r="AO255" s="135">
        <v>-573.50781271737253</v>
      </c>
      <c r="AP255" s="136">
        <v>56619</v>
      </c>
      <c r="AQ255" s="136">
        <v>53929</v>
      </c>
      <c r="AR255" s="135">
        <v>2690</v>
      </c>
      <c r="AS255" s="137">
        <v>5159</v>
      </c>
      <c r="AT255" s="137">
        <v>4774.3218884165035</v>
      </c>
      <c r="AU255" s="135">
        <v>384.6781115834965</v>
      </c>
      <c r="AV255" s="25">
        <v>187</v>
      </c>
      <c r="AW255" s="86"/>
      <c r="AX255" s="92"/>
      <c r="AY255" s="93"/>
      <c r="AZ255" s="90"/>
      <c r="BE255" s="25">
        <v>0</v>
      </c>
      <c r="BF255" s="25">
        <v>-0.79712797761021648</v>
      </c>
    </row>
    <row r="256" spans="2:58" ht="16" x14ac:dyDescent="0.4">
      <c r="B256" s="124" t="s">
        <v>255</v>
      </c>
      <c r="C256" s="133">
        <v>9052.2949532894436</v>
      </c>
      <c r="D256" s="131">
        <v>8976</v>
      </c>
      <c r="E256" s="135">
        <v>76.294953289443583</v>
      </c>
      <c r="F256" s="131">
        <v>14563.738907995559</v>
      </c>
      <c r="G256" s="131">
        <v>14320</v>
      </c>
      <c r="H256" s="135">
        <v>243.7389079955592</v>
      </c>
      <c r="I256" s="133">
        <v>5410.5969953522172</v>
      </c>
      <c r="J256" s="131">
        <v>5168</v>
      </c>
      <c r="K256" s="135">
        <v>242.59699535221716</v>
      </c>
      <c r="L256" s="131">
        <v>416</v>
      </c>
      <c r="M256" s="90">
        <v>415</v>
      </c>
      <c r="N256" s="135">
        <v>1</v>
      </c>
      <c r="O256" s="131">
        <v>4668.4694768070349</v>
      </c>
      <c r="P256" s="131">
        <v>4308</v>
      </c>
      <c r="Q256" s="135">
        <v>360.46947680703488</v>
      </c>
      <c r="R256" s="131">
        <v>16164.027667449742</v>
      </c>
      <c r="S256" s="131">
        <v>15588</v>
      </c>
      <c r="T256" s="135">
        <v>576.02766744974178</v>
      </c>
      <c r="U256" s="131">
        <v>959</v>
      </c>
      <c r="V256" s="131">
        <v>802</v>
      </c>
      <c r="W256" s="135">
        <v>157</v>
      </c>
      <c r="X256" s="131">
        <v>739</v>
      </c>
      <c r="Y256" s="131">
        <v>0</v>
      </c>
      <c r="Z256" s="135">
        <v>739</v>
      </c>
      <c r="AA256" s="131">
        <v>948</v>
      </c>
      <c r="AB256" s="131">
        <v>247.91718228174079</v>
      </c>
      <c r="AC256" s="135">
        <v>700.08281771825921</v>
      </c>
      <c r="AD256" s="131">
        <v>996</v>
      </c>
      <c r="AE256" s="131">
        <v>191.68854300134598</v>
      </c>
      <c r="AF256" s="135">
        <v>804.31145699865397</v>
      </c>
      <c r="AG256" s="131">
        <v>0</v>
      </c>
      <c r="AH256" s="131">
        <v>0</v>
      </c>
      <c r="AI256" s="135">
        <v>0</v>
      </c>
      <c r="AJ256" s="131">
        <v>180</v>
      </c>
      <c r="AK256" s="131">
        <v>150.69275327145814</v>
      </c>
      <c r="AL256" s="135">
        <v>29.307246728541855</v>
      </c>
      <c r="AM256" s="131">
        <v>-41.128000893997523</v>
      </c>
      <c r="AN256" s="131">
        <v>0</v>
      </c>
      <c r="AO256" s="135">
        <v>-41.128000893997523</v>
      </c>
      <c r="AP256" s="136">
        <v>54056</v>
      </c>
      <c r="AQ256" s="136">
        <v>50168</v>
      </c>
      <c r="AR256" s="135">
        <v>3888</v>
      </c>
      <c r="AS256" s="137">
        <v>2596</v>
      </c>
      <c r="AT256" s="137">
        <v>1013.3218884165035</v>
      </c>
      <c r="AU256" s="135">
        <v>1582.6781115834965</v>
      </c>
      <c r="AV256" s="25">
        <v>74</v>
      </c>
      <c r="AW256" s="86"/>
      <c r="AX256" s="92"/>
      <c r="AY256" s="93"/>
      <c r="AZ256" s="90"/>
      <c r="BE256" s="25">
        <v>0</v>
      </c>
      <c r="BF256" s="25">
        <v>-0.70152144545136252</v>
      </c>
    </row>
    <row r="257" spans="2:58" ht="16" x14ac:dyDescent="0.4">
      <c r="B257" s="124" t="s">
        <v>256</v>
      </c>
      <c r="C257" s="133">
        <v>9546.3587786836397</v>
      </c>
      <c r="D257" s="131">
        <v>9701</v>
      </c>
      <c r="E257" s="135">
        <v>-154.64122131636032</v>
      </c>
      <c r="F257" s="131">
        <v>14649.348232342425</v>
      </c>
      <c r="G257" s="131">
        <v>13960</v>
      </c>
      <c r="H257" s="135">
        <v>689.34823234242504</v>
      </c>
      <c r="I257" s="133">
        <v>6909.6291397533996</v>
      </c>
      <c r="J257" s="131">
        <v>5986</v>
      </c>
      <c r="K257" s="135">
        <v>923.62913975339961</v>
      </c>
      <c r="L257" s="131">
        <v>495</v>
      </c>
      <c r="M257" s="90">
        <v>493</v>
      </c>
      <c r="N257" s="135">
        <v>2</v>
      </c>
      <c r="O257" s="131">
        <v>4185.4318569776169</v>
      </c>
      <c r="P257" s="131">
        <v>3629</v>
      </c>
      <c r="Q257" s="135">
        <v>556.43185697761692</v>
      </c>
      <c r="R257" s="131">
        <v>19921.423371721361</v>
      </c>
      <c r="S257" s="131">
        <v>20920</v>
      </c>
      <c r="T257" s="135">
        <v>-998.57662827863896</v>
      </c>
      <c r="U257" s="131">
        <v>1135</v>
      </c>
      <c r="V257" s="131">
        <v>969</v>
      </c>
      <c r="W257" s="135">
        <v>166</v>
      </c>
      <c r="X257" s="131">
        <v>1016</v>
      </c>
      <c r="Y257" s="131">
        <v>511.16944800358925</v>
      </c>
      <c r="Z257" s="135">
        <v>504.83055199641075</v>
      </c>
      <c r="AA257" s="131">
        <v>1150</v>
      </c>
      <c r="AB257" s="131">
        <v>214.69116816150751</v>
      </c>
      <c r="AC257" s="135">
        <v>935.30883183849255</v>
      </c>
      <c r="AD257" s="131">
        <v>1556</v>
      </c>
      <c r="AE257" s="131">
        <v>383.37708600269195</v>
      </c>
      <c r="AF257" s="135">
        <v>1172.6229139973079</v>
      </c>
      <c r="AG257" s="131">
        <v>0</v>
      </c>
      <c r="AH257" s="131">
        <v>0</v>
      </c>
      <c r="AI257" s="135">
        <v>0</v>
      </c>
      <c r="AJ257" s="131">
        <v>315</v>
      </c>
      <c r="AK257" s="131">
        <v>196.23795108857786</v>
      </c>
      <c r="AL257" s="135">
        <v>118.76204891142214</v>
      </c>
      <c r="AM257" s="131">
        <v>752.80862052155499</v>
      </c>
      <c r="AN257" s="131">
        <v>1916.8854300134599</v>
      </c>
      <c r="AO257" s="135">
        <v>-1164.0768094919049</v>
      </c>
      <c r="AP257" s="136">
        <v>61632</v>
      </c>
      <c r="AQ257" s="136">
        <v>58881</v>
      </c>
      <c r="AR257" s="135">
        <v>2751</v>
      </c>
      <c r="AS257" s="137">
        <v>10172</v>
      </c>
      <c r="AT257" s="137">
        <v>9726.3218884165035</v>
      </c>
      <c r="AU257" s="135">
        <v>445.6781115834965</v>
      </c>
      <c r="AV257" s="25">
        <v>183</v>
      </c>
      <c r="AW257" s="86"/>
      <c r="AX257" s="92"/>
      <c r="AY257" s="93"/>
      <c r="AZ257" s="90"/>
      <c r="BE257" s="25">
        <v>0</v>
      </c>
      <c r="BF257" s="25">
        <v>-0.63891673016769346</v>
      </c>
    </row>
    <row r="258" spans="2:58" ht="16" x14ac:dyDescent="0.4">
      <c r="B258" s="124" t="s">
        <v>257</v>
      </c>
      <c r="C258" s="133">
        <v>7517.1529383068437</v>
      </c>
      <c r="D258" s="131">
        <v>7533</v>
      </c>
      <c r="E258" s="135">
        <v>-15.84706169315632</v>
      </c>
      <c r="F258" s="131">
        <v>14438.920935314518</v>
      </c>
      <c r="G258" s="131">
        <v>13942</v>
      </c>
      <c r="H258" s="135">
        <v>496.92093531451792</v>
      </c>
      <c r="I258" s="133">
        <v>6268.4504617594548</v>
      </c>
      <c r="J258" s="131">
        <v>5674</v>
      </c>
      <c r="K258" s="135">
        <v>594.45046175945481</v>
      </c>
      <c r="L258" s="131">
        <v>576</v>
      </c>
      <c r="M258" s="90">
        <v>569</v>
      </c>
      <c r="N258" s="135">
        <v>7</v>
      </c>
      <c r="O258" s="131">
        <v>5524.3591033465209</v>
      </c>
      <c r="P258" s="131">
        <v>4875</v>
      </c>
      <c r="Q258" s="135">
        <v>649.3591033465209</v>
      </c>
      <c r="R258" s="131">
        <v>20328.253356788813</v>
      </c>
      <c r="S258" s="131">
        <v>20424</v>
      </c>
      <c r="T258" s="135">
        <v>-95.746643211186893</v>
      </c>
      <c r="U258" s="131">
        <v>1135</v>
      </c>
      <c r="V258" s="131">
        <v>969</v>
      </c>
      <c r="W258" s="135">
        <v>166</v>
      </c>
      <c r="X258" s="131">
        <v>1045</v>
      </c>
      <c r="Y258" s="131">
        <v>511.16944800358925</v>
      </c>
      <c r="Z258" s="135">
        <v>533.8305519964108</v>
      </c>
      <c r="AA258" s="131">
        <v>1150</v>
      </c>
      <c r="AB258" s="131">
        <v>214.69116816150751</v>
      </c>
      <c r="AC258" s="135">
        <v>935.30883183849255</v>
      </c>
      <c r="AD258" s="131">
        <v>1438</v>
      </c>
      <c r="AE258" s="131">
        <v>383.37708600269195</v>
      </c>
      <c r="AF258" s="135">
        <v>1054.6229139973079</v>
      </c>
      <c r="AG258" s="131">
        <v>541</v>
      </c>
      <c r="AH258" s="131">
        <v>1081.5927873779112</v>
      </c>
      <c r="AI258" s="135">
        <v>-540.59278737791124</v>
      </c>
      <c r="AJ258" s="131">
        <v>315</v>
      </c>
      <c r="AK258" s="131">
        <v>196.23795108857786</v>
      </c>
      <c r="AL258" s="135">
        <v>118.76204891142214</v>
      </c>
      <c r="AM258" s="131">
        <v>913.86320448385231</v>
      </c>
      <c r="AN258" s="131">
        <v>1916.8854300134599</v>
      </c>
      <c r="AO258" s="135">
        <v>-1003.0222255296076</v>
      </c>
      <c r="AP258" s="136">
        <v>61191</v>
      </c>
      <c r="AQ258" s="136">
        <v>58291</v>
      </c>
      <c r="AR258" s="135">
        <v>2900</v>
      </c>
      <c r="AS258" s="137">
        <v>9731</v>
      </c>
      <c r="AT258" s="137">
        <v>9136.3218884165035</v>
      </c>
      <c r="AU258" s="135">
        <v>594.6781115834965</v>
      </c>
      <c r="AV258" s="25">
        <v>163</v>
      </c>
      <c r="AW258" s="86"/>
      <c r="AX258" s="92"/>
      <c r="AY258" s="93"/>
      <c r="AZ258" s="90"/>
      <c r="BE258" s="25">
        <v>0</v>
      </c>
      <c r="BF258" s="25">
        <v>-1.0461293522530468</v>
      </c>
    </row>
    <row r="259" spans="2:58" ht="16" x14ac:dyDescent="0.4">
      <c r="B259" s="124" t="s">
        <v>258</v>
      </c>
      <c r="C259" s="133">
        <v>6836.2731777775707</v>
      </c>
      <c r="D259" s="131">
        <v>6721</v>
      </c>
      <c r="E259" s="135">
        <v>115.27317777757071</v>
      </c>
      <c r="F259" s="131">
        <v>12972.854650312631</v>
      </c>
      <c r="G259" s="131">
        <v>12483</v>
      </c>
      <c r="H259" s="135">
        <v>489.85465031263084</v>
      </c>
      <c r="I259" s="133">
        <v>5620.0469338946214</v>
      </c>
      <c r="J259" s="131">
        <v>4847</v>
      </c>
      <c r="K259" s="135">
        <v>773.04693389462136</v>
      </c>
      <c r="L259" s="131">
        <v>584</v>
      </c>
      <c r="M259" s="90">
        <v>587</v>
      </c>
      <c r="N259" s="135">
        <v>-3</v>
      </c>
      <c r="O259" s="131">
        <v>3574.8446177899623</v>
      </c>
      <c r="P259" s="131">
        <v>3303</v>
      </c>
      <c r="Q259" s="135">
        <v>271.84461778996229</v>
      </c>
      <c r="R259" s="131">
        <v>21053.7302416071</v>
      </c>
      <c r="S259" s="131">
        <v>20793</v>
      </c>
      <c r="T259" s="135">
        <v>260.73024160709974</v>
      </c>
      <c r="U259" s="131">
        <v>1135</v>
      </c>
      <c r="V259" s="131">
        <v>969</v>
      </c>
      <c r="W259" s="135">
        <v>166</v>
      </c>
      <c r="X259" s="131">
        <v>1056</v>
      </c>
      <c r="Y259" s="131">
        <v>191.68854300134598</v>
      </c>
      <c r="Z259" s="135">
        <v>864.31145699865397</v>
      </c>
      <c r="AA259" s="131">
        <v>1150</v>
      </c>
      <c r="AB259" s="131">
        <v>295.2003562220728</v>
      </c>
      <c r="AC259" s="135">
        <v>854.79964377792726</v>
      </c>
      <c r="AD259" s="131">
        <v>1716</v>
      </c>
      <c r="AE259" s="131">
        <v>894.54653400628126</v>
      </c>
      <c r="AF259" s="135">
        <v>821.45346599371874</v>
      </c>
      <c r="AG259" s="131">
        <v>0</v>
      </c>
      <c r="AH259" s="131">
        <v>0</v>
      </c>
      <c r="AI259" s="135">
        <v>0</v>
      </c>
      <c r="AJ259" s="131">
        <v>347</v>
      </c>
      <c r="AK259" s="131">
        <v>241.78314890569771</v>
      </c>
      <c r="AL259" s="135">
        <v>105.21685109430229</v>
      </c>
      <c r="AM259" s="131">
        <v>355.25037861811506</v>
      </c>
      <c r="AN259" s="131">
        <v>1022.3388960071785</v>
      </c>
      <c r="AO259" s="135">
        <v>-667.08851738906344</v>
      </c>
      <c r="AP259" s="136">
        <v>56401</v>
      </c>
      <c r="AQ259" s="136">
        <v>52349</v>
      </c>
      <c r="AR259" s="135">
        <v>4052</v>
      </c>
      <c r="AS259" s="137">
        <v>4941</v>
      </c>
      <c r="AT259" s="137">
        <v>3194.3218884165035</v>
      </c>
      <c r="AU259" s="135">
        <v>1746.6781115834965</v>
      </c>
      <c r="AV259" s="25">
        <v>60</v>
      </c>
      <c r="AW259" s="86"/>
      <c r="AX259" s="92"/>
      <c r="AY259" s="93"/>
      <c r="AZ259" s="90"/>
      <c r="BE259" s="25">
        <v>0</v>
      </c>
      <c r="BF259" s="25">
        <v>-0.44252185743243899</v>
      </c>
    </row>
    <row r="260" spans="2:58" ht="16" x14ac:dyDescent="0.4">
      <c r="B260" s="124" t="s">
        <v>259</v>
      </c>
      <c r="C260" s="133">
        <v>10713.815593022729</v>
      </c>
      <c r="D260" s="131">
        <v>10956</v>
      </c>
      <c r="E260" s="135">
        <v>-242.18440697727056</v>
      </c>
      <c r="F260" s="131">
        <v>18723.417486899481</v>
      </c>
      <c r="G260" s="131">
        <v>18153</v>
      </c>
      <c r="H260" s="135">
        <v>570.41748689948145</v>
      </c>
      <c r="I260" s="133">
        <v>7358.843957818106</v>
      </c>
      <c r="J260" s="131">
        <v>6577</v>
      </c>
      <c r="K260" s="135">
        <v>781.84395781810599</v>
      </c>
      <c r="L260" s="131">
        <v>343</v>
      </c>
      <c r="M260" s="90">
        <v>346</v>
      </c>
      <c r="N260" s="135">
        <v>-3</v>
      </c>
      <c r="O260" s="131">
        <v>3312.5964497057616</v>
      </c>
      <c r="P260" s="131">
        <v>2985</v>
      </c>
      <c r="Q260" s="135">
        <v>327.59644970576164</v>
      </c>
      <c r="R260" s="131">
        <v>12734.154536840497</v>
      </c>
      <c r="S260" s="131">
        <v>12940</v>
      </c>
      <c r="T260" s="135">
        <v>-205.8454631595032</v>
      </c>
      <c r="U260" s="131">
        <v>1135</v>
      </c>
      <c r="V260" s="131">
        <v>969</v>
      </c>
      <c r="W260" s="135">
        <v>166</v>
      </c>
      <c r="X260" s="131">
        <v>836</v>
      </c>
      <c r="Y260" s="131">
        <v>191.68854300134598</v>
      </c>
      <c r="Z260" s="135">
        <v>644.31145699865397</v>
      </c>
      <c r="AA260" s="131">
        <v>1150</v>
      </c>
      <c r="AB260" s="131">
        <v>214.69116816150751</v>
      </c>
      <c r="AC260" s="135">
        <v>935.30883183849255</v>
      </c>
      <c r="AD260" s="131">
        <v>1140</v>
      </c>
      <c r="AE260" s="131">
        <v>191.68854300134598</v>
      </c>
      <c r="AF260" s="135">
        <v>948.31145699865397</v>
      </c>
      <c r="AG260" s="131">
        <v>0</v>
      </c>
      <c r="AH260" s="131">
        <v>0</v>
      </c>
      <c r="AI260" s="135">
        <v>0</v>
      </c>
      <c r="AJ260" s="131">
        <v>347</v>
      </c>
      <c r="AK260" s="131">
        <v>241.78314890569771</v>
      </c>
      <c r="AL260" s="135">
        <v>105.21685109430229</v>
      </c>
      <c r="AM260" s="131">
        <v>-25.828024286574873</v>
      </c>
      <c r="AN260" s="131">
        <v>1022.3388960071785</v>
      </c>
      <c r="AO260" s="135">
        <v>-1048.1669202937533</v>
      </c>
      <c r="AP260" s="136">
        <v>57768</v>
      </c>
      <c r="AQ260" s="136">
        <v>54788</v>
      </c>
      <c r="AR260" s="135">
        <v>2980</v>
      </c>
      <c r="AS260" s="137">
        <v>6308</v>
      </c>
      <c r="AT260" s="137">
        <v>5633.3218884165035</v>
      </c>
      <c r="AU260" s="135">
        <v>674.6781115834965</v>
      </c>
      <c r="AV260" s="25">
        <v>156</v>
      </c>
      <c r="AW260" s="86"/>
      <c r="AX260" s="92"/>
      <c r="AY260" s="93"/>
      <c r="AZ260" s="90"/>
      <c r="BE260" s="25">
        <v>0</v>
      </c>
      <c r="BF260" s="25">
        <v>0.19029907706863014</v>
      </c>
    </row>
    <row r="261" spans="2:58" ht="16" x14ac:dyDescent="0.4">
      <c r="B261" s="124" t="s">
        <v>260</v>
      </c>
      <c r="C261" s="133">
        <v>8116.8472954335075</v>
      </c>
      <c r="D261" s="131">
        <v>8305</v>
      </c>
      <c r="E261" s="135">
        <v>-188.1527045664925</v>
      </c>
      <c r="F261" s="131">
        <v>15580.649960413415</v>
      </c>
      <c r="G261" s="131">
        <v>14716</v>
      </c>
      <c r="H261" s="135">
        <v>864.6499604134151</v>
      </c>
      <c r="I261" s="133">
        <v>5910.9566557384915</v>
      </c>
      <c r="J261" s="131">
        <v>5291</v>
      </c>
      <c r="K261" s="135">
        <v>619.95665573849146</v>
      </c>
      <c r="L261" s="131">
        <v>665</v>
      </c>
      <c r="M261" s="90">
        <v>664</v>
      </c>
      <c r="N261" s="135">
        <v>1</v>
      </c>
      <c r="O261" s="131">
        <v>4923.0075997334407</v>
      </c>
      <c r="P261" s="131">
        <v>4361</v>
      </c>
      <c r="Q261" s="135">
        <v>562.00759973344066</v>
      </c>
      <c r="R261" s="131">
        <v>21409.097122882846</v>
      </c>
      <c r="S261" s="131">
        <v>21851</v>
      </c>
      <c r="T261" s="135">
        <v>-441.90287711715428</v>
      </c>
      <c r="U261" s="131">
        <v>1135</v>
      </c>
      <c r="V261" s="131">
        <v>969</v>
      </c>
      <c r="W261" s="135">
        <v>166</v>
      </c>
      <c r="X261" s="131">
        <v>1070</v>
      </c>
      <c r="Y261" s="131">
        <v>511.16944800358925</v>
      </c>
      <c r="Z261" s="135">
        <v>558.8305519964108</v>
      </c>
      <c r="AA261" s="131">
        <v>1150</v>
      </c>
      <c r="AB261" s="131">
        <v>214.69116816150751</v>
      </c>
      <c r="AC261" s="135">
        <v>935.30883183849255</v>
      </c>
      <c r="AD261" s="131">
        <v>1479</v>
      </c>
      <c r="AE261" s="131">
        <v>894.54653400628126</v>
      </c>
      <c r="AF261" s="135">
        <v>584.45346599371874</v>
      </c>
      <c r="AG261" s="131">
        <v>504</v>
      </c>
      <c r="AH261" s="131">
        <v>668.42297841200138</v>
      </c>
      <c r="AI261" s="135">
        <v>-164.42297841200138</v>
      </c>
      <c r="AJ261" s="131">
        <v>315</v>
      </c>
      <c r="AK261" s="131">
        <v>196.23795108857786</v>
      </c>
      <c r="AL261" s="135">
        <v>118.76204891142214</v>
      </c>
      <c r="AM261" s="131">
        <v>1235.4413657982986</v>
      </c>
      <c r="AN261" s="131">
        <v>1916.8854300134599</v>
      </c>
      <c r="AO261" s="135">
        <v>-681.44406421516123</v>
      </c>
      <c r="AP261" s="136">
        <v>63494</v>
      </c>
      <c r="AQ261" s="136">
        <v>60559</v>
      </c>
      <c r="AR261" s="135">
        <v>2935</v>
      </c>
      <c r="AS261" s="137">
        <v>12034</v>
      </c>
      <c r="AT261" s="137">
        <v>11404.321888416503</v>
      </c>
      <c r="AU261" s="135">
        <v>629.6781115834965</v>
      </c>
      <c r="AV261" s="25">
        <v>159</v>
      </c>
      <c r="AW261" s="86"/>
      <c r="AX261" s="92"/>
      <c r="AY261" s="93"/>
      <c r="AZ261" s="90"/>
      <c r="BE261" s="25">
        <v>0</v>
      </c>
      <c r="BF261" s="25">
        <v>-4.649031457665842E-2</v>
      </c>
    </row>
    <row r="262" spans="2:58" ht="16" x14ac:dyDescent="0.4">
      <c r="B262" s="124" t="s">
        <v>261</v>
      </c>
      <c r="C262" s="133">
        <v>8311.8881774654146</v>
      </c>
      <c r="D262" s="131">
        <v>8436</v>
      </c>
      <c r="E262" s="135">
        <v>-124.11182253458537</v>
      </c>
      <c r="F262" s="131">
        <v>14640.627641486681</v>
      </c>
      <c r="G262" s="131">
        <v>13837</v>
      </c>
      <c r="H262" s="135">
        <v>803.62764148668066</v>
      </c>
      <c r="I262" s="133">
        <v>5496.1403717895719</v>
      </c>
      <c r="J262" s="131">
        <v>4982</v>
      </c>
      <c r="K262" s="135">
        <v>514.14037178957187</v>
      </c>
      <c r="L262" s="131">
        <v>573</v>
      </c>
      <c r="M262" s="90">
        <v>572</v>
      </c>
      <c r="N262" s="135">
        <v>1</v>
      </c>
      <c r="O262" s="131">
        <v>5536.6850915617133</v>
      </c>
      <c r="P262" s="131">
        <v>4915</v>
      </c>
      <c r="Q262" s="135">
        <v>621.68509156171331</v>
      </c>
      <c r="R262" s="131">
        <v>22246.358299266871</v>
      </c>
      <c r="S262" s="131">
        <v>22249</v>
      </c>
      <c r="T262" s="135">
        <v>-2.6417007331292552</v>
      </c>
      <c r="U262" s="131">
        <v>1135</v>
      </c>
      <c r="V262" s="131">
        <v>969</v>
      </c>
      <c r="W262" s="135">
        <v>166</v>
      </c>
      <c r="X262" s="131">
        <v>962</v>
      </c>
      <c r="Y262" s="131">
        <v>191.68854300134598</v>
      </c>
      <c r="Z262" s="135">
        <v>770.31145699865397</v>
      </c>
      <c r="AA262" s="131">
        <v>1150</v>
      </c>
      <c r="AB262" s="131">
        <v>214.69116816150751</v>
      </c>
      <c r="AC262" s="135">
        <v>935.30883183849255</v>
      </c>
      <c r="AD262" s="131">
        <v>1597</v>
      </c>
      <c r="AE262" s="131">
        <v>383.37708600269195</v>
      </c>
      <c r="AF262" s="135">
        <v>1213.6229139973079</v>
      </c>
      <c r="AG262" s="131">
        <v>224</v>
      </c>
      <c r="AH262" s="131">
        <v>820.95897182402359</v>
      </c>
      <c r="AI262" s="135">
        <v>-596.95897182402359</v>
      </c>
      <c r="AJ262" s="131">
        <v>347</v>
      </c>
      <c r="AK262" s="131">
        <v>241.78314890569771</v>
      </c>
      <c r="AL262" s="135">
        <v>105.21685109430229</v>
      </c>
      <c r="AM262" s="131">
        <v>305.30041842974606</v>
      </c>
      <c r="AN262" s="131">
        <v>1022.3388960071785</v>
      </c>
      <c r="AO262" s="135">
        <v>-717.03847757743245</v>
      </c>
      <c r="AP262" s="136">
        <v>62525</v>
      </c>
      <c r="AQ262" s="136">
        <v>58835</v>
      </c>
      <c r="AR262" s="135">
        <v>3690</v>
      </c>
      <c r="AS262" s="137">
        <v>11065</v>
      </c>
      <c r="AT262" s="137">
        <v>9680.3218884165035</v>
      </c>
      <c r="AU262" s="135">
        <v>1384.6781115834965</v>
      </c>
      <c r="AV262" s="25">
        <v>89</v>
      </c>
      <c r="AW262" s="86"/>
      <c r="AX262" s="92"/>
      <c r="AY262" s="93"/>
      <c r="AZ262" s="90"/>
      <c r="BE262" s="25">
        <v>0</v>
      </c>
      <c r="BF262" s="25">
        <v>-0.16218609755742364</v>
      </c>
    </row>
    <row r="263" spans="2:58" ht="16" x14ac:dyDescent="0.4">
      <c r="B263" s="124" t="s">
        <v>262</v>
      </c>
      <c r="C263" s="133">
        <v>9995.2675052834384</v>
      </c>
      <c r="D263" s="131">
        <v>9972</v>
      </c>
      <c r="E263" s="135">
        <v>23.267505283438368</v>
      </c>
      <c r="F263" s="131">
        <v>15906.1806910093</v>
      </c>
      <c r="G263" s="131">
        <v>15572</v>
      </c>
      <c r="H263" s="135">
        <v>334.18069100930006</v>
      </c>
      <c r="I263" s="133">
        <v>5622.8816921546468</v>
      </c>
      <c r="J263" s="131">
        <v>5120</v>
      </c>
      <c r="K263" s="135">
        <v>502.88169215464677</v>
      </c>
      <c r="L263" s="131">
        <v>579</v>
      </c>
      <c r="M263" s="90">
        <v>593</v>
      </c>
      <c r="N263" s="135">
        <v>-14</v>
      </c>
      <c r="O263" s="131">
        <v>3135.0169278984004</v>
      </c>
      <c r="P263" s="131">
        <v>3044</v>
      </c>
      <c r="Q263" s="135">
        <v>91.016927898400354</v>
      </c>
      <c r="R263" s="131">
        <v>10821.34679262771</v>
      </c>
      <c r="S263" s="131">
        <v>11315</v>
      </c>
      <c r="T263" s="135">
        <v>-493.65320737229013</v>
      </c>
      <c r="U263" s="131">
        <v>1135</v>
      </c>
      <c r="V263" s="131">
        <v>969</v>
      </c>
      <c r="W263" s="135">
        <v>166</v>
      </c>
      <c r="X263" s="131">
        <v>882</v>
      </c>
      <c r="Y263" s="131">
        <v>191.68854300134598</v>
      </c>
      <c r="Z263" s="135">
        <v>690.31145699865397</v>
      </c>
      <c r="AA263" s="131">
        <v>1150</v>
      </c>
      <c r="AB263" s="131">
        <v>214.69116816150751</v>
      </c>
      <c r="AC263" s="135">
        <v>935.30883183849255</v>
      </c>
      <c r="AD263" s="131">
        <v>1452</v>
      </c>
      <c r="AE263" s="131">
        <v>383.37708600269195</v>
      </c>
      <c r="AF263" s="135">
        <v>1068.6229139973079</v>
      </c>
      <c r="AG263" s="131">
        <v>0</v>
      </c>
      <c r="AH263" s="131">
        <v>0</v>
      </c>
      <c r="AI263" s="135">
        <v>0</v>
      </c>
      <c r="AJ263" s="131">
        <v>380</v>
      </c>
      <c r="AK263" s="131">
        <v>287.32834672281757</v>
      </c>
      <c r="AL263" s="135">
        <v>92.671653277182429</v>
      </c>
      <c r="AM263" s="131">
        <v>187.30639102650639</v>
      </c>
      <c r="AN263" s="131">
        <v>1022.3388960071785</v>
      </c>
      <c r="AO263" s="135">
        <v>-835.03250498067212</v>
      </c>
      <c r="AP263" s="136">
        <v>51246</v>
      </c>
      <c r="AQ263" s="136">
        <v>48685</v>
      </c>
      <c r="AR263" s="135">
        <v>2561</v>
      </c>
      <c r="AS263" s="137">
        <v>-214</v>
      </c>
      <c r="AT263" s="137">
        <v>-469.6781115834965</v>
      </c>
      <c r="AU263" s="135">
        <v>255.6781115834965</v>
      </c>
      <c r="AV263" s="25">
        <v>192</v>
      </c>
      <c r="AW263" s="86"/>
      <c r="AX263" s="92"/>
      <c r="AY263" s="93"/>
      <c r="AZ263" s="90"/>
      <c r="BE263" s="25">
        <v>0</v>
      </c>
      <c r="BF263" s="25">
        <v>-0.57596010446286527</v>
      </c>
    </row>
    <row r="264" spans="2:58" ht="16" x14ac:dyDescent="0.4">
      <c r="B264" s="124" t="s">
        <v>263</v>
      </c>
      <c r="C264" s="133">
        <v>9010.2949532894436</v>
      </c>
      <c r="D264" s="131">
        <v>8981</v>
      </c>
      <c r="E264" s="135">
        <v>29.294953289443583</v>
      </c>
      <c r="F264" s="131">
        <v>13250.738907995559</v>
      </c>
      <c r="G264" s="131">
        <v>13619</v>
      </c>
      <c r="H264" s="135">
        <v>-368.2610920044408</v>
      </c>
      <c r="I264" s="133">
        <v>4748.5969953522172</v>
      </c>
      <c r="J264" s="131">
        <v>4633</v>
      </c>
      <c r="K264" s="135">
        <v>115.59699535221716</v>
      </c>
      <c r="L264" s="131">
        <v>468</v>
      </c>
      <c r="M264" s="90">
        <v>469</v>
      </c>
      <c r="N264" s="135">
        <v>-1</v>
      </c>
      <c r="O264" s="131">
        <v>4740.4694768070349</v>
      </c>
      <c r="P264" s="131">
        <v>4337</v>
      </c>
      <c r="Q264" s="135">
        <v>403.46947680703488</v>
      </c>
      <c r="R264" s="131">
        <v>13831.027667449742</v>
      </c>
      <c r="S264" s="131">
        <v>13732</v>
      </c>
      <c r="T264" s="135">
        <v>99.027667449741784</v>
      </c>
      <c r="U264" s="131">
        <v>1135</v>
      </c>
      <c r="V264" s="131">
        <v>969</v>
      </c>
      <c r="W264" s="135">
        <v>166</v>
      </c>
      <c r="X264" s="131">
        <v>739</v>
      </c>
      <c r="Y264" s="131">
        <v>0</v>
      </c>
      <c r="Z264" s="135">
        <v>739</v>
      </c>
      <c r="AA264" s="131">
        <v>1150</v>
      </c>
      <c r="AB264" s="131">
        <v>295.2003562220728</v>
      </c>
      <c r="AC264" s="135">
        <v>854.79964377792726</v>
      </c>
      <c r="AD264" s="131">
        <v>881</v>
      </c>
      <c r="AE264" s="131">
        <v>0</v>
      </c>
      <c r="AF264" s="135">
        <v>881</v>
      </c>
      <c r="AG264" s="131">
        <v>0</v>
      </c>
      <c r="AH264" s="131">
        <v>0</v>
      </c>
      <c r="AI264" s="135">
        <v>0</v>
      </c>
      <c r="AJ264" s="131">
        <v>315</v>
      </c>
      <c r="AK264" s="131">
        <v>196.23795108857786</v>
      </c>
      <c r="AL264" s="135">
        <v>118.76204891142214</v>
      </c>
      <c r="AM264" s="131">
        <v>-41.128000893997523</v>
      </c>
      <c r="AN264" s="131">
        <v>0</v>
      </c>
      <c r="AO264" s="135">
        <v>-41.128000893997523</v>
      </c>
      <c r="AP264" s="136">
        <v>50228</v>
      </c>
      <c r="AQ264" s="136">
        <v>47232</v>
      </c>
      <c r="AR264" s="135">
        <v>2996</v>
      </c>
      <c r="AS264" s="137">
        <v>-1232</v>
      </c>
      <c r="AT264" s="137">
        <v>-1922.6781115834965</v>
      </c>
      <c r="AU264" s="135">
        <v>690.6781115834965</v>
      </c>
      <c r="AV264" s="25">
        <v>153</v>
      </c>
      <c r="AW264" s="86"/>
      <c r="AX264" s="92"/>
      <c r="AY264" s="93"/>
      <c r="AZ264" s="90"/>
      <c r="BE264" s="25">
        <v>0</v>
      </c>
      <c r="BF264" s="25">
        <v>-0.56169268934900174</v>
      </c>
    </row>
    <row r="265" spans="2:58" ht="16" x14ac:dyDescent="0.4">
      <c r="B265" s="124" t="s">
        <v>264</v>
      </c>
      <c r="C265" s="133">
        <v>9095.6150548906244</v>
      </c>
      <c r="D265" s="131">
        <v>9337</v>
      </c>
      <c r="E265" s="135">
        <v>-241.38494510937562</v>
      </c>
      <c r="F265" s="131">
        <v>14736.891275435937</v>
      </c>
      <c r="G265" s="131">
        <v>14322</v>
      </c>
      <c r="H265" s="135">
        <v>414.89127543593713</v>
      </c>
      <c r="I265" s="133">
        <v>5579.2146291853478</v>
      </c>
      <c r="J265" s="131">
        <v>5442</v>
      </c>
      <c r="K265" s="135">
        <v>137.2146291853478</v>
      </c>
      <c r="L265" s="131">
        <v>607</v>
      </c>
      <c r="M265" s="90">
        <v>603</v>
      </c>
      <c r="N265" s="135">
        <v>4</v>
      </c>
      <c r="O265" s="131">
        <v>3918.9226984453785</v>
      </c>
      <c r="P265" s="131">
        <v>3546</v>
      </c>
      <c r="Q265" s="135">
        <v>372.9226984453785</v>
      </c>
      <c r="R265" s="131">
        <v>23095.176149065628</v>
      </c>
      <c r="S265" s="131">
        <v>22734</v>
      </c>
      <c r="T265" s="135">
        <v>361.17614906562812</v>
      </c>
      <c r="U265" s="131">
        <v>950</v>
      </c>
      <c r="V265" s="131">
        <v>749</v>
      </c>
      <c r="W265" s="135">
        <v>201</v>
      </c>
      <c r="X265" s="131">
        <v>1181</v>
      </c>
      <c r="Y265" s="131">
        <v>511.16944800358925</v>
      </c>
      <c r="Z265" s="135">
        <v>669.8305519964108</v>
      </c>
      <c r="AA265" s="131">
        <v>1150</v>
      </c>
      <c r="AB265" s="131">
        <v>214.69116816150751</v>
      </c>
      <c r="AC265" s="135">
        <v>935.30883183849255</v>
      </c>
      <c r="AD265" s="131">
        <v>1401</v>
      </c>
      <c r="AE265" s="131">
        <v>383.37708600269195</v>
      </c>
      <c r="AF265" s="135">
        <v>1017.622913997308</v>
      </c>
      <c r="AG265" s="131">
        <v>206</v>
      </c>
      <c r="AH265" s="131">
        <v>4.7914085088806679</v>
      </c>
      <c r="AI265" s="135">
        <v>201.20859149111934</v>
      </c>
      <c r="AJ265" s="131">
        <v>212</v>
      </c>
      <c r="AK265" s="131">
        <v>248.63281950894574</v>
      </c>
      <c r="AL265" s="135">
        <v>-36.632819508945744</v>
      </c>
      <c r="AM265" s="131">
        <v>3272.1801929770809</v>
      </c>
      <c r="AN265" s="131">
        <v>1916.8854300134599</v>
      </c>
      <c r="AO265" s="135">
        <v>1355.294762963621</v>
      </c>
      <c r="AP265" s="136">
        <v>65405</v>
      </c>
      <c r="AQ265" s="136">
        <v>60013</v>
      </c>
      <c r="AR265" s="135">
        <v>5392</v>
      </c>
      <c r="AS265" s="137">
        <v>13945</v>
      </c>
      <c r="AT265" s="137">
        <v>10858.321888416503</v>
      </c>
      <c r="AU265" s="135">
        <v>3086.6781115834965</v>
      </c>
      <c r="AV265" s="25">
        <v>11</v>
      </c>
      <c r="AW265" s="86"/>
      <c r="AX265" s="92"/>
      <c r="AY265" s="93"/>
      <c r="AZ265" s="90"/>
      <c r="BE265" s="25">
        <v>0</v>
      </c>
      <c r="BF265" s="25">
        <v>-0.4526398009256809</v>
      </c>
    </row>
    <row r="266" spans="2:58" ht="16" x14ac:dyDescent="0.4">
      <c r="B266" s="124" t="s">
        <v>265</v>
      </c>
      <c r="C266" s="133">
        <v>6812.2720570403408</v>
      </c>
      <c r="D266" s="131">
        <v>6866</v>
      </c>
      <c r="E266" s="135">
        <v>-53.727942959659231</v>
      </c>
      <c r="F266" s="131">
        <v>15291.757321318024</v>
      </c>
      <c r="G266" s="131">
        <v>14336</v>
      </c>
      <c r="H266" s="135">
        <v>955.75732131802397</v>
      </c>
      <c r="I266" s="133">
        <v>5681.6879800421402</v>
      </c>
      <c r="J266" s="131">
        <v>4984</v>
      </c>
      <c r="K266" s="135">
        <v>697.68798004214023</v>
      </c>
      <c r="L266" s="131">
        <v>492</v>
      </c>
      <c r="M266" s="90">
        <v>495</v>
      </c>
      <c r="N266" s="135">
        <v>-3</v>
      </c>
      <c r="O266" s="131">
        <v>4963.3312779492007</v>
      </c>
      <c r="P266" s="131">
        <v>3943</v>
      </c>
      <c r="Q266" s="135">
        <v>1020.3312779492007</v>
      </c>
      <c r="R266" s="131">
        <v>26806.763119641982</v>
      </c>
      <c r="S266" s="131">
        <v>26005</v>
      </c>
      <c r="T266" s="135">
        <v>801.76311964198248</v>
      </c>
      <c r="U266" s="131">
        <v>1142</v>
      </c>
      <c r="V266" s="131">
        <v>900</v>
      </c>
      <c r="W266" s="135">
        <v>242</v>
      </c>
      <c r="X266" s="131">
        <v>1253</v>
      </c>
      <c r="Y266" s="131">
        <v>511.16944800358925</v>
      </c>
      <c r="Z266" s="135">
        <v>741.8305519964108</v>
      </c>
      <c r="AA266" s="131">
        <v>1150</v>
      </c>
      <c r="AB266" s="131">
        <v>214.69116816150751</v>
      </c>
      <c r="AC266" s="135">
        <v>935.30883183849255</v>
      </c>
      <c r="AD266" s="131">
        <v>1731</v>
      </c>
      <c r="AE266" s="131">
        <v>894.54653400628126</v>
      </c>
      <c r="AF266" s="135">
        <v>836.45346599371874</v>
      </c>
      <c r="AG266" s="131">
        <v>1285</v>
      </c>
      <c r="AH266" s="131">
        <v>2327.272727272727</v>
      </c>
      <c r="AI266" s="135">
        <v>-1042.272727272727</v>
      </c>
      <c r="AJ266" s="131">
        <v>347</v>
      </c>
      <c r="AK266" s="131">
        <v>294.17801732606563</v>
      </c>
      <c r="AL266" s="135">
        <v>52.821982673934372</v>
      </c>
      <c r="AM266" s="131">
        <v>3433.1882440083173</v>
      </c>
      <c r="AN266" s="131">
        <v>1916.8854300134599</v>
      </c>
      <c r="AO266" s="135">
        <v>1516.3028139948574</v>
      </c>
      <c r="AP266" s="136">
        <v>70389</v>
      </c>
      <c r="AQ266" s="136">
        <v>63687</v>
      </c>
      <c r="AR266" s="135">
        <v>6702</v>
      </c>
      <c r="AS266" s="137">
        <v>18929</v>
      </c>
      <c r="AT266" s="137">
        <v>14532.321888416503</v>
      </c>
      <c r="AU266" s="135">
        <v>4396.6781115834965</v>
      </c>
      <c r="AV266" s="25">
        <v>1</v>
      </c>
      <c r="AW266" s="86"/>
      <c r="AX266" s="92"/>
      <c r="AY266" s="93"/>
      <c r="AZ266" s="90"/>
      <c r="BE266" s="25">
        <v>0</v>
      </c>
      <c r="BF266" s="25">
        <v>0.74332478363066912</v>
      </c>
    </row>
    <row r="267" spans="2:58" ht="16" x14ac:dyDescent="0.4">
      <c r="B267" s="124" t="s">
        <v>266</v>
      </c>
      <c r="C267" s="133">
        <v>9215.9714105913208</v>
      </c>
      <c r="D267" s="131">
        <v>9273</v>
      </c>
      <c r="E267" s="135">
        <v>-57.028589408679181</v>
      </c>
      <c r="F267" s="131">
        <v>15292.811988229299</v>
      </c>
      <c r="G267" s="131">
        <v>14914</v>
      </c>
      <c r="H267" s="135">
        <v>378.81198822929946</v>
      </c>
      <c r="I267" s="133">
        <v>6092.4388021938003</v>
      </c>
      <c r="J267" s="131">
        <v>5348</v>
      </c>
      <c r="K267" s="135">
        <v>744.43880219380026</v>
      </c>
      <c r="L267" s="131">
        <v>586</v>
      </c>
      <c r="M267" s="90">
        <v>589</v>
      </c>
      <c r="N267" s="135">
        <v>-3</v>
      </c>
      <c r="O267" s="131">
        <v>4708.3888200757256</v>
      </c>
      <c r="P267" s="131">
        <v>4257</v>
      </c>
      <c r="Q267" s="135">
        <v>451.38882007572556</v>
      </c>
      <c r="R267" s="131">
        <v>16785.627238739209</v>
      </c>
      <c r="S267" s="131">
        <v>16535</v>
      </c>
      <c r="T267" s="135">
        <v>250.62723873920913</v>
      </c>
      <c r="U267" s="131">
        <v>631</v>
      </c>
      <c r="V267" s="131">
        <v>497</v>
      </c>
      <c r="W267" s="135">
        <v>134</v>
      </c>
      <c r="X267" s="131">
        <v>739</v>
      </c>
      <c r="Y267" s="131">
        <v>191.68854300134598</v>
      </c>
      <c r="Z267" s="135">
        <v>547.31145699865397</v>
      </c>
      <c r="AA267" s="131">
        <v>1150</v>
      </c>
      <c r="AB267" s="131">
        <v>214.69116816150751</v>
      </c>
      <c r="AC267" s="135">
        <v>935.30883183849255</v>
      </c>
      <c r="AD267" s="131">
        <v>1378</v>
      </c>
      <c r="AE267" s="131">
        <v>383.37708600269195</v>
      </c>
      <c r="AF267" s="135">
        <v>994.62291399730805</v>
      </c>
      <c r="AG267" s="131">
        <v>0</v>
      </c>
      <c r="AH267" s="131">
        <v>0</v>
      </c>
      <c r="AI267" s="135">
        <v>0</v>
      </c>
      <c r="AJ267" s="131">
        <v>347</v>
      </c>
      <c r="AK267" s="131">
        <v>294.17801732606563</v>
      </c>
      <c r="AL267" s="135">
        <v>52.821982673934372</v>
      </c>
      <c r="AM267" s="131">
        <v>228.76174017064477</v>
      </c>
      <c r="AN267" s="131">
        <v>1022.3388960071785</v>
      </c>
      <c r="AO267" s="135">
        <v>-793.57715583653373</v>
      </c>
      <c r="AP267" s="136">
        <v>57155</v>
      </c>
      <c r="AQ267" s="136">
        <v>53519</v>
      </c>
      <c r="AR267" s="135">
        <v>3636</v>
      </c>
      <c r="AS267" s="137">
        <v>5695</v>
      </c>
      <c r="AT267" s="137">
        <v>4364.3218884165035</v>
      </c>
      <c r="AU267" s="135">
        <v>1330.6781115834965</v>
      </c>
      <c r="AV267" s="25">
        <v>93</v>
      </c>
      <c r="AW267" s="86"/>
      <c r="AX267" s="92"/>
      <c r="AY267" s="93"/>
      <c r="AZ267" s="90"/>
      <c r="BE267" s="25">
        <v>0</v>
      </c>
      <c r="BF267" s="25">
        <v>0.27371049878274789</v>
      </c>
    </row>
    <row r="268" spans="2:58" ht="16" x14ac:dyDescent="0.4">
      <c r="B268" s="124" t="s">
        <v>267</v>
      </c>
      <c r="C268" s="133">
        <v>8794.5964687206542</v>
      </c>
      <c r="D268" s="131">
        <v>8637</v>
      </c>
      <c r="E268" s="135">
        <v>157.59646872065423</v>
      </c>
      <c r="F268" s="131">
        <v>16589.970516139343</v>
      </c>
      <c r="G268" s="131">
        <v>15126</v>
      </c>
      <c r="H268" s="135">
        <v>1463.9705161393431</v>
      </c>
      <c r="I268" s="133">
        <v>7078.7472458562552</v>
      </c>
      <c r="J268" s="131">
        <v>6219</v>
      </c>
      <c r="K268" s="135">
        <v>859.74724585625518</v>
      </c>
      <c r="L268" s="131">
        <v>656</v>
      </c>
      <c r="M268" s="90">
        <v>641</v>
      </c>
      <c r="N268" s="135">
        <v>15</v>
      </c>
      <c r="O268" s="131">
        <v>4287.9914048264809</v>
      </c>
      <c r="P268" s="131">
        <v>3720</v>
      </c>
      <c r="Q268" s="135">
        <v>567.9914048264809</v>
      </c>
      <c r="R268" s="131">
        <v>20339.601939942797</v>
      </c>
      <c r="S268" s="131">
        <v>19536</v>
      </c>
      <c r="T268" s="135">
        <v>803.60193994279689</v>
      </c>
      <c r="U268" s="131">
        <v>816</v>
      </c>
      <c r="V268" s="131">
        <v>643</v>
      </c>
      <c r="W268" s="135">
        <v>173</v>
      </c>
      <c r="X268" s="131">
        <v>1110</v>
      </c>
      <c r="Y268" s="131">
        <v>511.16944800358925</v>
      </c>
      <c r="Z268" s="135">
        <v>598.8305519964108</v>
      </c>
      <c r="AA268" s="131">
        <v>1150</v>
      </c>
      <c r="AB268" s="131">
        <v>214.69116816150751</v>
      </c>
      <c r="AC268" s="135">
        <v>935.30883183849255</v>
      </c>
      <c r="AD268" s="131">
        <v>1543</v>
      </c>
      <c r="AE268" s="131">
        <v>894.54653400628126</v>
      </c>
      <c r="AF268" s="135">
        <v>648.45346599371874</v>
      </c>
      <c r="AG268" s="131">
        <v>203</v>
      </c>
      <c r="AH268" s="131">
        <v>620.02503128911144</v>
      </c>
      <c r="AI268" s="135">
        <v>-417.02503128911144</v>
      </c>
      <c r="AJ268" s="131">
        <v>380</v>
      </c>
      <c r="AK268" s="131">
        <v>339.72321514318548</v>
      </c>
      <c r="AL268" s="135">
        <v>40.276784856814515</v>
      </c>
      <c r="AM268" s="131">
        <v>2456.092424514467</v>
      </c>
      <c r="AN268" s="131">
        <v>1916.8854300134599</v>
      </c>
      <c r="AO268" s="135">
        <v>539.2069945010071</v>
      </c>
      <c r="AP268" s="136">
        <v>65405</v>
      </c>
      <c r="AQ268" s="136">
        <v>59019</v>
      </c>
      <c r="AR268" s="135">
        <v>6386</v>
      </c>
      <c r="AS268" s="137">
        <v>13945</v>
      </c>
      <c r="AT268" s="137">
        <v>9864.3218884165035</v>
      </c>
      <c r="AU268" s="135">
        <v>4080.6781115834965</v>
      </c>
      <c r="AV268" s="25">
        <v>2</v>
      </c>
      <c r="AW268" s="86"/>
      <c r="AX268" s="92"/>
      <c r="AY268" s="93"/>
      <c r="AZ268" s="90"/>
      <c r="BE268" s="25">
        <v>0</v>
      </c>
      <c r="BF268" s="25">
        <v>4.0826617143466137E-2</v>
      </c>
    </row>
    <row r="269" spans="2:58" ht="16" x14ac:dyDescent="0.4">
      <c r="B269" s="124" t="s">
        <v>268</v>
      </c>
      <c r="C269" s="133">
        <v>8512.9370524069964</v>
      </c>
      <c r="D269" s="131">
        <v>8578</v>
      </c>
      <c r="E269" s="135">
        <v>-65.062947593003628</v>
      </c>
      <c r="F269" s="131">
        <v>13402.124003226256</v>
      </c>
      <c r="G269" s="131">
        <v>12893</v>
      </c>
      <c r="H269" s="135">
        <v>509.12400322625581</v>
      </c>
      <c r="I269" s="133">
        <v>6681.3803335511475</v>
      </c>
      <c r="J269" s="131">
        <v>6019</v>
      </c>
      <c r="K269" s="135">
        <v>662.38033355114749</v>
      </c>
      <c r="L269" s="131">
        <v>509</v>
      </c>
      <c r="M269" s="90">
        <v>507</v>
      </c>
      <c r="N269" s="135">
        <v>2</v>
      </c>
      <c r="O269" s="131">
        <v>4150.4864626419685</v>
      </c>
      <c r="P269" s="131">
        <v>3878</v>
      </c>
      <c r="Q269" s="135">
        <v>272.4864626419685</v>
      </c>
      <c r="R269" s="131">
        <v>18482.865248584032</v>
      </c>
      <c r="S269" s="131">
        <v>18411</v>
      </c>
      <c r="T269" s="135">
        <v>71.865248584032088</v>
      </c>
      <c r="U269" s="131">
        <v>748</v>
      </c>
      <c r="V269" s="131">
        <v>590</v>
      </c>
      <c r="W269" s="135">
        <v>158</v>
      </c>
      <c r="X269" s="131">
        <v>899</v>
      </c>
      <c r="Y269" s="131">
        <v>511.16944800358925</v>
      </c>
      <c r="Z269" s="135">
        <v>387.83055199641075</v>
      </c>
      <c r="AA269" s="131">
        <v>1150</v>
      </c>
      <c r="AB269" s="131">
        <v>214.69116816150751</v>
      </c>
      <c r="AC269" s="135">
        <v>935.30883183849255</v>
      </c>
      <c r="AD269" s="131">
        <v>1187</v>
      </c>
      <c r="AE269" s="131">
        <v>383.37708600269195</v>
      </c>
      <c r="AF269" s="135">
        <v>803.62291399730805</v>
      </c>
      <c r="AG269" s="131">
        <v>0</v>
      </c>
      <c r="AH269" s="131">
        <v>0</v>
      </c>
      <c r="AI269" s="135">
        <v>0</v>
      </c>
      <c r="AJ269" s="131">
        <v>180</v>
      </c>
      <c r="AK269" s="131">
        <v>203.08762169182603</v>
      </c>
      <c r="AL269" s="135">
        <v>-23.08762169182603</v>
      </c>
      <c r="AM269" s="131">
        <v>714.20689958959701</v>
      </c>
      <c r="AN269" s="131">
        <v>1916.8854300134599</v>
      </c>
      <c r="AO269" s="135">
        <v>-1202.6785304238629</v>
      </c>
      <c r="AP269" s="136">
        <v>56617</v>
      </c>
      <c r="AQ269" s="136">
        <v>54105</v>
      </c>
      <c r="AR269" s="135">
        <v>2512</v>
      </c>
      <c r="AS269" s="137">
        <v>5157</v>
      </c>
      <c r="AT269" s="137">
        <v>4950.3218884165035</v>
      </c>
      <c r="AU269" s="135">
        <v>206.6781115834965</v>
      </c>
      <c r="AV269" s="25">
        <v>197</v>
      </c>
      <c r="AW269" s="86"/>
      <c r="AX269" s="92"/>
      <c r="AY269" s="93"/>
      <c r="AZ269" s="90"/>
      <c r="BE269" s="25">
        <v>0</v>
      </c>
      <c r="BF269" s="25">
        <v>0.21075387307791971</v>
      </c>
    </row>
    <row r="270" spans="2:58" ht="16" x14ac:dyDescent="0.4">
      <c r="B270" s="124" t="s">
        <v>269</v>
      </c>
      <c r="C270" s="133">
        <v>8060.5573351959747</v>
      </c>
      <c r="D270" s="131">
        <v>8039</v>
      </c>
      <c r="E270" s="135">
        <v>21.557335195974701</v>
      </c>
      <c r="F270" s="131">
        <v>16063.805799394482</v>
      </c>
      <c r="G270" s="131">
        <v>15478</v>
      </c>
      <c r="H270" s="135">
        <v>585.80579939448216</v>
      </c>
      <c r="I270" s="133">
        <v>6270.9382637588269</v>
      </c>
      <c r="J270" s="131">
        <v>5721</v>
      </c>
      <c r="K270" s="135">
        <v>549.93826375882691</v>
      </c>
      <c r="L270" s="131">
        <v>532</v>
      </c>
      <c r="M270" s="90">
        <v>532</v>
      </c>
      <c r="N270" s="135">
        <v>0</v>
      </c>
      <c r="O270" s="131">
        <v>4135.2794765506269</v>
      </c>
      <c r="P270" s="131">
        <v>3404</v>
      </c>
      <c r="Q270" s="135">
        <v>731.2794765506269</v>
      </c>
      <c r="R270" s="131">
        <v>19555.680413359951</v>
      </c>
      <c r="S270" s="131">
        <v>19193</v>
      </c>
      <c r="T270" s="135">
        <v>362.68041335995076</v>
      </c>
      <c r="U270" s="131">
        <v>723</v>
      </c>
      <c r="V270" s="131">
        <v>570</v>
      </c>
      <c r="W270" s="135">
        <v>153</v>
      </c>
      <c r="X270" s="131">
        <v>1076</v>
      </c>
      <c r="Y270" s="131">
        <v>511.16944800358925</v>
      </c>
      <c r="Z270" s="135">
        <v>564.8305519964108</v>
      </c>
      <c r="AA270" s="131">
        <v>1150</v>
      </c>
      <c r="AB270" s="131">
        <v>214.69116816150751</v>
      </c>
      <c r="AC270" s="135">
        <v>935.30883183849255</v>
      </c>
      <c r="AD270" s="131">
        <v>1477</v>
      </c>
      <c r="AE270" s="131">
        <v>894.54653400628126</v>
      </c>
      <c r="AF270" s="135">
        <v>582.45346599371874</v>
      </c>
      <c r="AG270" s="131">
        <v>232</v>
      </c>
      <c r="AH270" s="131">
        <v>678.61936720997141</v>
      </c>
      <c r="AI270" s="135">
        <v>-446.61936720997141</v>
      </c>
      <c r="AJ270" s="131">
        <v>380</v>
      </c>
      <c r="AK270" s="131">
        <v>339.72321514318548</v>
      </c>
      <c r="AL270" s="135">
        <v>40.276784856814515</v>
      </c>
      <c r="AM270" s="131">
        <v>1722.7387117401377</v>
      </c>
      <c r="AN270" s="131">
        <v>1916.8854300134599</v>
      </c>
      <c r="AO270" s="135">
        <v>-194.14671827332222</v>
      </c>
      <c r="AP270" s="136">
        <v>61379</v>
      </c>
      <c r="AQ270" s="136">
        <v>57493</v>
      </c>
      <c r="AR270" s="135">
        <v>3886</v>
      </c>
      <c r="AS270" s="137">
        <v>9919</v>
      </c>
      <c r="AT270" s="137">
        <v>8338.3218884165035</v>
      </c>
      <c r="AU270" s="135">
        <v>1580.6781115834965</v>
      </c>
      <c r="AV270" s="25">
        <v>75</v>
      </c>
      <c r="AW270" s="86"/>
      <c r="AX270" s="92"/>
      <c r="AY270" s="93"/>
      <c r="AZ270" s="90"/>
      <c r="BE270" s="25">
        <v>0</v>
      </c>
      <c r="BF270" s="25">
        <v>-0.36483746200246969</v>
      </c>
    </row>
    <row r="271" spans="2:58" ht="16" x14ac:dyDescent="0.4">
      <c r="B271" s="124" t="s">
        <v>270</v>
      </c>
      <c r="C271" s="133">
        <v>8767.3084647774594</v>
      </c>
      <c r="D271" s="131">
        <v>8754</v>
      </c>
      <c r="E271" s="135">
        <v>13.308464777459449</v>
      </c>
      <c r="F271" s="131">
        <v>15911.946213374549</v>
      </c>
      <c r="G271" s="131">
        <v>14926</v>
      </c>
      <c r="H271" s="135">
        <v>985.94621337454919</v>
      </c>
      <c r="I271" s="133">
        <v>5683.8503462466269</v>
      </c>
      <c r="J271" s="131">
        <v>5232</v>
      </c>
      <c r="K271" s="135">
        <v>451.85034624662694</v>
      </c>
      <c r="L271" s="131">
        <v>503</v>
      </c>
      <c r="M271" s="90">
        <v>505</v>
      </c>
      <c r="N271" s="135">
        <v>-2</v>
      </c>
      <c r="O271" s="131">
        <v>3614.7875001049356</v>
      </c>
      <c r="P271" s="131">
        <v>3327</v>
      </c>
      <c r="Q271" s="135">
        <v>287.78750010493559</v>
      </c>
      <c r="R271" s="131">
        <v>16965.327986856646</v>
      </c>
      <c r="S271" s="131">
        <v>17378</v>
      </c>
      <c r="T271" s="135">
        <v>-412.67201314335398</v>
      </c>
      <c r="U271" s="131">
        <v>710</v>
      </c>
      <c r="V271" s="131">
        <v>560</v>
      </c>
      <c r="W271" s="135">
        <v>150</v>
      </c>
      <c r="X271" s="131">
        <v>953</v>
      </c>
      <c r="Y271" s="131">
        <v>511.16944800358925</v>
      </c>
      <c r="Z271" s="135">
        <v>441.83055199641075</v>
      </c>
      <c r="AA271" s="131">
        <v>1150</v>
      </c>
      <c r="AB271" s="131">
        <v>214.69116816150751</v>
      </c>
      <c r="AC271" s="135">
        <v>935.30883183849255</v>
      </c>
      <c r="AD271" s="131">
        <v>1249</v>
      </c>
      <c r="AE271" s="131">
        <v>383.37708600269195</v>
      </c>
      <c r="AF271" s="135">
        <v>865.62291399730805</v>
      </c>
      <c r="AG271" s="131">
        <v>0</v>
      </c>
      <c r="AH271" s="131">
        <v>0</v>
      </c>
      <c r="AI271" s="135">
        <v>0</v>
      </c>
      <c r="AJ271" s="131">
        <v>212</v>
      </c>
      <c r="AK271" s="131">
        <v>248.63281950894574</v>
      </c>
      <c r="AL271" s="135">
        <v>-36.632819508945744</v>
      </c>
      <c r="AM271" s="131">
        <v>772.779488639786</v>
      </c>
      <c r="AN271" s="131">
        <v>1916.8854300134599</v>
      </c>
      <c r="AO271" s="135">
        <v>-1144.1059413736739</v>
      </c>
      <c r="AP271" s="136">
        <v>56493</v>
      </c>
      <c r="AQ271" s="136">
        <v>53957</v>
      </c>
      <c r="AR271" s="135">
        <v>2536</v>
      </c>
      <c r="AS271" s="137">
        <v>5033</v>
      </c>
      <c r="AT271" s="137">
        <v>4802.3218884165035</v>
      </c>
      <c r="AU271" s="135">
        <v>230.6781115834965</v>
      </c>
      <c r="AV271" s="25">
        <v>194</v>
      </c>
      <c r="AW271" s="86"/>
      <c r="AX271" s="92"/>
      <c r="AY271" s="93"/>
      <c r="AZ271" s="90"/>
      <c r="BE271" s="25">
        <v>0</v>
      </c>
      <c r="BF271" s="25">
        <v>-0.24404830980347469</v>
      </c>
    </row>
    <row r="272" spans="2:58" ht="16" x14ac:dyDescent="0.4">
      <c r="B272" s="124" t="s">
        <v>271</v>
      </c>
      <c r="C272" s="133">
        <v>8901.2949532894436</v>
      </c>
      <c r="D272" s="131">
        <v>8808</v>
      </c>
      <c r="E272" s="135">
        <v>93.294953289443583</v>
      </c>
      <c r="F272" s="131">
        <v>13798.738907995559</v>
      </c>
      <c r="G272" s="131">
        <v>13365</v>
      </c>
      <c r="H272" s="135">
        <v>433.7389079955592</v>
      </c>
      <c r="I272" s="133">
        <v>5201.5969953522172</v>
      </c>
      <c r="J272" s="131">
        <v>4829</v>
      </c>
      <c r="K272" s="135">
        <v>372.59699535221716</v>
      </c>
      <c r="L272" s="131">
        <v>577</v>
      </c>
      <c r="M272" s="90">
        <v>580</v>
      </c>
      <c r="N272" s="135">
        <v>-3</v>
      </c>
      <c r="O272" s="131">
        <v>4317.4694768070349</v>
      </c>
      <c r="P272" s="131">
        <v>4112</v>
      </c>
      <c r="Q272" s="135">
        <v>205.46947680703488</v>
      </c>
      <c r="R272" s="131">
        <v>15159.027667449742</v>
      </c>
      <c r="S272" s="131">
        <v>14597</v>
      </c>
      <c r="T272" s="135">
        <v>562.02766744974178</v>
      </c>
      <c r="U272" s="131">
        <v>901</v>
      </c>
      <c r="V272" s="131">
        <v>711</v>
      </c>
      <c r="W272" s="135">
        <v>190</v>
      </c>
      <c r="X272" s="131">
        <v>739</v>
      </c>
      <c r="Y272" s="131">
        <v>0</v>
      </c>
      <c r="Z272" s="135">
        <v>739</v>
      </c>
      <c r="AA272" s="131">
        <v>1150</v>
      </c>
      <c r="AB272" s="131">
        <v>295.2003562220728</v>
      </c>
      <c r="AC272" s="135">
        <v>854.79964377792726</v>
      </c>
      <c r="AD272" s="131">
        <v>946</v>
      </c>
      <c r="AE272" s="131">
        <v>191.68854300134598</v>
      </c>
      <c r="AF272" s="135">
        <v>754.31145699865397</v>
      </c>
      <c r="AG272" s="131">
        <v>0</v>
      </c>
      <c r="AH272" s="131">
        <v>0</v>
      </c>
      <c r="AI272" s="135">
        <v>0</v>
      </c>
      <c r="AJ272" s="131">
        <v>212</v>
      </c>
      <c r="AK272" s="131">
        <v>248.63281950894574</v>
      </c>
      <c r="AL272" s="135">
        <v>-36.632819508945744</v>
      </c>
      <c r="AM272" s="131">
        <v>-41.128000893997523</v>
      </c>
      <c r="AN272" s="131">
        <v>0</v>
      </c>
      <c r="AO272" s="135">
        <v>-41.128000893997523</v>
      </c>
      <c r="AP272" s="136">
        <v>51862</v>
      </c>
      <c r="AQ272" s="136">
        <v>47738</v>
      </c>
      <c r="AR272" s="135">
        <v>4124</v>
      </c>
      <c r="AS272" s="137">
        <v>402</v>
      </c>
      <c r="AT272" s="137">
        <v>-1416.6781115834965</v>
      </c>
      <c r="AU272" s="135">
        <v>1818.6781115834965</v>
      </c>
      <c r="AV272" s="25">
        <v>55</v>
      </c>
      <c r="AW272" s="86"/>
      <c r="AX272" s="92"/>
      <c r="AY272" s="93"/>
      <c r="AZ272" s="90"/>
      <c r="BE272" s="25">
        <v>0</v>
      </c>
      <c r="BF272" s="25">
        <v>-0.47828126764215995</v>
      </c>
    </row>
    <row r="273" spans="2:58" ht="16" x14ac:dyDescent="0.4">
      <c r="B273" s="124" t="s">
        <v>272</v>
      </c>
      <c r="C273" s="133">
        <v>8405.8543073861692</v>
      </c>
      <c r="D273" s="131">
        <v>8621</v>
      </c>
      <c r="E273" s="135">
        <v>-215.14569261383076</v>
      </c>
      <c r="F273" s="131">
        <v>14340.073525155936</v>
      </c>
      <c r="G273" s="131">
        <v>14406</v>
      </c>
      <c r="H273" s="135">
        <v>-65.926474844063705</v>
      </c>
      <c r="I273" s="133">
        <v>4404.971018179539</v>
      </c>
      <c r="J273" s="131">
        <v>4520</v>
      </c>
      <c r="K273" s="135">
        <v>-115.02898182046101</v>
      </c>
      <c r="L273" s="131">
        <v>643</v>
      </c>
      <c r="M273" s="90">
        <v>636</v>
      </c>
      <c r="N273" s="135">
        <v>7</v>
      </c>
      <c r="O273" s="131">
        <v>4329.302216295403</v>
      </c>
      <c r="P273" s="131">
        <v>3705</v>
      </c>
      <c r="Q273" s="135">
        <v>624.30221629540301</v>
      </c>
      <c r="R273" s="131">
        <v>23115.851566966012</v>
      </c>
      <c r="S273" s="131">
        <v>23829</v>
      </c>
      <c r="T273" s="135">
        <v>-713.14843303398811</v>
      </c>
      <c r="U273" s="131">
        <v>1389</v>
      </c>
      <c r="V273" s="131">
        <v>1095</v>
      </c>
      <c r="W273" s="135">
        <v>294</v>
      </c>
      <c r="X273" s="131">
        <v>1460</v>
      </c>
      <c r="Y273" s="131">
        <v>511.16944800358925</v>
      </c>
      <c r="Z273" s="135">
        <v>948.8305519964108</v>
      </c>
      <c r="AA273" s="131">
        <v>1150</v>
      </c>
      <c r="AB273" s="131">
        <v>214.69116816150751</v>
      </c>
      <c r="AC273" s="135">
        <v>935.30883183849255</v>
      </c>
      <c r="AD273" s="131">
        <v>2212</v>
      </c>
      <c r="AE273" s="131">
        <v>894.54653400628126</v>
      </c>
      <c r="AF273" s="135">
        <v>1317.4534659937187</v>
      </c>
      <c r="AG273" s="131">
        <v>207</v>
      </c>
      <c r="AH273" s="131">
        <v>1373.2884399551065</v>
      </c>
      <c r="AI273" s="135">
        <v>-1166.2884399551065</v>
      </c>
      <c r="AJ273" s="131">
        <v>413</v>
      </c>
      <c r="AK273" s="131">
        <v>385.26841296030517</v>
      </c>
      <c r="AL273" s="135">
        <v>27.73158703969483</v>
      </c>
      <c r="AM273" s="131">
        <v>3151.9473660169424</v>
      </c>
      <c r="AN273" s="131">
        <v>1916.8854300134599</v>
      </c>
      <c r="AO273" s="135">
        <v>1235.0619360034825</v>
      </c>
      <c r="AP273" s="136">
        <v>65222</v>
      </c>
      <c r="AQ273" s="136">
        <v>62107</v>
      </c>
      <c r="AR273" s="135">
        <v>3115</v>
      </c>
      <c r="AS273" s="137">
        <v>13762</v>
      </c>
      <c r="AT273" s="137">
        <v>12952.321888416503</v>
      </c>
      <c r="AU273" s="135">
        <v>809.6781115834965</v>
      </c>
      <c r="AV273" s="25">
        <v>141</v>
      </c>
      <c r="AW273" s="86"/>
      <c r="AX273" s="92"/>
      <c r="AY273" s="93"/>
      <c r="AZ273" s="90"/>
      <c r="BE273" s="25">
        <v>0</v>
      </c>
      <c r="BF273" s="25">
        <v>0.8494331002511899</v>
      </c>
    </row>
    <row r="274" spans="2:58" ht="16" x14ac:dyDescent="0.4">
      <c r="B274" s="124" t="s">
        <v>273</v>
      </c>
      <c r="C274" s="133">
        <v>7753.8873492005805</v>
      </c>
      <c r="D274" s="131">
        <v>7787</v>
      </c>
      <c r="E274" s="135">
        <v>-33.112650799419498</v>
      </c>
      <c r="F274" s="131">
        <v>15200.49038590378</v>
      </c>
      <c r="G274" s="131">
        <v>14331</v>
      </c>
      <c r="H274" s="135">
        <v>869.49038590378041</v>
      </c>
      <c r="I274" s="133">
        <v>4619.1149734992241</v>
      </c>
      <c r="J274" s="131">
        <v>4201</v>
      </c>
      <c r="K274" s="135">
        <v>418.11497349922411</v>
      </c>
      <c r="L274" s="131">
        <v>580</v>
      </c>
      <c r="M274" s="90">
        <v>587</v>
      </c>
      <c r="N274" s="135">
        <v>-7</v>
      </c>
      <c r="O274" s="131">
        <v>3980.2866998158811</v>
      </c>
      <c r="P274" s="131">
        <v>3502</v>
      </c>
      <c r="Q274" s="135">
        <v>478.28669981588109</v>
      </c>
      <c r="R274" s="131">
        <v>21704.145659722642</v>
      </c>
      <c r="S274" s="131">
        <v>22026</v>
      </c>
      <c r="T274" s="135">
        <v>-321.85434027735755</v>
      </c>
      <c r="U274" s="131">
        <v>1155</v>
      </c>
      <c r="V274" s="131">
        <v>911</v>
      </c>
      <c r="W274" s="135">
        <v>244</v>
      </c>
      <c r="X274" s="131">
        <v>1245</v>
      </c>
      <c r="Y274" s="131">
        <v>511.16944800358925</v>
      </c>
      <c r="Z274" s="135">
        <v>733.8305519964108</v>
      </c>
      <c r="AA274" s="131">
        <v>1150</v>
      </c>
      <c r="AB274" s="131">
        <v>214.69116816150751</v>
      </c>
      <c r="AC274" s="135">
        <v>935.30883183849255</v>
      </c>
      <c r="AD274" s="131">
        <v>1774</v>
      </c>
      <c r="AE274" s="131">
        <v>894.54653400628126</v>
      </c>
      <c r="AF274" s="135">
        <v>879.45346599371874</v>
      </c>
      <c r="AG274" s="131">
        <v>105</v>
      </c>
      <c r="AH274" s="131">
        <v>462.47086247086247</v>
      </c>
      <c r="AI274" s="135">
        <v>-357.47086247086247</v>
      </c>
      <c r="AJ274" s="131">
        <v>445</v>
      </c>
      <c r="AK274" s="131">
        <v>430.81361077742503</v>
      </c>
      <c r="AL274" s="135">
        <v>14.186389222574974</v>
      </c>
      <c r="AM274" s="131">
        <v>1019.0749318578892</v>
      </c>
      <c r="AN274" s="131">
        <v>1916.8854300134599</v>
      </c>
      <c r="AO274" s="135">
        <v>-897.81049815557071</v>
      </c>
      <c r="AP274" s="136">
        <v>60731</v>
      </c>
      <c r="AQ274" s="136">
        <v>57775</v>
      </c>
      <c r="AR274" s="135">
        <v>2956</v>
      </c>
      <c r="AS274" s="137">
        <v>9271</v>
      </c>
      <c r="AT274" s="137">
        <v>8620.3218884165035</v>
      </c>
      <c r="AU274" s="135">
        <v>650.6781115834965</v>
      </c>
      <c r="AV274" s="25">
        <v>157</v>
      </c>
      <c r="AW274" s="86"/>
      <c r="AX274" s="92"/>
      <c r="AY274" s="93"/>
      <c r="AZ274" s="90"/>
      <c r="BE274" s="25">
        <v>0</v>
      </c>
      <c r="BF274" s="25">
        <v>0.57705343313136837</v>
      </c>
    </row>
    <row r="275" spans="2:58" ht="16" x14ac:dyDescent="0.4">
      <c r="B275" s="124" t="s">
        <v>274</v>
      </c>
      <c r="C275" s="133">
        <v>9507.2949532894436</v>
      </c>
      <c r="D275" s="131">
        <v>9337</v>
      </c>
      <c r="E275" s="135">
        <v>170.29495328944358</v>
      </c>
      <c r="F275" s="131">
        <v>12556.738907995559</v>
      </c>
      <c r="G275" s="131">
        <v>12950</v>
      </c>
      <c r="H275" s="135">
        <v>-393.2610920044408</v>
      </c>
      <c r="I275" s="133">
        <v>4154.5969953522172</v>
      </c>
      <c r="J275" s="131">
        <v>4116</v>
      </c>
      <c r="K275" s="135">
        <v>38.596995352217164</v>
      </c>
      <c r="L275" s="131">
        <v>503</v>
      </c>
      <c r="M275" s="90">
        <v>504</v>
      </c>
      <c r="N275" s="135">
        <v>-1</v>
      </c>
      <c r="O275" s="131">
        <v>4610.4694768070349</v>
      </c>
      <c r="P275" s="131">
        <v>4660</v>
      </c>
      <c r="Q275" s="135">
        <v>-49.53052319296512</v>
      </c>
      <c r="R275" s="131">
        <v>9866.0276674497418</v>
      </c>
      <c r="S275" s="131">
        <v>9869</v>
      </c>
      <c r="T275" s="135">
        <v>-2.9723325502582156</v>
      </c>
      <c r="U275" s="131">
        <v>1029</v>
      </c>
      <c r="V275" s="131">
        <v>811</v>
      </c>
      <c r="W275" s="135">
        <v>218</v>
      </c>
      <c r="X275" s="131">
        <v>739</v>
      </c>
      <c r="Y275" s="131">
        <v>0</v>
      </c>
      <c r="Z275" s="135">
        <v>739</v>
      </c>
      <c r="AA275" s="131">
        <v>1150</v>
      </c>
      <c r="AB275" s="131">
        <v>295.2003562220728</v>
      </c>
      <c r="AC275" s="135">
        <v>854.79964377792726</v>
      </c>
      <c r="AD275" s="131">
        <v>881</v>
      </c>
      <c r="AE275" s="131">
        <v>0</v>
      </c>
      <c r="AF275" s="135">
        <v>881</v>
      </c>
      <c r="AG275" s="131">
        <v>0</v>
      </c>
      <c r="AH275" s="131">
        <v>0</v>
      </c>
      <c r="AI275" s="135">
        <v>0</v>
      </c>
      <c r="AJ275" s="131">
        <v>180</v>
      </c>
      <c r="AK275" s="131">
        <v>203.08762169182603</v>
      </c>
      <c r="AL275" s="135">
        <v>-23.08762169182603</v>
      </c>
      <c r="AM275" s="131">
        <v>-41.128000893997523</v>
      </c>
      <c r="AN275" s="131">
        <v>0</v>
      </c>
      <c r="AO275" s="135">
        <v>-41.128000893997523</v>
      </c>
      <c r="AP275" s="136">
        <v>45136</v>
      </c>
      <c r="AQ275" s="136">
        <v>42745</v>
      </c>
      <c r="AR275" s="135">
        <v>2391</v>
      </c>
      <c r="AS275" s="137">
        <v>-6324</v>
      </c>
      <c r="AT275" s="137">
        <v>-6409.6781115834965</v>
      </c>
      <c r="AU275" s="135">
        <v>85.678111583496502</v>
      </c>
      <c r="AV275" s="25">
        <v>207</v>
      </c>
      <c r="AW275" s="86"/>
      <c r="AX275" s="92"/>
      <c r="AY275" s="93"/>
      <c r="AZ275" s="90"/>
      <c r="BE275" s="25">
        <v>0</v>
      </c>
      <c r="BF275" s="25">
        <v>0.28797791389661143</v>
      </c>
    </row>
    <row r="276" spans="2:58" ht="16" x14ac:dyDescent="0.4">
      <c r="B276" s="124" t="s">
        <v>275</v>
      </c>
      <c r="C276" s="133">
        <v>7009.8521088558164</v>
      </c>
      <c r="D276" s="131">
        <v>7215</v>
      </c>
      <c r="E276" s="135">
        <v>-205.14789114418363</v>
      </c>
      <c r="F276" s="131">
        <v>14487.095613291978</v>
      </c>
      <c r="G276" s="131">
        <v>14357</v>
      </c>
      <c r="H276" s="135">
        <v>130.09561329197822</v>
      </c>
      <c r="I276" s="133">
        <v>6761.4583702008504</v>
      </c>
      <c r="J276" s="131">
        <v>6201</v>
      </c>
      <c r="K276" s="135">
        <v>560.45837020085037</v>
      </c>
      <c r="L276" s="131">
        <v>527</v>
      </c>
      <c r="M276" s="90">
        <v>535</v>
      </c>
      <c r="N276" s="135">
        <v>-8</v>
      </c>
      <c r="O276" s="131">
        <v>4985.3259040492358</v>
      </c>
      <c r="P276" s="131">
        <v>4472</v>
      </c>
      <c r="Q276" s="135">
        <v>513.32590404923576</v>
      </c>
      <c r="R276" s="131">
        <v>20081.745289467533</v>
      </c>
      <c r="S276" s="131">
        <v>20389</v>
      </c>
      <c r="T276" s="135">
        <v>-307.25471053246656</v>
      </c>
      <c r="U276" s="131">
        <v>1109</v>
      </c>
      <c r="V276" s="131">
        <v>874</v>
      </c>
      <c r="W276" s="135">
        <v>235</v>
      </c>
      <c r="X276" s="131">
        <v>985</v>
      </c>
      <c r="Y276" s="131">
        <v>511.16944800358925</v>
      </c>
      <c r="Z276" s="135">
        <v>473.83055199641075</v>
      </c>
      <c r="AA276" s="131">
        <v>1150</v>
      </c>
      <c r="AB276" s="131">
        <v>214.69116816150751</v>
      </c>
      <c r="AC276" s="135">
        <v>935.30883183849255</v>
      </c>
      <c r="AD276" s="131">
        <v>1718</v>
      </c>
      <c r="AE276" s="131">
        <v>894.54653400628126</v>
      </c>
      <c r="AF276" s="135">
        <v>823.45346599371874</v>
      </c>
      <c r="AG276" s="131">
        <v>662</v>
      </c>
      <c r="AH276" s="131">
        <v>1179.0231955049705</v>
      </c>
      <c r="AI276" s="135">
        <v>-517.02319550497054</v>
      </c>
      <c r="AJ276" s="131">
        <v>380</v>
      </c>
      <c r="AK276" s="131">
        <v>339.72321514318548</v>
      </c>
      <c r="AL276" s="135">
        <v>40.276784856814515</v>
      </c>
      <c r="AM276" s="131">
        <v>874.52271413458584</v>
      </c>
      <c r="AN276" s="131">
        <v>1916.8854300134599</v>
      </c>
      <c r="AO276" s="135">
        <v>-1042.362715878874</v>
      </c>
      <c r="AP276" s="136">
        <v>60731</v>
      </c>
      <c r="AQ276" s="136">
        <v>59099</v>
      </c>
      <c r="AR276" s="135">
        <v>1632</v>
      </c>
      <c r="AS276" s="137">
        <v>9271</v>
      </c>
      <c r="AT276" s="137">
        <v>9944.3218884165035</v>
      </c>
      <c r="AU276" s="135">
        <v>-673.3218884165035</v>
      </c>
      <c r="AV276" s="25">
        <v>250</v>
      </c>
      <c r="AW276" s="86"/>
      <c r="AX276" s="92"/>
      <c r="AY276" s="93"/>
      <c r="AZ276" s="90"/>
      <c r="BE276" s="25">
        <v>0</v>
      </c>
      <c r="BF276" s="25">
        <v>3.8990832996205427E-2</v>
      </c>
    </row>
    <row r="277" spans="2:58" ht="16" x14ac:dyDescent="0.4">
      <c r="B277" s="124" t="s">
        <v>276</v>
      </c>
      <c r="C277" s="133">
        <v>9341.9591681641577</v>
      </c>
      <c r="D277" s="131">
        <v>9454</v>
      </c>
      <c r="E277" s="135">
        <v>-112.04083183584225</v>
      </c>
      <c r="F277" s="131">
        <v>16509.327695453972</v>
      </c>
      <c r="G277" s="131">
        <v>16002</v>
      </c>
      <c r="H277" s="135">
        <v>507.32769545397241</v>
      </c>
      <c r="I277" s="133">
        <v>5696.8712047826102</v>
      </c>
      <c r="J277" s="131">
        <v>5539</v>
      </c>
      <c r="K277" s="135">
        <v>157.87120478261022</v>
      </c>
      <c r="L277" s="131">
        <v>540</v>
      </c>
      <c r="M277" s="90">
        <v>543</v>
      </c>
      <c r="N277" s="135">
        <v>-3</v>
      </c>
      <c r="O277" s="131">
        <v>3939.3174563797402</v>
      </c>
      <c r="P277" s="131">
        <v>3412</v>
      </c>
      <c r="Q277" s="135">
        <v>527.31745637974018</v>
      </c>
      <c r="R277" s="131">
        <v>19113.45688675368</v>
      </c>
      <c r="S277" s="131">
        <v>19471</v>
      </c>
      <c r="T277" s="135">
        <v>-357.54311324631999</v>
      </c>
      <c r="U277" s="131">
        <v>834</v>
      </c>
      <c r="V277" s="131">
        <v>658</v>
      </c>
      <c r="W277" s="135">
        <v>176</v>
      </c>
      <c r="X277" s="131">
        <v>1032</v>
      </c>
      <c r="Y277" s="131">
        <v>511.16944800358925</v>
      </c>
      <c r="Z277" s="135">
        <v>520.8305519964108</v>
      </c>
      <c r="AA277" s="131">
        <v>1150</v>
      </c>
      <c r="AB277" s="131">
        <v>214.69116816150751</v>
      </c>
      <c r="AC277" s="135">
        <v>935.30883183849255</v>
      </c>
      <c r="AD277" s="131">
        <v>1416</v>
      </c>
      <c r="AE277" s="131">
        <v>383.37708600269195</v>
      </c>
      <c r="AF277" s="135">
        <v>1032.6229139973079</v>
      </c>
      <c r="AG277" s="131">
        <v>0</v>
      </c>
      <c r="AH277" s="131">
        <v>0</v>
      </c>
      <c r="AI277" s="135">
        <v>0</v>
      </c>
      <c r="AJ277" s="131">
        <v>245</v>
      </c>
      <c r="AK277" s="131">
        <v>294.17801732606563</v>
      </c>
      <c r="AL277" s="135">
        <v>-49.178017326065628</v>
      </c>
      <c r="AM277" s="131">
        <v>1124.0675884658376</v>
      </c>
      <c r="AN277" s="131">
        <v>1916.8854300134599</v>
      </c>
      <c r="AO277" s="135">
        <v>-792.81784154762227</v>
      </c>
      <c r="AP277" s="136">
        <v>60942</v>
      </c>
      <c r="AQ277" s="136">
        <v>58399</v>
      </c>
      <c r="AR277" s="135">
        <v>2543</v>
      </c>
      <c r="AS277" s="137">
        <v>9482</v>
      </c>
      <c r="AT277" s="137">
        <v>9244.3218884165035</v>
      </c>
      <c r="AU277" s="135">
        <v>237.6781115834965</v>
      </c>
      <c r="AV277" s="25">
        <v>193</v>
      </c>
      <c r="AW277" s="86"/>
      <c r="AX277" s="92"/>
      <c r="AY277" s="93"/>
      <c r="AZ277" s="90"/>
      <c r="BE277" s="25">
        <v>0</v>
      </c>
      <c r="BF277" s="25">
        <v>0.3011495073151309</v>
      </c>
    </row>
    <row r="278" spans="2:58" ht="16" x14ac:dyDescent="0.4">
      <c r="B278" s="124" t="s">
        <v>277</v>
      </c>
      <c r="C278" s="133">
        <v>10831.791838824649</v>
      </c>
      <c r="D278" s="131">
        <v>10960</v>
      </c>
      <c r="E278" s="135">
        <v>-128.20816117535105</v>
      </c>
      <c r="F278" s="131">
        <v>15190.413607990391</v>
      </c>
      <c r="G278" s="131">
        <v>15387</v>
      </c>
      <c r="H278" s="135">
        <v>-196.58639200960897</v>
      </c>
      <c r="I278" s="133">
        <v>6423.1985236817263</v>
      </c>
      <c r="J278" s="131">
        <v>6031</v>
      </c>
      <c r="K278" s="135">
        <v>392.19852368172633</v>
      </c>
      <c r="L278" s="131">
        <v>477</v>
      </c>
      <c r="M278" s="90">
        <v>480</v>
      </c>
      <c r="N278" s="135">
        <v>-3</v>
      </c>
      <c r="O278" s="131">
        <v>3508.8153547603533</v>
      </c>
      <c r="P278" s="131">
        <v>3350</v>
      </c>
      <c r="Q278" s="135">
        <v>158.81535476035333</v>
      </c>
      <c r="R278" s="131">
        <v>13754.112486341042</v>
      </c>
      <c r="S278" s="131">
        <v>13746</v>
      </c>
      <c r="T278" s="135">
        <v>8.1124863410423131</v>
      </c>
      <c r="U278" s="131">
        <v>588</v>
      </c>
      <c r="V278" s="131">
        <v>464</v>
      </c>
      <c r="W278" s="135">
        <v>124</v>
      </c>
      <c r="X278" s="131">
        <v>739</v>
      </c>
      <c r="Y278" s="131">
        <v>0</v>
      </c>
      <c r="Z278" s="135">
        <v>739</v>
      </c>
      <c r="AA278" s="131">
        <v>1150</v>
      </c>
      <c r="AB278" s="131">
        <v>214.69116816150751</v>
      </c>
      <c r="AC278" s="135">
        <v>935.30883183849255</v>
      </c>
      <c r="AD278" s="131">
        <v>881</v>
      </c>
      <c r="AE278" s="131">
        <v>0</v>
      </c>
      <c r="AF278" s="135">
        <v>881</v>
      </c>
      <c r="AG278" s="131">
        <v>0</v>
      </c>
      <c r="AH278" s="131">
        <v>0</v>
      </c>
      <c r="AI278" s="135">
        <v>0</v>
      </c>
      <c r="AJ278" s="131">
        <v>212</v>
      </c>
      <c r="AK278" s="131">
        <v>248.63281950894574</v>
      </c>
      <c r="AL278" s="135">
        <v>-36.632819508945744</v>
      </c>
      <c r="AM278" s="131">
        <v>150.66818840183805</v>
      </c>
      <c r="AN278" s="131">
        <v>0</v>
      </c>
      <c r="AO278" s="135">
        <v>150.66818840183805</v>
      </c>
      <c r="AP278" s="136">
        <v>53906</v>
      </c>
      <c r="AQ278" s="136">
        <v>50882</v>
      </c>
      <c r="AR278" s="135">
        <v>3024</v>
      </c>
      <c r="AS278" s="137">
        <v>2446</v>
      </c>
      <c r="AT278" s="137">
        <v>1727.3218884165035</v>
      </c>
      <c r="AU278" s="135">
        <v>718.6781115834965</v>
      </c>
      <c r="AV278" s="25">
        <v>152</v>
      </c>
      <c r="AW278" s="86"/>
      <c r="AX278" s="92"/>
      <c r="AY278" s="93"/>
      <c r="AZ278" s="90"/>
      <c r="BE278" s="25">
        <v>0</v>
      </c>
      <c r="BF278" s="25">
        <v>-0.67601232954621082</v>
      </c>
    </row>
    <row r="279" spans="2:58" ht="16" x14ac:dyDescent="0.4">
      <c r="B279" s="124" t="s">
        <v>278</v>
      </c>
      <c r="C279" s="133">
        <v>7567.5355521703377</v>
      </c>
      <c r="D279" s="131">
        <v>7655</v>
      </c>
      <c r="E279" s="135">
        <v>-87.464447829662276</v>
      </c>
      <c r="F279" s="131">
        <v>14323.539421662634</v>
      </c>
      <c r="G279" s="131">
        <v>12465</v>
      </c>
      <c r="H279" s="135">
        <v>1858.5394216626337</v>
      </c>
      <c r="I279" s="133">
        <v>5469.59493747325</v>
      </c>
      <c r="J279" s="131">
        <v>5102</v>
      </c>
      <c r="K279" s="135">
        <v>367.59493747324996</v>
      </c>
      <c r="L279" s="131">
        <v>676</v>
      </c>
      <c r="M279" s="90">
        <v>690</v>
      </c>
      <c r="N279" s="135">
        <v>-14</v>
      </c>
      <c r="O279" s="131">
        <v>3934.4077717681325</v>
      </c>
      <c r="P279" s="131">
        <v>3512</v>
      </c>
      <c r="Q279" s="135">
        <v>422.40777176813253</v>
      </c>
      <c r="R279" s="131">
        <v>23414.129669856</v>
      </c>
      <c r="S279" s="131">
        <v>22801</v>
      </c>
      <c r="T279" s="135">
        <v>613.12966985599996</v>
      </c>
      <c r="U279" s="131">
        <v>1037</v>
      </c>
      <c r="V279" s="131">
        <v>818</v>
      </c>
      <c r="W279" s="135">
        <v>219</v>
      </c>
      <c r="X279" s="131">
        <v>1374</v>
      </c>
      <c r="Y279" s="131">
        <v>511.16944800358925</v>
      </c>
      <c r="Z279" s="135">
        <v>862.8305519964108</v>
      </c>
      <c r="AA279" s="131">
        <v>1150</v>
      </c>
      <c r="AB279" s="131">
        <v>295.2003562220728</v>
      </c>
      <c r="AC279" s="135">
        <v>854.79964377792726</v>
      </c>
      <c r="AD279" s="131">
        <v>1882</v>
      </c>
      <c r="AE279" s="131">
        <v>894.54653400628126</v>
      </c>
      <c r="AF279" s="135">
        <v>987.45346599371874</v>
      </c>
      <c r="AG279" s="131">
        <v>0</v>
      </c>
      <c r="AH279" s="131">
        <v>789.99323867478029</v>
      </c>
      <c r="AI279" s="135">
        <v>-789.99323867478029</v>
      </c>
      <c r="AJ279" s="131">
        <v>347</v>
      </c>
      <c r="AK279" s="131">
        <v>294.17801732606563</v>
      </c>
      <c r="AL279" s="135">
        <v>52.821982673934372</v>
      </c>
      <c r="AM279" s="131">
        <v>2640.7926470696402</v>
      </c>
      <c r="AN279" s="131">
        <v>1916.8854300134599</v>
      </c>
      <c r="AO279" s="135">
        <v>723.90721705618034</v>
      </c>
      <c r="AP279" s="136">
        <v>63816</v>
      </c>
      <c r="AQ279" s="136">
        <v>57745</v>
      </c>
      <c r="AR279" s="135">
        <v>6071</v>
      </c>
      <c r="AS279" s="137">
        <v>12356</v>
      </c>
      <c r="AT279" s="137">
        <v>8590.3218884165035</v>
      </c>
      <c r="AU279" s="135">
        <v>3765.6781115834965</v>
      </c>
      <c r="AV279" s="25">
        <v>4</v>
      </c>
      <c r="AW279" s="86"/>
      <c r="AX279" s="92"/>
      <c r="AY279" s="93"/>
      <c r="AZ279" s="90"/>
      <c r="BE279" s="25">
        <v>0</v>
      </c>
      <c r="BF279" s="25">
        <v>-2.697575375350425E-2</v>
      </c>
    </row>
    <row r="280" spans="2:58" ht="16" x14ac:dyDescent="0.4">
      <c r="B280" s="124" t="s">
        <v>279</v>
      </c>
      <c r="C280" s="133">
        <v>6888.5646220652652</v>
      </c>
      <c r="D280" s="131">
        <v>7050</v>
      </c>
      <c r="E280" s="135">
        <v>-161.43537793473479</v>
      </c>
      <c r="F280" s="131">
        <v>13149.722191643126</v>
      </c>
      <c r="G280" s="131">
        <v>12508</v>
      </c>
      <c r="H280" s="135">
        <v>641.72219164312628</v>
      </c>
      <c r="I280" s="133">
        <v>5159.1215045572808</v>
      </c>
      <c r="J280" s="131">
        <v>4535</v>
      </c>
      <c r="K280" s="135">
        <v>624.12150455728079</v>
      </c>
      <c r="L280" s="131">
        <v>602</v>
      </c>
      <c r="M280" s="90">
        <v>614</v>
      </c>
      <c r="N280" s="135">
        <v>-12</v>
      </c>
      <c r="O280" s="131">
        <v>3575.4247459467706</v>
      </c>
      <c r="P280" s="131">
        <v>3317</v>
      </c>
      <c r="Q280" s="135">
        <v>258.4247459467706</v>
      </c>
      <c r="R280" s="131">
        <v>25034.728424098488</v>
      </c>
      <c r="S280" s="131">
        <v>25079</v>
      </c>
      <c r="T280" s="135">
        <v>-44.271575901511824</v>
      </c>
      <c r="U280" s="131">
        <v>1707</v>
      </c>
      <c r="V280" s="131">
        <v>1478</v>
      </c>
      <c r="W280" s="135">
        <v>229</v>
      </c>
      <c r="X280" s="131">
        <v>1507</v>
      </c>
      <c r="Y280" s="131">
        <v>511.16944800358925</v>
      </c>
      <c r="Z280" s="135">
        <v>995.8305519964108</v>
      </c>
      <c r="AA280" s="131">
        <v>1150</v>
      </c>
      <c r="AB280" s="131">
        <v>214.69116816150751</v>
      </c>
      <c r="AC280" s="135">
        <v>935.30883183849255</v>
      </c>
      <c r="AD280" s="131">
        <v>2439</v>
      </c>
      <c r="AE280" s="131">
        <v>894.54653400628126</v>
      </c>
      <c r="AF280" s="135">
        <v>1544.4534659937187</v>
      </c>
      <c r="AG280" s="131">
        <v>611</v>
      </c>
      <c r="AH280" s="131">
        <v>2134.3811394891945</v>
      </c>
      <c r="AI280" s="135">
        <v>-1523.3811394891945</v>
      </c>
      <c r="AJ280" s="131">
        <v>413</v>
      </c>
      <c r="AK280" s="131">
        <v>385.26841296030517</v>
      </c>
      <c r="AL280" s="135">
        <v>27.73158703969483</v>
      </c>
      <c r="AM280" s="131">
        <v>2787.4385116890735</v>
      </c>
      <c r="AN280" s="131">
        <v>1916.8854300134599</v>
      </c>
      <c r="AO280" s="135">
        <v>870.55308167561361</v>
      </c>
      <c r="AP280" s="136">
        <v>65024</v>
      </c>
      <c r="AQ280" s="136">
        <v>60637</v>
      </c>
      <c r="AR280" s="135">
        <v>4387</v>
      </c>
      <c r="AS280" s="137">
        <v>13564</v>
      </c>
      <c r="AT280" s="137">
        <v>11482.321888416503</v>
      </c>
      <c r="AU280" s="135">
        <v>2081.6781115834965</v>
      </c>
      <c r="AV280" s="25">
        <v>37</v>
      </c>
      <c r="AW280" s="86"/>
      <c r="AX280" s="92"/>
      <c r="AY280" s="93"/>
      <c r="AZ280" s="90"/>
      <c r="BE280" s="25">
        <v>0</v>
      </c>
      <c r="BF280" s="25">
        <v>0.94213263434357941</v>
      </c>
    </row>
    <row r="281" spans="2:58" ht="16" x14ac:dyDescent="0.4">
      <c r="B281" s="124" t="s">
        <v>280</v>
      </c>
      <c r="C281" s="133">
        <v>7871.9896711077345</v>
      </c>
      <c r="D281" s="131">
        <v>8054</v>
      </c>
      <c r="E281" s="135">
        <v>-182.01032889226553</v>
      </c>
      <c r="F281" s="131">
        <v>12800.366031043581</v>
      </c>
      <c r="G281" s="131">
        <v>12468</v>
      </c>
      <c r="H281" s="135">
        <v>332.36603104358073</v>
      </c>
      <c r="I281" s="133">
        <v>5379.2001449266636</v>
      </c>
      <c r="J281" s="131">
        <v>4958</v>
      </c>
      <c r="K281" s="135">
        <v>421.2001449266636</v>
      </c>
      <c r="L281" s="131">
        <v>577</v>
      </c>
      <c r="M281" s="90">
        <v>584</v>
      </c>
      <c r="N281" s="135">
        <v>-7</v>
      </c>
      <c r="O281" s="131">
        <v>4303.5239339665586</v>
      </c>
      <c r="P281" s="131">
        <v>3771</v>
      </c>
      <c r="Q281" s="135">
        <v>532.52393396655862</v>
      </c>
      <c r="R281" s="131">
        <v>20733.101865577959</v>
      </c>
      <c r="S281" s="131">
        <v>20789</v>
      </c>
      <c r="T281" s="135">
        <v>-55.898134422041039</v>
      </c>
      <c r="U281" s="131">
        <v>1226</v>
      </c>
      <c r="V281" s="131">
        <v>1062</v>
      </c>
      <c r="W281" s="135">
        <v>164</v>
      </c>
      <c r="X281" s="131">
        <v>905</v>
      </c>
      <c r="Y281" s="131">
        <v>511.16944800358925</v>
      </c>
      <c r="Z281" s="135">
        <v>393.83055199641075</v>
      </c>
      <c r="AA281" s="131">
        <v>1150</v>
      </c>
      <c r="AB281" s="131">
        <v>214.69116816150751</v>
      </c>
      <c r="AC281" s="135">
        <v>935.30883183849255</v>
      </c>
      <c r="AD281" s="131">
        <v>1624</v>
      </c>
      <c r="AE281" s="131">
        <v>894.54653400628126</v>
      </c>
      <c r="AF281" s="135">
        <v>729.45346599371874</v>
      </c>
      <c r="AG281" s="131">
        <v>517</v>
      </c>
      <c r="AH281" s="131">
        <v>700.97417658883558</v>
      </c>
      <c r="AI281" s="135">
        <v>-183.97417658883558</v>
      </c>
      <c r="AJ281" s="131">
        <v>380</v>
      </c>
      <c r="AK281" s="131">
        <v>339.72321514318548</v>
      </c>
      <c r="AL281" s="135">
        <v>40.276784856814515</v>
      </c>
      <c r="AM281" s="131">
        <v>933.81835337750454</v>
      </c>
      <c r="AN281" s="131">
        <v>1916.8854300134599</v>
      </c>
      <c r="AO281" s="135">
        <v>-983.06707663595535</v>
      </c>
      <c r="AP281" s="136">
        <v>58401</v>
      </c>
      <c r="AQ281" s="136">
        <v>56264</v>
      </c>
      <c r="AR281" s="135">
        <v>2137</v>
      </c>
      <c r="AS281" s="137">
        <v>6941</v>
      </c>
      <c r="AT281" s="137">
        <v>7109.3218884165035</v>
      </c>
      <c r="AU281" s="135">
        <v>-168.3218884165035</v>
      </c>
      <c r="AV281" s="25">
        <v>222</v>
      </c>
      <c r="AW281" s="86"/>
      <c r="AX281" s="92"/>
      <c r="AY281" s="93"/>
      <c r="AZ281" s="90"/>
      <c r="BE281" s="25">
        <v>0</v>
      </c>
      <c r="BF281" s="25">
        <v>-1.0028083139332011E-2</v>
      </c>
    </row>
    <row r="282" spans="2:58" ht="16" x14ac:dyDescent="0.4">
      <c r="B282" s="124" t="s">
        <v>281</v>
      </c>
      <c r="C282" s="133">
        <v>8217.2949532894436</v>
      </c>
      <c r="D282" s="131">
        <v>8170</v>
      </c>
      <c r="E282" s="135">
        <v>47.294953289443583</v>
      </c>
      <c r="F282" s="131">
        <v>12225.738907995559</v>
      </c>
      <c r="G282" s="131">
        <v>12085</v>
      </c>
      <c r="H282" s="135">
        <v>140.7389079955592</v>
      </c>
      <c r="I282" s="133">
        <v>4871.5969953522172</v>
      </c>
      <c r="J282" s="131">
        <v>4683</v>
      </c>
      <c r="K282" s="135">
        <v>188.59699535221716</v>
      </c>
      <c r="L282" s="131">
        <v>558</v>
      </c>
      <c r="M282" s="90">
        <v>564</v>
      </c>
      <c r="N282" s="135">
        <v>-6</v>
      </c>
      <c r="O282" s="131">
        <v>4175.4694768070349</v>
      </c>
      <c r="P282" s="131">
        <v>3910</v>
      </c>
      <c r="Q282" s="135">
        <v>265.46947680703488</v>
      </c>
      <c r="R282" s="131">
        <v>16296.027667449742</v>
      </c>
      <c r="S282" s="131">
        <v>15862</v>
      </c>
      <c r="T282" s="135">
        <v>434.02766744974178</v>
      </c>
      <c r="U282" s="131">
        <v>1346</v>
      </c>
      <c r="V282" s="131">
        <v>1166</v>
      </c>
      <c r="W282" s="135">
        <v>180</v>
      </c>
      <c r="X282" s="131">
        <v>739</v>
      </c>
      <c r="Y282" s="131">
        <v>0</v>
      </c>
      <c r="Z282" s="135">
        <v>739</v>
      </c>
      <c r="AA282" s="131">
        <v>1150</v>
      </c>
      <c r="AB282" s="131">
        <v>214.69116816150751</v>
      </c>
      <c r="AC282" s="135">
        <v>935.30883183849255</v>
      </c>
      <c r="AD282" s="131">
        <v>978</v>
      </c>
      <c r="AE282" s="131">
        <v>191.68854300134598</v>
      </c>
      <c r="AF282" s="135">
        <v>786.31145699865397</v>
      </c>
      <c r="AG282" s="131">
        <v>0</v>
      </c>
      <c r="AH282" s="131">
        <v>0</v>
      </c>
      <c r="AI282" s="135">
        <v>0</v>
      </c>
      <c r="AJ282" s="131">
        <v>245</v>
      </c>
      <c r="AK282" s="131">
        <v>294.17801732606563</v>
      </c>
      <c r="AL282" s="135">
        <v>-49.178017326065628</v>
      </c>
      <c r="AM282" s="131">
        <v>-41.128000893997523</v>
      </c>
      <c r="AN282" s="131">
        <v>0</v>
      </c>
      <c r="AO282" s="135">
        <v>-41.128000893997523</v>
      </c>
      <c r="AP282" s="136">
        <v>50761</v>
      </c>
      <c r="AQ282" s="136">
        <v>47140</v>
      </c>
      <c r="AR282" s="135">
        <v>3621</v>
      </c>
      <c r="AS282" s="137">
        <v>-699</v>
      </c>
      <c r="AT282" s="137">
        <v>-2014.6781115834965</v>
      </c>
      <c r="AU282" s="135">
        <v>1315.6781115834965</v>
      </c>
      <c r="AV282" s="25">
        <v>97</v>
      </c>
      <c r="AW282" s="86"/>
      <c r="AX282" s="92"/>
      <c r="AY282" s="93"/>
      <c r="AZ282" s="90"/>
      <c r="BE282" s="25">
        <v>0</v>
      </c>
      <c r="BF282" s="25">
        <v>0.55772848891501781</v>
      </c>
    </row>
    <row r="283" spans="2:58" ht="16" x14ac:dyDescent="0.4">
      <c r="B283" s="124" t="s">
        <v>282</v>
      </c>
      <c r="C283" s="133">
        <v>8389.2287308828054</v>
      </c>
      <c r="D283" s="131">
        <v>8314</v>
      </c>
      <c r="E283" s="135">
        <v>75.228730882805394</v>
      </c>
      <c r="F283" s="131">
        <v>12767.179150059126</v>
      </c>
      <c r="G283" s="131">
        <v>12123</v>
      </c>
      <c r="H283" s="135">
        <v>644.17915005912619</v>
      </c>
      <c r="I283" s="133">
        <v>5105.9302308234637</v>
      </c>
      <c r="J283" s="131">
        <v>4433</v>
      </c>
      <c r="K283" s="135">
        <v>672.93023082346372</v>
      </c>
      <c r="L283" s="131">
        <v>569</v>
      </c>
      <c r="M283" s="90">
        <v>573</v>
      </c>
      <c r="N283" s="135">
        <v>-4</v>
      </c>
      <c r="O283" s="131">
        <v>3812.5706040172563</v>
      </c>
      <c r="P283" s="131">
        <v>3600</v>
      </c>
      <c r="Q283" s="135">
        <v>212.5706040172563</v>
      </c>
      <c r="R283" s="131">
        <v>18489.454618909895</v>
      </c>
      <c r="S283" s="131">
        <v>18185</v>
      </c>
      <c r="T283" s="135">
        <v>304.45461890989463</v>
      </c>
      <c r="U283" s="131">
        <v>775</v>
      </c>
      <c r="V283" s="131">
        <v>672</v>
      </c>
      <c r="W283" s="135">
        <v>103</v>
      </c>
      <c r="X283" s="131">
        <v>739</v>
      </c>
      <c r="Y283" s="131">
        <v>191.68854300134598</v>
      </c>
      <c r="Z283" s="135">
        <v>547.31145699865397</v>
      </c>
      <c r="AA283" s="131">
        <v>1150</v>
      </c>
      <c r="AB283" s="131">
        <v>214.69116816150751</v>
      </c>
      <c r="AC283" s="135">
        <v>935.30883183849255</v>
      </c>
      <c r="AD283" s="131">
        <v>1502</v>
      </c>
      <c r="AE283" s="131">
        <v>383.37708600269195</v>
      </c>
      <c r="AF283" s="135">
        <v>1118.6229139973079</v>
      </c>
      <c r="AG283" s="131">
        <v>43</v>
      </c>
      <c r="AH283" s="131">
        <v>569.02824056371878</v>
      </c>
      <c r="AI283" s="135">
        <v>-526.02824056371878</v>
      </c>
      <c r="AJ283" s="131">
        <v>478</v>
      </c>
      <c r="AK283" s="131">
        <v>476.35880859454477</v>
      </c>
      <c r="AL283" s="135">
        <v>1.6411914054552312</v>
      </c>
      <c r="AM283" s="131">
        <v>14.63666530745104</v>
      </c>
      <c r="AN283" s="131">
        <v>1022.3388960071785</v>
      </c>
      <c r="AO283" s="135">
        <v>-1007.7022306997275</v>
      </c>
      <c r="AP283" s="136">
        <v>53835</v>
      </c>
      <c r="AQ283" s="136">
        <v>50758</v>
      </c>
      <c r="AR283" s="135">
        <v>3077</v>
      </c>
      <c r="AS283" s="137">
        <v>2375</v>
      </c>
      <c r="AT283" s="137">
        <v>1603.3218884165035</v>
      </c>
      <c r="AU283" s="135">
        <v>771.6781115834965</v>
      </c>
      <c r="AV283" s="25">
        <v>147</v>
      </c>
      <c r="AW283" s="86"/>
      <c r="AX283" s="92"/>
      <c r="AY283" s="93"/>
      <c r="AZ283" s="90"/>
      <c r="BE283" s="25">
        <v>0</v>
      </c>
      <c r="BF283" s="25">
        <v>-0.51725766901654424</v>
      </c>
    </row>
    <row r="284" spans="2:58" ht="16" x14ac:dyDescent="0.4">
      <c r="B284" s="124" t="s">
        <v>283</v>
      </c>
      <c r="C284" s="133">
        <v>7116.7521077770534</v>
      </c>
      <c r="D284" s="131">
        <v>7148</v>
      </c>
      <c r="E284" s="135">
        <v>-31.247892222946575</v>
      </c>
      <c r="F284" s="131">
        <v>14873.161553715507</v>
      </c>
      <c r="G284" s="131">
        <v>13871</v>
      </c>
      <c r="H284" s="135">
        <v>1002.1615537155067</v>
      </c>
      <c r="I284" s="133">
        <v>5488.4092572236386</v>
      </c>
      <c r="J284" s="131">
        <v>5445</v>
      </c>
      <c r="K284" s="135">
        <v>43.409257223638633</v>
      </c>
      <c r="L284" s="131">
        <v>756</v>
      </c>
      <c r="M284" s="90">
        <v>795</v>
      </c>
      <c r="N284" s="135">
        <v>-39</v>
      </c>
      <c r="O284" s="131">
        <v>5705.1377103876985</v>
      </c>
      <c r="P284" s="131">
        <v>5623</v>
      </c>
      <c r="Q284" s="135">
        <v>82.137710387698462</v>
      </c>
      <c r="R284" s="131">
        <v>19389.302178593414</v>
      </c>
      <c r="S284" s="131">
        <v>19217</v>
      </c>
      <c r="T284" s="135">
        <v>172.30217859341428</v>
      </c>
      <c r="U284" s="131">
        <v>769</v>
      </c>
      <c r="V284" s="131">
        <v>665</v>
      </c>
      <c r="W284" s="135">
        <v>104</v>
      </c>
      <c r="X284" s="131">
        <v>833</v>
      </c>
      <c r="Y284" s="131">
        <v>0</v>
      </c>
      <c r="Z284" s="135">
        <v>833</v>
      </c>
      <c r="AA284" s="131">
        <v>1150</v>
      </c>
      <c r="AB284" s="131">
        <v>214.69116816150751</v>
      </c>
      <c r="AC284" s="135">
        <v>935.30883183849255</v>
      </c>
      <c r="AD284" s="131">
        <v>1170</v>
      </c>
      <c r="AE284" s="131">
        <v>383.37708600269195</v>
      </c>
      <c r="AF284" s="135">
        <v>786.62291399730805</v>
      </c>
      <c r="AG284" s="131">
        <v>440</v>
      </c>
      <c r="AH284" s="131">
        <v>738.93376413570275</v>
      </c>
      <c r="AI284" s="135">
        <v>-298.93376413570275</v>
      </c>
      <c r="AJ284" s="131">
        <v>245</v>
      </c>
      <c r="AK284" s="131">
        <v>294.17801732606563</v>
      </c>
      <c r="AL284" s="135">
        <v>-49.178017326065628</v>
      </c>
      <c r="AM284" s="131">
        <v>453.23719230268762</v>
      </c>
      <c r="AN284" s="131">
        <v>0</v>
      </c>
      <c r="AO284" s="135">
        <v>453.23719230268762</v>
      </c>
      <c r="AP284" s="136">
        <v>58389</v>
      </c>
      <c r="AQ284" s="136">
        <v>54395</v>
      </c>
      <c r="AR284" s="135">
        <v>3994</v>
      </c>
      <c r="AS284" s="137">
        <v>6929</v>
      </c>
      <c r="AT284" s="137">
        <v>5240.3218884165035</v>
      </c>
      <c r="AU284" s="135">
        <v>1688.6781115834965</v>
      </c>
      <c r="AV284" s="25">
        <v>64</v>
      </c>
      <c r="AW284" s="86"/>
      <c r="AX284" s="92"/>
      <c r="AY284" s="93"/>
      <c r="AZ284" s="90"/>
      <c r="BE284" s="25">
        <v>0</v>
      </c>
      <c r="BF284" s="25">
        <v>0.1800356259700493</v>
      </c>
    </row>
    <row r="285" spans="2:58" ht="16" x14ac:dyDescent="0.4">
      <c r="B285" s="124" t="s">
        <v>284</v>
      </c>
      <c r="C285" s="133">
        <v>7247.1199003090669</v>
      </c>
      <c r="D285" s="131">
        <v>7085</v>
      </c>
      <c r="E285" s="135">
        <v>162.11990030906691</v>
      </c>
      <c r="F285" s="131">
        <v>13061.805335512039</v>
      </c>
      <c r="G285" s="131">
        <v>12195</v>
      </c>
      <c r="H285" s="135">
        <v>866.80533551203916</v>
      </c>
      <c r="I285" s="133">
        <v>4652.8929853440213</v>
      </c>
      <c r="J285" s="131">
        <v>4029</v>
      </c>
      <c r="K285" s="135">
        <v>623.89298534402133</v>
      </c>
      <c r="L285" s="131">
        <v>600</v>
      </c>
      <c r="M285" s="90">
        <v>599</v>
      </c>
      <c r="N285" s="135">
        <v>1</v>
      </c>
      <c r="O285" s="131">
        <v>4363.3308265146225</v>
      </c>
      <c r="P285" s="131">
        <v>3884</v>
      </c>
      <c r="Q285" s="135">
        <v>479.33082651462246</v>
      </c>
      <c r="R285" s="131">
        <v>21109.022317560801</v>
      </c>
      <c r="S285" s="131">
        <v>20998</v>
      </c>
      <c r="T285" s="135">
        <v>111.02231756080073</v>
      </c>
      <c r="U285" s="131">
        <v>1494</v>
      </c>
      <c r="V285" s="131">
        <v>1294</v>
      </c>
      <c r="W285" s="135">
        <v>200</v>
      </c>
      <c r="X285" s="131">
        <v>1076</v>
      </c>
      <c r="Y285" s="131">
        <v>511.16944800358925</v>
      </c>
      <c r="Z285" s="135">
        <v>564.8305519964108</v>
      </c>
      <c r="AA285" s="131">
        <v>1150</v>
      </c>
      <c r="AB285" s="131">
        <v>214.69116816150751</v>
      </c>
      <c r="AC285" s="135">
        <v>935.30883183849255</v>
      </c>
      <c r="AD285" s="131">
        <v>2244</v>
      </c>
      <c r="AE285" s="131">
        <v>894.54653400628126</v>
      </c>
      <c r="AF285" s="135">
        <v>1349.4534659937187</v>
      </c>
      <c r="AG285" s="131">
        <v>735</v>
      </c>
      <c r="AH285" s="131">
        <v>881.95045222178533</v>
      </c>
      <c r="AI285" s="135">
        <v>-146.95045222178533</v>
      </c>
      <c r="AJ285" s="131">
        <v>445</v>
      </c>
      <c r="AK285" s="131">
        <v>430.81361077742503</v>
      </c>
      <c r="AL285" s="135">
        <v>14.186389222574974</v>
      </c>
      <c r="AM285" s="131">
        <v>1267.8286347594512</v>
      </c>
      <c r="AN285" s="131">
        <v>1916.8854300134599</v>
      </c>
      <c r="AO285" s="135">
        <v>-649.05679525400865</v>
      </c>
      <c r="AP285" s="136">
        <v>59446</v>
      </c>
      <c r="AQ285" s="136">
        <v>54934</v>
      </c>
      <c r="AR285" s="135">
        <v>4512</v>
      </c>
      <c r="AS285" s="137">
        <v>7986</v>
      </c>
      <c r="AT285" s="137">
        <v>5779.3218884165035</v>
      </c>
      <c r="AU285" s="135">
        <v>2206.6781115834965</v>
      </c>
      <c r="AV285" s="25">
        <v>29</v>
      </c>
      <c r="AW285" s="86"/>
      <c r="AX285" s="92"/>
      <c r="AY285" s="93"/>
      <c r="AZ285" s="90"/>
      <c r="BE285" s="25">
        <v>0</v>
      </c>
      <c r="BF285" s="25">
        <v>5.6643184048880357E-2</v>
      </c>
    </row>
    <row r="286" spans="2:58" ht="16" x14ac:dyDescent="0.4">
      <c r="B286" s="124" t="s">
        <v>285</v>
      </c>
      <c r="C286" s="133">
        <v>7502.2751920838446</v>
      </c>
      <c r="D286" s="131">
        <v>7406</v>
      </c>
      <c r="E286" s="135">
        <v>96.275192083844559</v>
      </c>
      <c r="F286" s="131">
        <v>12137.800608017031</v>
      </c>
      <c r="G286" s="131">
        <v>11696</v>
      </c>
      <c r="H286" s="135">
        <v>441.80060801703075</v>
      </c>
      <c r="I286" s="133">
        <v>5730.698228799848</v>
      </c>
      <c r="J286" s="131">
        <v>5318</v>
      </c>
      <c r="K286" s="135">
        <v>412.69822879984804</v>
      </c>
      <c r="L286" s="131">
        <v>532</v>
      </c>
      <c r="M286" s="90">
        <v>537</v>
      </c>
      <c r="N286" s="135">
        <v>-5</v>
      </c>
      <c r="O286" s="131">
        <v>4258.4323791836141</v>
      </c>
      <c r="P286" s="131">
        <v>3966</v>
      </c>
      <c r="Q286" s="135">
        <v>292.4323791836141</v>
      </c>
      <c r="R286" s="131">
        <v>19905.09642709704</v>
      </c>
      <c r="S286" s="131">
        <v>19192</v>
      </c>
      <c r="T286" s="135">
        <v>713.09642709703985</v>
      </c>
      <c r="U286" s="131">
        <v>590</v>
      </c>
      <c r="V286" s="131">
        <v>511</v>
      </c>
      <c r="W286" s="135">
        <v>79</v>
      </c>
      <c r="X286" s="131">
        <v>739</v>
      </c>
      <c r="Y286" s="131">
        <v>191.68854300134598</v>
      </c>
      <c r="Z286" s="135">
        <v>547.31145699865397</v>
      </c>
      <c r="AA286" s="131">
        <v>1150</v>
      </c>
      <c r="AB286" s="131">
        <v>214.69116816150751</v>
      </c>
      <c r="AC286" s="135">
        <v>935.30883183849255</v>
      </c>
      <c r="AD286" s="131">
        <v>1127</v>
      </c>
      <c r="AE286" s="131">
        <v>383.37708600269195</v>
      </c>
      <c r="AF286" s="135">
        <v>743.62291399730805</v>
      </c>
      <c r="AG286" s="131">
        <v>110</v>
      </c>
      <c r="AH286" s="131">
        <v>555.32146749001095</v>
      </c>
      <c r="AI286" s="135">
        <v>-445.32146749001095</v>
      </c>
      <c r="AJ286" s="131">
        <v>245</v>
      </c>
      <c r="AK286" s="131">
        <v>294.17801732606563</v>
      </c>
      <c r="AL286" s="135">
        <v>-49.178017326065628</v>
      </c>
      <c r="AM286" s="131">
        <v>63.697164818626334</v>
      </c>
      <c r="AN286" s="131">
        <v>1022.3388960071785</v>
      </c>
      <c r="AO286" s="135">
        <v>-958.64173118855217</v>
      </c>
      <c r="AP286" s="136">
        <v>54091</v>
      </c>
      <c r="AQ286" s="136">
        <v>51287</v>
      </c>
      <c r="AR286" s="135">
        <v>2804</v>
      </c>
      <c r="AS286" s="137">
        <v>2631</v>
      </c>
      <c r="AT286" s="137">
        <v>2132.3218884165035</v>
      </c>
      <c r="AU286" s="135">
        <v>498.6781115834965</v>
      </c>
      <c r="AV286" s="25">
        <v>174</v>
      </c>
      <c r="AW286" s="86"/>
      <c r="AX286" s="92"/>
      <c r="AY286" s="93"/>
      <c r="AZ286" s="90"/>
      <c r="BE286" s="25">
        <v>0</v>
      </c>
      <c r="BF286" s="25">
        <v>0.59517798879096517</v>
      </c>
    </row>
    <row r="287" spans="2:58" ht="16" x14ac:dyDescent="0.4">
      <c r="B287" s="124" t="s">
        <v>286</v>
      </c>
      <c r="C287" s="133">
        <v>8424.2949532894436</v>
      </c>
      <c r="D287" s="131">
        <v>8635</v>
      </c>
      <c r="E287" s="135">
        <v>-210.70504671055642</v>
      </c>
      <c r="F287" s="131">
        <v>13904.738907995559</v>
      </c>
      <c r="G287" s="131">
        <v>12931</v>
      </c>
      <c r="H287" s="135">
        <v>973.7389079955592</v>
      </c>
      <c r="I287" s="133">
        <v>5369.5969953522172</v>
      </c>
      <c r="J287" s="131">
        <v>4856</v>
      </c>
      <c r="K287" s="135">
        <v>513.59699535221716</v>
      </c>
      <c r="L287" s="131">
        <v>723</v>
      </c>
      <c r="M287" s="90">
        <v>721</v>
      </c>
      <c r="N287" s="135">
        <v>2</v>
      </c>
      <c r="O287" s="131">
        <v>3358.4694768070349</v>
      </c>
      <c r="P287" s="131">
        <v>3756</v>
      </c>
      <c r="Q287" s="135">
        <v>-397.53052319296512</v>
      </c>
      <c r="R287" s="131">
        <v>15075.027667449742</v>
      </c>
      <c r="S287" s="131">
        <v>14516</v>
      </c>
      <c r="T287" s="135">
        <v>559.02766744974178</v>
      </c>
      <c r="U287" s="131">
        <v>942</v>
      </c>
      <c r="V287" s="131">
        <v>815</v>
      </c>
      <c r="W287" s="135">
        <v>127</v>
      </c>
      <c r="X287" s="131">
        <v>739</v>
      </c>
      <c r="Y287" s="131">
        <v>191.68854300134598</v>
      </c>
      <c r="Z287" s="135">
        <v>547.31145699865397</v>
      </c>
      <c r="AA287" s="131">
        <v>1150</v>
      </c>
      <c r="AB287" s="131">
        <v>214.69116816150751</v>
      </c>
      <c r="AC287" s="135">
        <v>935.30883183849255</v>
      </c>
      <c r="AD287" s="131">
        <v>1458</v>
      </c>
      <c r="AE287" s="131">
        <v>191.68854300134598</v>
      </c>
      <c r="AF287" s="135">
        <v>1266.311456998654</v>
      </c>
      <c r="AG287" s="131">
        <v>157</v>
      </c>
      <c r="AH287" s="131">
        <v>77.973184746648087</v>
      </c>
      <c r="AI287" s="135">
        <v>79.026815253351913</v>
      </c>
      <c r="AJ287" s="131">
        <v>478</v>
      </c>
      <c r="AK287" s="131">
        <v>476.35880859454477</v>
      </c>
      <c r="AL287" s="135">
        <v>1.6411914054552312</v>
      </c>
      <c r="AM287" s="131">
        <v>-41.128000893997523</v>
      </c>
      <c r="AN287" s="131">
        <v>1022.3388960071785</v>
      </c>
      <c r="AO287" s="135">
        <v>-1063.4668969011759</v>
      </c>
      <c r="AP287" s="136">
        <v>51738</v>
      </c>
      <c r="AQ287" s="136">
        <v>48405</v>
      </c>
      <c r="AR287" s="135">
        <v>3333</v>
      </c>
      <c r="AS287" s="137">
        <v>278</v>
      </c>
      <c r="AT287" s="137">
        <v>-749.6781115834965</v>
      </c>
      <c r="AU287" s="135">
        <v>1027.6781115834965</v>
      </c>
      <c r="AV287" s="25">
        <v>124</v>
      </c>
      <c r="AW287" s="86"/>
      <c r="AX287" s="92"/>
      <c r="AY287" s="93"/>
      <c r="AZ287" s="90"/>
      <c r="BE287" s="25">
        <v>0</v>
      </c>
      <c r="BF287" s="25">
        <v>-0.26085648743901402</v>
      </c>
    </row>
    <row r="288" spans="2:58" ht="16" x14ac:dyDescent="0.4">
      <c r="B288" s="124" t="s">
        <v>287</v>
      </c>
      <c r="C288" s="133">
        <v>8527.2949532894436</v>
      </c>
      <c r="D288" s="131">
        <v>8429</v>
      </c>
      <c r="E288" s="135">
        <v>98.294953289443583</v>
      </c>
      <c r="F288" s="131">
        <v>12090.738907995559</v>
      </c>
      <c r="G288" s="131">
        <v>12409</v>
      </c>
      <c r="H288" s="135">
        <v>-318.2610920044408</v>
      </c>
      <c r="I288" s="133">
        <v>4442.5969953522172</v>
      </c>
      <c r="J288" s="131">
        <v>4346</v>
      </c>
      <c r="K288" s="135">
        <v>96.596995352217164</v>
      </c>
      <c r="L288" s="131">
        <v>526</v>
      </c>
      <c r="M288" s="90">
        <v>528</v>
      </c>
      <c r="N288" s="135">
        <v>-2</v>
      </c>
      <c r="O288" s="131">
        <v>4352.4694768070349</v>
      </c>
      <c r="P288" s="131">
        <v>4408</v>
      </c>
      <c r="Q288" s="135">
        <v>-55.53052319296512</v>
      </c>
      <c r="R288" s="131">
        <v>12960.027667449742</v>
      </c>
      <c r="S288" s="131">
        <v>12926</v>
      </c>
      <c r="T288" s="135">
        <v>34.027667449741784</v>
      </c>
      <c r="U288" s="131">
        <v>1117</v>
      </c>
      <c r="V288" s="131">
        <v>968</v>
      </c>
      <c r="W288" s="135">
        <v>149</v>
      </c>
      <c r="X288" s="131">
        <v>739</v>
      </c>
      <c r="Y288" s="131">
        <v>0</v>
      </c>
      <c r="Z288" s="135">
        <v>739</v>
      </c>
      <c r="AA288" s="131">
        <v>1150</v>
      </c>
      <c r="AB288" s="131">
        <v>295.2003562220728</v>
      </c>
      <c r="AC288" s="135">
        <v>854.79964377792726</v>
      </c>
      <c r="AD288" s="131">
        <v>881</v>
      </c>
      <c r="AE288" s="131">
        <v>0</v>
      </c>
      <c r="AF288" s="135">
        <v>881</v>
      </c>
      <c r="AG288" s="131">
        <v>0</v>
      </c>
      <c r="AH288" s="131">
        <v>0</v>
      </c>
      <c r="AI288" s="135">
        <v>0</v>
      </c>
      <c r="AJ288" s="131">
        <v>245</v>
      </c>
      <c r="AK288" s="131">
        <v>294.17801732606563</v>
      </c>
      <c r="AL288" s="135">
        <v>-49.178017326065628</v>
      </c>
      <c r="AM288" s="131">
        <v>-41.128000893997523</v>
      </c>
      <c r="AN288" s="131">
        <v>0</v>
      </c>
      <c r="AO288" s="135">
        <v>-41.128000893997523</v>
      </c>
      <c r="AP288" s="136">
        <v>46990</v>
      </c>
      <c r="AQ288" s="136">
        <v>44603</v>
      </c>
      <c r="AR288" s="135">
        <v>2387</v>
      </c>
      <c r="AS288" s="137">
        <v>-4470</v>
      </c>
      <c r="AT288" s="137">
        <v>-4551.6781115834965</v>
      </c>
      <c r="AU288" s="135">
        <v>81.678111583496502</v>
      </c>
      <c r="AV288" s="25">
        <v>208</v>
      </c>
      <c r="AW288" s="86"/>
      <c r="AX288" s="92"/>
      <c r="AY288" s="93"/>
      <c r="AZ288" s="90"/>
      <c r="BE288" s="25">
        <v>0</v>
      </c>
      <c r="BF288" s="25">
        <v>0.37837354813382262</v>
      </c>
    </row>
    <row r="289" spans="2:58" ht="16" x14ac:dyDescent="0.4">
      <c r="B289" s="124" t="s">
        <v>288</v>
      </c>
      <c r="C289" s="133">
        <v>7128.6725288841517</v>
      </c>
      <c r="D289" s="131">
        <v>7284</v>
      </c>
      <c r="E289" s="135">
        <v>-155.32747111584831</v>
      </c>
      <c r="F289" s="131">
        <v>13565.01105583899</v>
      </c>
      <c r="G289" s="131">
        <v>13061</v>
      </c>
      <c r="H289" s="135">
        <v>504.01105583898971</v>
      </c>
      <c r="I289" s="133">
        <v>5971.8239056034126</v>
      </c>
      <c r="J289" s="131">
        <v>5146</v>
      </c>
      <c r="K289" s="135">
        <v>825.82390560341264</v>
      </c>
      <c r="L289" s="131">
        <v>500</v>
      </c>
      <c r="M289" s="90">
        <v>497</v>
      </c>
      <c r="N289" s="135">
        <v>3</v>
      </c>
      <c r="O289" s="131">
        <v>3020.8849824112081</v>
      </c>
      <c r="P289" s="131">
        <v>2752</v>
      </c>
      <c r="Q289" s="135">
        <v>268.88498241120806</v>
      </c>
      <c r="R289" s="131">
        <v>26482.476327633034</v>
      </c>
      <c r="S289" s="131">
        <v>27782</v>
      </c>
      <c r="T289" s="135">
        <v>-1299.5236723669659</v>
      </c>
      <c r="U289" s="131">
        <v>1251</v>
      </c>
      <c r="V289" s="131">
        <v>1083</v>
      </c>
      <c r="W289" s="135">
        <v>168</v>
      </c>
      <c r="X289" s="131">
        <v>1165</v>
      </c>
      <c r="Y289" s="131">
        <v>511.16944800358925</v>
      </c>
      <c r="Z289" s="135">
        <v>653.8305519964108</v>
      </c>
      <c r="AA289" s="131">
        <v>1150</v>
      </c>
      <c r="AB289" s="131">
        <v>214.69116816150751</v>
      </c>
      <c r="AC289" s="135">
        <v>935.30883183849255</v>
      </c>
      <c r="AD289" s="131">
        <v>1798</v>
      </c>
      <c r="AE289" s="131">
        <v>894.54653400628126</v>
      </c>
      <c r="AF289" s="135">
        <v>903.45346599371874</v>
      </c>
      <c r="AG289" s="131">
        <v>286</v>
      </c>
      <c r="AH289" s="131">
        <v>861.34734830387015</v>
      </c>
      <c r="AI289" s="135">
        <v>-575.34734830387015</v>
      </c>
      <c r="AJ289" s="131">
        <v>413</v>
      </c>
      <c r="AK289" s="131">
        <v>385.26841296030517</v>
      </c>
      <c r="AL289" s="135">
        <v>27.73158703969483</v>
      </c>
      <c r="AM289" s="131">
        <v>1041.1311996292025</v>
      </c>
      <c r="AN289" s="131">
        <v>1916.8854300134599</v>
      </c>
      <c r="AO289" s="135">
        <v>-875.75423038425743</v>
      </c>
      <c r="AP289" s="136">
        <v>63773</v>
      </c>
      <c r="AQ289" s="136">
        <v>62388</v>
      </c>
      <c r="AR289" s="135">
        <v>1385</v>
      </c>
      <c r="AS289" s="137">
        <v>12313</v>
      </c>
      <c r="AT289" s="137">
        <v>13233.321888416503</v>
      </c>
      <c r="AU289" s="135">
        <v>-920.3218884165035</v>
      </c>
      <c r="AV289" s="25">
        <v>258</v>
      </c>
      <c r="AW289" s="86"/>
      <c r="AX289" s="92"/>
      <c r="AY289" s="93"/>
      <c r="AZ289" s="90"/>
      <c r="BE289" s="25">
        <v>0</v>
      </c>
      <c r="BF289" s="25">
        <v>0.90834144901600666</v>
      </c>
    </row>
    <row r="290" spans="2:58" ht="16" x14ac:dyDescent="0.4">
      <c r="B290" s="124" t="s">
        <v>289</v>
      </c>
      <c r="C290" s="133">
        <v>8490.2949532894436</v>
      </c>
      <c r="D290" s="131">
        <v>8462</v>
      </c>
      <c r="E290" s="135">
        <v>28.294953289443583</v>
      </c>
      <c r="F290" s="131">
        <v>12978.738907995559</v>
      </c>
      <c r="G290" s="131">
        <v>12897</v>
      </c>
      <c r="H290" s="135">
        <v>81.738907995559202</v>
      </c>
      <c r="I290" s="133">
        <v>5259.5969953522172</v>
      </c>
      <c r="J290" s="131">
        <v>4930</v>
      </c>
      <c r="K290" s="135">
        <v>329.59699535221716</v>
      </c>
      <c r="L290" s="131">
        <v>388</v>
      </c>
      <c r="M290" s="90">
        <v>391</v>
      </c>
      <c r="N290" s="135">
        <v>-3</v>
      </c>
      <c r="O290" s="131">
        <v>3937.4694768070349</v>
      </c>
      <c r="P290" s="131">
        <v>3541</v>
      </c>
      <c r="Q290" s="135">
        <v>396.46947680703488</v>
      </c>
      <c r="R290" s="131">
        <v>14635.027667449742</v>
      </c>
      <c r="S290" s="131">
        <v>14045</v>
      </c>
      <c r="T290" s="135">
        <v>590.02766744974178</v>
      </c>
      <c r="U290" s="131">
        <v>756</v>
      </c>
      <c r="V290" s="131">
        <v>654</v>
      </c>
      <c r="W290" s="135">
        <v>102</v>
      </c>
      <c r="X290" s="131">
        <v>739</v>
      </c>
      <c r="Y290" s="131">
        <v>0</v>
      </c>
      <c r="Z290" s="135">
        <v>739</v>
      </c>
      <c r="AA290" s="131">
        <v>1150</v>
      </c>
      <c r="AB290" s="131">
        <v>214.69116816150751</v>
      </c>
      <c r="AC290" s="135">
        <v>935.30883183849255</v>
      </c>
      <c r="AD290" s="131">
        <v>974</v>
      </c>
      <c r="AE290" s="131">
        <v>0</v>
      </c>
      <c r="AF290" s="135">
        <v>974</v>
      </c>
      <c r="AG290" s="131">
        <v>0</v>
      </c>
      <c r="AH290" s="131">
        <v>0</v>
      </c>
      <c r="AI290" s="135">
        <v>0</v>
      </c>
      <c r="AJ290" s="131">
        <v>212</v>
      </c>
      <c r="AK290" s="131">
        <v>248.63281950894574</v>
      </c>
      <c r="AL290" s="135">
        <v>-36.632819508945744</v>
      </c>
      <c r="AM290" s="131">
        <v>-41.128000893997523</v>
      </c>
      <c r="AN290" s="131">
        <v>0</v>
      </c>
      <c r="AO290" s="135">
        <v>-41.128000893997523</v>
      </c>
      <c r="AP290" s="136">
        <v>49479</v>
      </c>
      <c r="AQ290" s="136">
        <v>45384</v>
      </c>
      <c r="AR290" s="135">
        <v>4095</v>
      </c>
      <c r="AS290" s="137">
        <v>-1981</v>
      </c>
      <c r="AT290" s="137">
        <v>-3770.6781115834965</v>
      </c>
      <c r="AU290" s="135">
        <v>1789.6781115834965</v>
      </c>
      <c r="AV290" s="25">
        <v>57</v>
      </c>
      <c r="AW290" s="86"/>
      <c r="AX290" s="92"/>
      <c r="AY290" s="93"/>
      <c r="AZ290" s="90"/>
      <c r="BE290" s="25">
        <v>0</v>
      </c>
      <c r="BF290" s="25">
        <v>-0.67601232954621082</v>
      </c>
    </row>
    <row r="291" spans="2:58" ht="16" x14ac:dyDescent="0.4">
      <c r="B291" s="124" t="s">
        <v>290</v>
      </c>
      <c r="C291" s="133">
        <v>7812.494873472263</v>
      </c>
      <c r="D291" s="131">
        <v>7858</v>
      </c>
      <c r="E291" s="135">
        <v>-45.505126527737048</v>
      </c>
      <c r="F291" s="131">
        <v>13108.939714734252</v>
      </c>
      <c r="G291" s="131">
        <v>12803</v>
      </c>
      <c r="H291" s="135">
        <v>305.93971473425154</v>
      </c>
      <c r="I291" s="133">
        <v>5838.5007343671095</v>
      </c>
      <c r="J291" s="131">
        <v>5451</v>
      </c>
      <c r="K291" s="135">
        <v>387.50073436710954</v>
      </c>
      <c r="L291" s="131">
        <v>582</v>
      </c>
      <c r="M291" s="90">
        <v>585</v>
      </c>
      <c r="N291" s="135">
        <v>-3</v>
      </c>
      <c r="O291" s="131">
        <v>4651.0196080291144</v>
      </c>
      <c r="P291" s="131">
        <v>4099</v>
      </c>
      <c r="Q291" s="135">
        <v>552.01960802911435</v>
      </c>
      <c r="R291" s="131">
        <v>18579.377529437905</v>
      </c>
      <c r="S291" s="131">
        <v>17617</v>
      </c>
      <c r="T291" s="135">
        <v>962.37752943790474</v>
      </c>
      <c r="U291" s="131">
        <v>767</v>
      </c>
      <c r="V291" s="131">
        <v>665</v>
      </c>
      <c r="W291" s="135">
        <v>102</v>
      </c>
      <c r="X291" s="131">
        <v>859</v>
      </c>
      <c r="Y291" s="131">
        <v>191.68854300134598</v>
      </c>
      <c r="Z291" s="135">
        <v>667.31145699865397</v>
      </c>
      <c r="AA291" s="131">
        <v>1150</v>
      </c>
      <c r="AB291" s="131">
        <v>214.69116816150751</v>
      </c>
      <c r="AC291" s="135">
        <v>935.30883183849255</v>
      </c>
      <c r="AD291" s="131">
        <v>1249</v>
      </c>
      <c r="AE291" s="131">
        <v>383.37708600269195</v>
      </c>
      <c r="AF291" s="135">
        <v>865.62291399730805</v>
      </c>
      <c r="AG291" s="131">
        <v>366</v>
      </c>
      <c r="AH291" s="131">
        <v>304.87804878048775</v>
      </c>
      <c r="AI291" s="135">
        <v>61.121951219512255</v>
      </c>
      <c r="AJ291" s="131">
        <v>245</v>
      </c>
      <c r="AK291" s="131">
        <v>294.17801732606563</v>
      </c>
      <c r="AL291" s="135">
        <v>-49.178017326065628</v>
      </c>
      <c r="AM291" s="131">
        <v>592.66753995935505</v>
      </c>
      <c r="AN291" s="131">
        <v>1022.3388960071785</v>
      </c>
      <c r="AO291" s="135">
        <v>-429.67135604782345</v>
      </c>
      <c r="AP291" s="136">
        <v>55801</v>
      </c>
      <c r="AQ291" s="136">
        <v>51489</v>
      </c>
      <c r="AR291" s="135">
        <v>4312</v>
      </c>
      <c r="AS291" s="137">
        <v>4341</v>
      </c>
      <c r="AT291" s="137">
        <v>2334.3218884165035</v>
      </c>
      <c r="AU291" s="135">
        <v>2006.6781115834965</v>
      </c>
      <c r="AV291" s="25">
        <v>45</v>
      </c>
      <c r="AW291" s="86"/>
      <c r="AX291" s="92"/>
      <c r="AY291" s="93"/>
      <c r="AZ291" s="90"/>
      <c r="BE291" s="25">
        <v>0</v>
      </c>
      <c r="BF291" s="25">
        <v>0.15175927927339217</v>
      </c>
    </row>
    <row r="292" spans="2:58" ht="16" x14ac:dyDescent="0.4">
      <c r="B292" s="124" t="s">
        <v>291</v>
      </c>
      <c r="C292" s="133">
        <v>6317.1441510262248</v>
      </c>
      <c r="D292" s="131">
        <v>6250</v>
      </c>
      <c r="E292" s="135">
        <v>67.14415102622479</v>
      </c>
      <c r="F292" s="131">
        <v>10778.353594043978</v>
      </c>
      <c r="G292" s="131">
        <v>9983</v>
      </c>
      <c r="H292" s="135">
        <v>795.35359404397786</v>
      </c>
      <c r="I292" s="133">
        <v>5024.66734244296</v>
      </c>
      <c r="J292" s="131">
        <v>4901</v>
      </c>
      <c r="K292" s="135">
        <v>123.66734244296003</v>
      </c>
      <c r="L292" s="131">
        <v>688</v>
      </c>
      <c r="M292" s="90">
        <v>681</v>
      </c>
      <c r="N292" s="135">
        <v>7</v>
      </c>
      <c r="O292" s="131">
        <v>4884.7773568417279</v>
      </c>
      <c r="P292" s="131">
        <v>4468</v>
      </c>
      <c r="Q292" s="135">
        <v>416.77735684172785</v>
      </c>
      <c r="R292" s="131">
        <v>27337.822406198629</v>
      </c>
      <c r="S292" s="131">
        <v>27226</v>
      </c>
      <c r="T292" s="135">
        <v>111.82240619862932</v>
      </c>
      <c r="U292" s="131">
        <v>1049</v>
      </c>
      <c r="V292" s="131">
        <v>909</v>
      </c>
      <c r="W292" s="135">
        <v>140</v>
      </c>
      <c r="X292" s="131">
        <v>1192</v>
      </c>
      <c r="Y292" s="131">
        <v>511.16944800358925</v>
      </c>
      <c r="Z292" s="135">
        <v>680.8305519964108</v>
      </c>
      <c r="AA292" s="131">
        <v>1150</v>
      </c>
      <c r="AB292" s="131">
        <v>214.69116816150751</v>
      </c>
      <c r="AC292" s="135">
        <v>935.30883183849255</v>
      </c>
      <c r="AD292" s="131">
        <v>1655</v>
      </c>
      <c r="AE292" s="131">
        <v>894.54653400628126</v>
      </c>
      <c r="AF292" s="135">
        <v>760.45346599371874</v>
      </c>
      <c r="AG292" s="131">
        <v>725</v>
      </c>
      <c r="AH292" s="131">
        <v>1527.3663139834146</v>
      </c>
      <c r="AI292" s="135">
        <v>-802.36631398341456</v>
      </c>
      <c r="AJ292" s="131">
        <v>380</v>
      </c>
      <c r="AK292" s="131">
        <v>339.72321514318548</v>
      </c>
      <c r="AL292" s="135">
        <v>40.276784856814515</v>
      </c>
      <c r="AM292" s="131">
        <v>2262.235149446482</v>
      </c>
      <c r="AN292" s="131">
        <v>1916.8854300134599</v>
      </c>
      <c r="AO292" s="135">
        <v>345.34971943302207</v>
      </c>
      <c r="AP292" s="136">
        <v>63444</v>
      </c>
      <c r="AQ292" s="136">
        <v>59822</v>
      </c>
      <c r="AR292" s="135">
        <v>3622</v>
      </c>
      <c r="AS292" s="137">
        <v>11984</v>
      </c>
      <c r="AT292" s="137">
        <v>10667.321888416503</v>
      </c>
      <c r="AU292" s="135">
        <v>1316.6781115834965</v>
      </c>
      <c r="AV292" s="25">
        <v>96</v>
      </c>
      <c r="AW292" s="86"/>
      <c r="AX292" s="92"/>
      <c r="AY292" s="93"/>
      <c r="AZ292" s="90"/>
      <c r="BE292" s="25">
        <v>0</v>
      </c>
      <c r="BF292" s="25">
        <v>0.38210931144567439</v>
      </c>
    </row>
    <row r="293" spans="2:58" ht="16" x14ac:dyDescent="0.4">
      <c r="B293" s="124" t="s">
        <v>292</v>
      </c>
      <c r="C293" s="133">
        <v>6294.2562077724888</v>
      </c>
      <c r="D293" s="131">
        <v>6036</v>
      </c>
      <c r="E293" s="135">
        <v>258.25620777248878</v>
      </c>
      <c r="F293" s="131">
        <v>12046.889092182728</v>
      </c>
      <c r="G293" s="131">
        <v>11250</v>
      </c>
      <c r="H293" s="135">
        <v>796.88909218272784</v>
      </c>
      <c r="I293" s="133">
        <v>4739.7697151584389</v>
      </c>
      <c r="J293" s="131">
        <v>4673</v>
      </c>
      <c r="K293" s="135">
        <v>66.769715158438885</v>
      </c>
      <c r="L293" s="131">
        <v>427</v>
      </c>
      <c r="M293" s="90">
        <v>435</v>
      </c>
      <c r="N293" s="135">
        <v>-8</v>
      </c>
      <c r="O293" s="131">
        <v>3752.5648164378836</v>
      </c>
      <c r="P293" s="131">
        <v>3536</v>
      </c>
      <c r="Q293" s="135">
        <v>216.56481643788356</v>
      </c>
      <c r="R293" s="131">
        <v>24245.980903308737</v>
      </c>
      <c r="S293" s="131">
        <v>25177</v>
      </c>
      <c r="T293" s="135">
        <v>-931.01909669126326</v>
      </c>
      <c r="U293" s="131">
        <v>1062</v>
      </c>
      <c r="V293" s="131">
        <v>921</v>
      </c>
      <c r="W293" s="135">
        <v>141</v>
      </c>
      <c r="X293" s="131">
        <v>1180</v>
      </c>
      <c r="Y293" s="131">
        <v>511.16944800358925</v>
      </c>
      <c r="Z293" s="135">
        <v>668.8305519964108</v>
      </c>
      <c r="AA293" s="131">
        <v>1150</v>
      </c>
      <c r="AB293" s="131">
        <v>214.69116816150751</v>
      </c>
      <c r="AC293" s="135">
        <v>935.30883183849255</v>
      </c>
      <c r="AD293" s="131">
        <v>1539</v>
      </c>
      <c r="AE293" s="131">
        <v>894.54653400628126</v>
      </c>
      <c r="AF293" s="135">
        <v>644.45346599371874</v>
      </c>
      <c r="AG293" s="131">
        <v>965</v>
      </c>
      <c r="AH293" s="131">
        <v>2336.7979882648788</v>
      </c>
      <c r="AI293" s="135">
        <v>-1371.7979882648788</v>
      </c>
      <c r="AJ293" s="131">
        <v>380</v>
      </c>
      <c r="AK293" s="131">
        <v>339.72321514318548</v>
      </c>
      <c r="AL293" s="135">
        <v>40.276784856814515</v>
      </c>
      <c r="AM293" s="131">
        <v>1576.5392651397269</v>
      </c>
      <c r="AN293" s="131">
        <v>1916.8854300134599</v>
      </c>
      <c r="AO293" s="135">
        <v>-340.34616487373296</v>
      </c>
      <c r="AP293" s="136">
        <v>59359</v>
      </c>
      <c r="AQ293" s="136">
        <v>58242</v>
      </c>
      <c r="AR293" s="135">
        <v>1117</v>
      </c>
      <c r="AS293" s="137">
        <v>7899</v>
      </c>
      <c r="AT293" s="137">
        <v>9087.3218884165035</v>
      </c>
      <c r="AU293" s="135">
        <v>-1188.3218884165035</v>
      </c>
      <c r="AV293" s="25">
        <v>269</v>
      </c>
      <c r="AW293" s="86"/>
      <c r="AX293" s="92"/>
      <c r="AY293" s="93"/>
      <c r="AZ293" s="90"/>
      <c r="BE293" s="25">
        <v>0</v>
      </c>
      <c r="BF293" s="25">
        <v>-0.18621640709170606</v>
      </c>
    </row>
  </sheetData>
  <sortState xmlns:xlrd2="http://schemas.microsoft.com/office/spreadsheetml/2017/richdata2" ref="AY4:AZ293">
    <sortCondition ref="AZ4:AZ293"/>
  </sortState>
  <mergeCells count="7">
    <mergeCell ref="U1:W1"/>
    <mergeCell ref="C1:E1"/>
    <mergeCell ref="F1:H1"/>
    <mergeCell ref="I1:K1"/>
    <mergeCell ref="L1:N1"/>
    <mergeCell ref="O1:Q1"/>
    <mergeCell ref="R1:T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215"/>
  <sheetViews>
    <sheetView showGridLines="0" zoomScaleNormal="100" workbookViewId="0">
      <selection activeCell="A3" sqref="A3"/>
    </sheetView>
  </sheetViews>
  <sheetFormatPr defaultColWidth="9.1796875" defaultRowHeight="14" x14ac:dyDescent="0.3"/>
  <cols>
    <col min="1" max="1" width="17.54296875" style="24" customWidth="1"/>
    <col min="2" max="2" width="14.26953125" style="51" customWidth="1"/>
    <col min="3" max="3" width="14" style="51" customWidth="1"/>
    <col min="4" max="4" width="10" style="51" customWidth="1"/>
    <col min="5" max="5" width="13.54296875" style="51" bestFit="1" customWidth="1"/>
    <col min="6" max="6" width="14.81640625" style="51" customWidth="1"/>
    <col min="7" max="7" width="13.26953125" style="51" customWidth="1"/>
    <col min="8" max="16384" width="9.1796875" style="24"/>
  </cols>
  <sheetData>
    <row r="1" spans="1:8" x14ac:dyDescent="0.3">
      <c r="A1" s="143" t="s">
        <v>490</v>
      </c>
      <c r="B1" s="144"/>
      <c r="C1" s="144"/>
      <c r="D1" s="144"/>
      <c r="E1" s="144"/>
      <c r="F1" s="144"/>
      <c r="G1" s="144"/>
    </row>
    <row r="4" spans="1:8" ht="26" x14ac:dyDescent="0.3">
      <c r="B4" s="94" t="s">
        <v>488</v>
      </c>
      <c r="C4" s="95" t="s">
        <v>486</v>
      </c>
      <c r="D4" s="24"/>
      <c r="E4" s="24"/>
      <c r="F4" s="96" t="s">
        <v>489</v>
      </c>
      <c r="G4" s="97" t="s">
        <v>487</v>
      </c>
    </row>
    <row r="5" spans="1:8" ht="17.25" customHeight="1" x14ac:dyDescent="0.3">
      <c r="B5" s="102">
        <v>0.43869559786881035</v>
      </c>
      <c r="C5" s="98" t="s">
        <v>327</v>
      </c>
      <c r="F5" s="101">
        <v>0.56130440213118971</v>
      </c>
      <c r="G5" s="99" t="s">
        <v>327</v>
      </c>
    </row>
    <row r="6" spans="1:8" ht="16" x14ac:dyDescent="0.4">
      <c r="B6" s="138" t="s">
        <v>265</v>
      </c>
      <c r="C6" s="139">
        <v>4396.6781115834965</v>
      </c>
      <c r="D6" s="100"/>
      <c r="F6" s="140" t="s">
        <v>112</v>
      </c>
      <c r="G6" s="141">
        <v>-2283.3218884165035</v>
      </c>
      <c r="H6" s="100"/>
    </row>
    <row r="7" spans="1:8" ht="16" x14ac:dyDescent="0.4">
      <c r="B7" s="138" t="s">
        <v>267</v>
      </c>
      <c r="C7" s="139">
        <v>4080.6781115834965</v>
      </c>
      <c r="D7" s="100"/>
      <c r="F7" s="140" t="s">
        <v>32</v>
      </c>
      <c r="G7" s="141">
        <v>-2016.7549585004454</v>
      </c>
      <c r="H7" s="100"/>
    </row>
    <row r="8" spans="1:8" ht="16" x14ac:dyDescent="0.4">
      <c r="B8" s="138" t="s">
        <v>208</v>
      </c>
      <c r="C8" s="139">
        <v>3875.6781115834965</v>
      </c>
      <c r="D8" s="100"/>
      <c r="F8" s="140" t="s">
        <v>31</v>
      </c>
      <c r="G8" s="141">
        <v>-1991.3702082056552</v>
      </c>
      <c r="H8" s="100"/>
    </row>
    <row r="9" spans="1:8" ht="16" x14ac:dyDescent="0.4">
      <c r="B9" s="138" t="s">
        <v>278</v>
      </c>
      <c r="C9" s="139">
        <v>3765.6781115834965</v>
      </c>
      <c r="D9" s="100"/>
      <c r="F9" s="140" t="s">
        <v>120</v>
      </c>
      <c r="G9" s="141">
        <v>-1830.0821020246876</v>
      </c>
      <c r="H9" s="100"/>
    </row>
    <row r="10" spans="1:8" ht="16" x14ac:dyDescent="0.4">
      <c r="B10" s="138" t="s">
        <v>196</v>
      </c>
      <c r="C10" s="139">
        <v>3704.6781115834965</v>
      </c>
      <c r="D10" s="100"/>
      <c r="F10" s="140" t="s">
        <v>28</v>
      </c>
      <c r="G10" s="141">
        <v>-1706.3218884165035</v>
      </c>
      <c r="H10" s="100"/>
    </row>
    <row r="11" spans="1:8" ht="16" x14ac:dyDescent="0.4">
      <c r="B11" s="138" t="s">
        <v>147</v>
      </c>
      <c r="C11" s="139">
        <v>3663.6781115834965</v>
      </c>
      <c r="D11" s="100"/>
      <c r="F11" s="140" t="s">
        <v>12</v>
      </c>
      <c r="G11" s="141">
        <v>-1705.2708767566946</v>
      </c>
      <c r="H11" s="100"/>
    </row>
    <row r="12" spans="1:8" ht="16" x14ac:dyDescent="0.4">
      <c r="B12" s="138" t="s">
        <v>82</v>
      </c>
      <c r="C12" s="139">
        <v>3435.6781115834965</v>
      </c>
      <c r="D12" s="100"/>
      <c r="F12" s="140" t="s">
        <v>122</v>
      </c>
      <c r="G12" s="141">
        <v>-1655.3218884165035</v>
      </c>
      <c r="H12" s="100"/>
    </row>
    <row r="13" spans="1:8" ht="16" x14ac:dyDescent="0.4">
      <c r="B13" s="138" t="s">
        <v>187</v>
      </c>
      <c r="C13" s="139">
        <v>3298.6781115834965</v>
      </c>
      <c r="D13" s="100"/>
      <c r="F13" s="140" t="s">
        <v>44</v>
      </c>
      <c r="G13" s="141">
        <v>-1592.3218884165035</v>
      </c>
      <c r="H13" s="100"/>
    </row>
    <row r="14" spans="1:8" ht="16" x14ac:dyDescent="0.4">
      <c r="B14" s="138" t="s">
        <v>139</v>
      </c>
      <c r="C14" s="139">
        <v>3170.6781115834965</v>
      </c>
      <c r="D14" s="100"/>
      <c r="F14" s="140" t="s">
        <v>26</v>
      </c>
      <c r="G14" s="141">
        <v>-1515.3218884165035</v>
      </c>
      <c r="H14" s="100"/>
    </row>
    <row r="15" spans="1:8" ht="16" x14ac:dyDescent="0.4">
      <c r="B15" s="138" t="s">
        <v>76</v>
      </c>
      <c r="C15" s="139">
        <v>3155.6781115834965</v>
      </c>
      <c r="D15" s="100"/>
      <c r="F15" s="140" t="s">
        <v>4</v>
      </c>
      <c r="G15" s="141">
        <v>-1465.3218884165035</v>
      </c>
      <c r="H15" s="100"/>
    </row>
    <row r="16" spans="1:8" ht="16" x14ac:dyDescent="0.4">
      <c r="B16" s="138" t="s">
        <v>264</v>
      </c>
      <c r="C16" s="139">
        <v>3086.6781115834965</v>
      </c>
      <c r="D16" s="100"/>
      <c r="F16" s="140" t="s">
        <v>18</v>
      </c>
      <c r="G16" s="141">
        <v>-1464.3218884165035</v>
      </c>
      <c r="H16" s="100"/>
    </row>
    <row r="17" spans="2:8" ht="16" x14ac:dyDescent="0.4">
      <c r="B17" s="138" t="s">
        <v>89</v>
      </c>
      <c r="C17" s="139">
        <v>2992.6781115834965</v>
      </c>
      <c r="D17" s="100"/>
      <c r="F17" s="140" t="s">
        <v>27</v>
      </c>
      <c r="G17" s="141">
        <v>-1463.3218884165035</v>
      </c>
      <c r="H17" s="100"/>
    </row>
    <row r="18" spans="2:8" ht="16" x14ac:dyDescent="0.4">
      <c r="B18" s="138" t="s">
        <v>145</v>
      </c>
      <c r="C18" s="139">
        <v>2943.6781115834965</v>
      </c>
      <c r="D18" s="100"/>
      <c r="F18" s="140" t="s">
        <v>125</v>
      </c>
      <c r="G18" s="141">
        <v>-1454.3218884165035</v>
      </c>
      <c r="H18" s="100"/>
    </row>
    <row r="19" spans="2:8" ht="16" x14ac:dyDescent="0.4">
      <c r="B19" s="138" t="s">
        <v>197</v>
      </c>
      <c r="C19" s="139">
        <v>2909.6781115834965</v>
      </c>
      <c r="D19" s="100"/>
      <c r="F19" s="140" t="s">
        <v>152</v>
      </c>
      <c r="G19" s="141">
        <v>-1430.3218884165035</v>
      </c>
      <c r="H19" s="100"/>
    </row>
    <row r="20" spans="2:8" ht="16" x14ac:dyDescent="0.4">
      <c r="B20" s="138" t="s">
        <v>161</v>
      </c>
      <c r="C20" s="139">
        <v>2760.6781115834965</v>
      </c>
      <c r="D20" s="100"/>
      <c r="F20" s="140" t="s">
        <v>110</v>
      </c>
      <c r="G20" s="141">
        <v>-1392.3218884165035</v>
      </c>
      <c r="H20" s="100"/>
    </row>
    <row r="21" spans="2:8" ht="16" x14ac:dyDescent="0.4">
      <c r="B21" s="138" t="s">
        <v>77</v>
      </c>
      <c r="C21" s="139">
        <v>2681.6781115834965</v>
      </c>
      <c r="D21" s="100"/>
      <c r="F21" s="140" t="s">
        <v>25</v>
      </c>
      <c r="G21" s="141">
        <v>-1376.3218884165035</v>
      </c>
      <c r="H21" s="100"/>
    </row>
    <row r="22" spans="2:8" ht="16" x14ac:dyDescent="0.4">
      <c r="B22" s="138" t="s">
        <v>73</v>
      </c>
      <c r="C22" s="139">
        <v>2661.6781115834965</v>
      </c>
      <c r="D22" s="100"/>
      <c r="F22" s="140" t="s">
        <v>10</v>
      </c>
      <c r="G22" s="141">
        <v>-1328.3218884165035</v>
      </c>
      <c r="H22" s="100"/>
    </row>
    <row r="23" spans="2:8" ht="16" x14ac:dyDescent="0.4">
      <c r="B23" s="138" t="s">
        <v>199</v>
      </c>
      <c r="C23" s="139">
        <v>2643.6781115834965</v>
      </c>
      <c r="D23" s="100"/>
      <c r="F23" s="140" t="s">
        <v>22</v>
      </c>
      <c r="G23" s="141">
        <v>-1279.5060187384515</v>
      </c>
      <c r="H23" s="100"/>
    </row>
    <row r="24" spans="2:8" ht="16" x14ac:dyDescent="0.4">
      <c r="B24" s="138" t="s">
        <v>184</v>
      </c>
      <c r="C24" s="139">
        <v>2629.6781115834965</v>
      </c>
      <c r="D24" s="100"/>
      <c r="F24" s="140" t="s">
        <v>134</v>
      </c>
      <c r="G24" s="141">
        <v>-1247.3218884165035</v>
      </c>
      <c r="H24" s="100"/>
    </row>
    <row r="25" spans="2:8" ht="16" x14ac:dyDescent="0.4">
      <c r="B25" s="138" t="s">
        <v>38</v>
      </c>
      <c r="C25" s="139">
        <v>2613.6781115834965</v>
      </c>
      <c r="D25" s="100"/>
      <c r="F25" s="140" t="s">
        <v>155</v>
      </c>
      <c r="G25" s="141">
        <v>-1242.3218884165035</v>
      </c>
      <c r="H25" s="100"/>
    </row>
    <row r="26" spans="2:8" ht="16" x14ac:dyDescent="0.4">
      <c r="B26" s="138" t="s">
        <v>188</v>
      </c>
      <c r="C26" s="139">
        <v>2493.6781115834965</v>
      </c>
      <c r="D26" s="100"/>
      <c r="F26" s="140" t="s">
        <v>24</v>
      </c>
      <c r="G26" s="141">
        <v>-1222.0555084836888</v>
      </c>
      <c r="H26" s="100"/>
    </row>
    <row r="27" spans="2:8" ht="16" x14ac:dyDescent="0.4">
      <c r="B27" s="138" t="s">
        <v>58</v>
      </c>
      <c r="C27" s="139">
        <v>2460.6781115834965</v>
      </c>
      <c r="D27" s="100"/>
      <c r="F27" s="140" t="s">
        <v>292</v>
      </c>
      <c r="G27" s="141">
        <v>-1188.3218884165035</v>
      </c>
      <c r="H27" s="100"/>
    </row>
    <row r="28" spans="2:8" ht="16" x14ac:dyDescent="0.4">
      <c r="B28" s="138" t="s">
        <v>228</v>
      </c>
      <c r="C28" s="139">
        <v>2456.6781115834965</v>
      </c>
      <c r="D28" s="100"/>
      <c r="F28" s="140" t="s">
        <v>137</v>
      </c>
      <c r="G28" s="141">
        <v>-1175.3218884165035</v>
      </c>
      <c r="H28" s="100"/>
    </row>
    <row r="29" spans="2:8" ht="16" x14ac:dyDescent="0.4">
      <c r="B29" s="138" t="s">
        <v>250</v>
      </c>
      <c r="C29" s="139">
        <v>2454.6781115834965</v>
      </c>
      <c r="D29" s="100"/>
      <c r="F29" s="140" t="s">
        <v>192</v>
      </c>
      <c r="G29" s="141">
        <v>-1132.3218884165035</v>
      </c>
      <c r="H29" s="100"/>
    </row>
    <row r="30" spans="2:8" ht="16" x14ac:dyDescent="0.4">
      <c r="B30" s="138" t="s">
        <v>81</v>
      </c>
      <c r="C30" s="139">
        <v>2363.6781115834965</v>
      </c>
      <c r="D30" s="100"/>
      <c r="F30" s="140" t="s">
        <v>5</v>
      </c>
      <c r="G30" s="141">
        <v>-1123.3218884165035</v>
      </c>
      <c r="H30" s="100"/>
    </row>
    <row r="31" spans="2:8" ht="16" x14ac:dyDescent="0.4">
      <c r="B31" s="138" t="s">
        <v>83</v>
      </c>
      <c r="C31" s="139">
        <v>2321.6781115834965</v>
      </c>
      <c r="D31" s="100"/>
      <c r="F31" s="140" t="s">
        <v>34</v>
      </c>
      <c r="G31" s="141">
        <v>-1101.0680683124301</v>
      </c>
      <c r="H31" s="100"/>
    </row>
    <row r="32" spans="2:8" ht="16" x14ac:dyDescent="0.4">
      <c r="B32" s="138" t="s">
        <v>133</v>
      </c>
      <c r="C32" s="139">
        <v>2293.6781115834965</v>
      </c>
      <c r="D32" s="100"/>
      <c r="F32" s="140" t="s">
        <v>14</v>
      </c>
      <c r="G32" s="141">
        <v>-1083.3218884165035</v>
      </c>
      <c r="H32" s="100"/>
    </row>
    <row r="33" spans="2:8" ht="16" x14ac:dyDescent="0.4">
      <c r="B33" s="138" t="s">
        <v>80</v>
      </c>
      <c r="C33" s="139">
        <v>2248.6781115834965</v>
      </c>
      <c r="D33" s="100"/>
      <c r="F33" s="140" t="s">
        <v>6</v>
      </c>
      <c r="G33" s="141">
        <v>-1029.0456888730841</v>
      </c>
      <c r="H33" s="100"/>
    </row>
    <row r="34" spans="2:8" ht="16" x14ac:dyDescent="0.4">
      <c r="B34" s="138" t="s">
        <v>284</v>
      </c>
      <c r="C34" s="139">
        <v>2206.6781115834965</v>
      </c>
      <c r="D34" s="100"/>
      <c r="F34" s="140" t="s">
        <v>21</v>
      </c>
      <c r="G34" s="141">
        <v>-1017.3218884165035</v>
      </c>
      <c r="H34" s="100"/>
    </row>
    <row r="35" spans="2:8" ht="16" x14ac:dyDescent="0.4">
      <c r="B35" s="138" t="s">
        <v>235</v>
      </c>
      <c r="C35" s="139">
        <v>2199.6781115834965</v>
      </c>
      <c r="D35" s="100"/>
      <c r="F35" s="140" t="s">
        <v>9</v>
      </c>
      <c r="G35" s="141">
        <v>-979.3218884165035</v>
      </c>
      <c r="H35" s="100"/>
    </row>
    <row r="36" spans="2:8" ht="16" x14ac:dyDescent="0.4">
      <c r="B36" s="138" t="s">
        <v>219</v>
      </c>
      <c r="C36" s="139">
        <v>2187.6781115834965</v>
      </c>
      <c r="D36" s="100"/>
      <c r="F36" s="140" t="s">
        <v>63</v>
      </c>
      <c r="G36" s="141">
        <v>-975.11789694788604</v>
      </c>
      <c r="H36" s="100"/>
    </row>
    <row r="37" spans="2:8" ht="16" x14ac:dyDescent="0.4">
      <c r="B37" s="138" t="s">
        <v>67</v>
      </c>
      <c r="C37" s="139">
        <v>2175.6781115834965</v>
      </c>
      <c r="D37" s="100"/>
      <c r="F37" s="140" t="s">
        <v>169</v>
      </c>
      <c r="G37" s="141">
        <v>-972.3218884165035</v>
      </c>
      <c r="H37" s="100"/>
    </row>
    <row r="38" spans="2:8" ht="16" x14ac:dyDescent="0.4">
      <c r="B38" s="138" t="s">
        <v>153</v>
      </c>
      <c r="C38" s="139">
        <v>2171.6781115834965</v>
      </c>
      <c r="D38" s="100"/>
      <c r="F38" s="140" t="s">
        <v>288</v>
      </c>
      <c r="G38" s="141">
        <v>-920.3218884165035</v>
      </c>
      <c r="H38" s="100"/>
    </row>
    <row r="39" spans="2:8" ht="16" x14ac:dyDescent="0.4">
      <c r="B39" s="138" t="s">
        <v>230</v>
      </c>
      <c r="C39" s="139">
        <v>2143.6781115834965</v>
      </c>
      <c r="D39" s="100"/>
      <c r="F39" s="140" t="s">
        <v>8</v>
      </c>
      <c r="G39" s="141">
        <v>-890.44132440994872</v>
      </c>
      <c r="H39" s="100"/>
    </row>
    <row r="40" spans="2:8" ht="16" x14ac:dyDescent="0.4">
      <c r="B40" s="138" t="s">
        <v>62</v>
      </c>
      <c r="C40" s="139">
        <v>2109.6781115834965</v>
      </c>
      <c r="D40" s="100"/>
      <c r="F40" s="140" t="s">
        <v>113</v>
      </c>
      <c r="G40" s="141">
        <v>-851.3218884165035</v>
      </c>
      <c r="H40" s="100"/>
    </row>
    <row r="41" spans="2:8" ht="16" x14ac:dyDescent="0.4">
      <c r="B41" s="138" t="s">
        <v>241</v>
      </c>
      <c r="C41" s="139">
        <v>2109.6781115834965</v>
      </c>
      <c r="D41" s="100"/>
      <c r="F41" s="140" t="s">
        <v>154</v>
      </c>
      <c r="G41" s="141">
        <v>-828.57918441389484</v>
      </c>
      <c r="H41" s="100"/>
    </row>
    <row r="42" spans="2:8" ht="16" x14ac:dyDescent="0.4">
      <c r="B42" s="138" t="s">
        <v>72</v>
      </c>
      <c r="C42" s="139">
        <v>2081.6781115834965</v>
      </c>
      <c r="D42" s="100"/>
      <c r="F42" s="140" t="s">
        <v>7</v>
      </c>
      <c r="G42" s="141">
        <v>-778.3218884165035</v>
      </c>
      <c r="H42" s="100"/>
    </row>
    <row r="43" spans="2:8" ht="16" x14ac:dyDescent="0.4">
      <c r="B43" s="138" t="s">
        <v>279</v>
      </c>
      <c r="C43" s="139">
        <v>2081.6781115834965</v>
      </c>
      <c r="D43" s="100"/>
      <c r="F43" s="140" t="s">
        <v>23</v>
      </c>
      <c r="G43" s="141">
        <v>-764.17435076070251</v>
      </c>
      <c r="H43" s="100"/>
    </row>
    <row r="44" spans="2:8" ht="16" x14ac:dyDescent="0.4">
      <c r="B44" s="138" t="s">
        <v>75</v>
      </c>
      <c r="C44" s="139">
        <v>2068.6781115834965</v>
      </c>
      <c r="D44" s="100"/>
      <c r="F44" s="140" t="s">
        <v>43</v>
      </c>
      <c r="G44" s="141">
        <v>-689.3218884165035</v>
      </c>
      <c r="H44" s="100"/>
    </row>
    <row r="45" spans="2:8" ht="16" x14ac:dyDescent="0.4">
      <c r="B45" s="138" t="s">
        <v>248</v>
      </c>
      <c r="C45" s="139">
        <v>2061.6781115834965</v>
      </c>
      <c r="D45" s="100"/>
      <c r="F45" s="140" t="s">
        <v>165</v>
      </c>
      <c r="G45" s="141">
        <v>-676.3218884165035</v>
      </c>
      <c r="H45" s="100"/>
    </row>
    <row r="46" spans="2:8" ht="16" x14ac:dyDescent="0.4">
      <c r="B46" s="138" t="s">
        <v>178</v>
      </c>
      <c r="C46" s="139">
        <v>2055.6781115834965</v>
      </c>
      <c r="D46" s="100"/>
      <c r="F46" s="140" t="s">
        <v>275</v>
      </c>
      <c r="G46" s="141">
        <v>-673.3218884165035</v>
      </c>
      <c r="H46" s="100"/>
    </row>
    <row r="47" spans="2:8" ht="16" x14ac:dyDescent="0.4">
      <c r="B47" s="138" t="s">
        <v>74</v>
      </c>
      <c r="C47" s="139">
        <v>2033.6781115834965</v>
      </c>
      <c r="D47" s="100"/>
      <c r="F47" s="140" t="s">
        <v>233</v>
      </c>
      <c r="G47" s="141">
        <v>-663.3218884165035</v>
      </c>
      <c r="H47" s="100"/>
    </row>
    <row r="48" spans="2:8" ht="16" x14ac:dyDescent="0.4">
      <c r="B48" s="138" t="s">
        <v>85</v>
      </c>
      <c r="C48" s="139">
        <v>2010.6781115834965</v>
      </c>
      <c r="D48" s="100"/>
      <c r="F48" s="140" t="s">
        <v>163</v>
      </c>
      <c r="G48" s="141">
        <v>-611.3218884165035</v>
      </c>
      <c r="H48" s="100"/>
    </row>
    <row r="49" spans="2:8" ht="16" x14ac:dyDescent="0.4">
      <c r="B49" s="138" t="s">
        <v>66</v>
      </c>
      <c r="C49" s="139">
        <v>2008.6781115834965</v>
      </c>
      <c r="D49" s="100"/>
      <c r="F49" s="140" t="s">
        <v>128</v>
      </c>
      <c r="G49" s="141">
        <v>-598.86465068269899</v>
      </c>
      <c r="H49" s="100"/>
    </row>
    <row r="50" spans="2:8" ht="16" x14ac:dyDescent="0.4">
      <c r="B50" s="138" t="s">
        <v>290</v>
      </c>
      <c r="C50" s="139">
        <v>2006.6781115834965</v>
      </c>
      <c r="D50" s="100"/>
      <c r="F50" s="140" t="s">
        <v>124</v>
      </c>
      <c r="G50" s="141">
        <v>-543.3218884165035</v>
      </c>
      <c r="H50" s="100"/>
    </row>
    <row r="51" spans="2:8" ht="16" x14ac:dyDescent="0.4">
      <c r="B51" s="138" t="s">
        <v>239</v>
      </c>
      <c r="C51" s="139">
        <v>1976.6781115834965</v>
      </c>
      <c r="D51" s="100"/>
      <c r="F51" s="140" t="s">
        <v>16</v>
      </c>
      <c r="G51" s="141">
        <v>-505.3218884165035</v>
      </c>
      <c r="H51" s="100"/>
    </row>
    <row r="52" spans="2:8" ht="16" x14ac:dyDescent="0.4">
      <c r="B52" s="138" t="s">
        <v>45</v>
      </c>
      <c r="C52" s="139">
        <v>1954.6781115834965</v>
      </c>
      <c r="D52" s="100"/>
      <c r="F52" s="140" t="s">
        <v>13</v>
      </c>
      <c r="G52" s="141">
        <v>-504.3218884165035</v>
      </c>
      <c r="H52" s="100"/>
    </row>
    <row r="53" spans="2:8" ht="16" x14ac:dyDescent="0.4">
      <c r="B53" s="138" t="s">
        <v>162</v>
      </c>
      <c r="C53" s="139">
        <v>1928.6781115834965</v>
      </c>
      <c r="D53" s="100"/>
      <c r="F53" s="140" t="s">
        <v>49</v>
      </c>
      <c r="G53" s="141">
        <v>-463.3218884165035</v>
      </c>
      <c r="H53" s="100"/>
    </row>
    <row r="54" spans="2:8" ht="16" x14ac:dyDescent="0.4">
      <c r="B54" s="138" t="s">
        <v>190</v>
      </c>
      <c r="C54" s="139">
        <v>1857.6781115834965</v>
      </c>
      <c r="D54" s="100"/>
      <c r="F54" s="140" t="s">
        <v>3</v>
      </c>
      <c r="G54" s="141">
        <v>-462.3218884165035</v>
      </c>
      <c r="H54" s="100"/>
    </row>
    <row r="55" spans="2:8" ht="16" x14ac:dyDescent="0.4">
      <c r="B55" s="138" t="s">
        <v>181</v>
      </c>
      <c r="C55" s="139">
        <v>1848.6781115834965</v>
      </c>
      <c r="D55" s="100"/>
      <c r="F55" s="140" t="s">
        <v>213</v>
      </c>
      <c r="G55" s="141">
        <v>-454.3218884165035</v>
      </c>
      <c r="H55" s="100"/>
    </row>
    <row r="56" spans="2:8" ht="16" x14ac:dyDescent="0.4">
      <c r="B56" s="138" t="s">
        <v>95</v>
      </c>
      <c r="C56" s="139">
        <v>1843.6781115834965</v>
      </c>
      <c r="D56" s="100"/>
      <c r="F56" s="140" t="s">
        <v>100</v>
      </c>
      <c r="G56" s="141">
        <v>-428.3218884165035</v>
      </c>
      <c r="H56" s="100"/>
    </row>
    <row r="57" spans="2:8" ht="16" x14ac:dyDescent="0.4">
      <c r="B57" s="138" t="s">
        <v>87</v>
      </c>
      <c r="C57" s="139">
        <v>1838.6781115834965</v>
      </c>
      <c r="D57" s="100"/>
      <c r="F57" s="140" t="s">
        <v>19</v>
      </c>
      <c r="G57" s="141">
        <v>-425.75233043610933</v>
      </c>
      <c r="H57" s="100"/>
    </row>
    <row r="58" spans="2:8" ht="16" x14ac:dyDescent="0.4">
      <c r="B58" s="138" t="s">
        <v>251</v>
      </c>
      <c r="C58" s="139">
        <v>1824.6781115834965</v>
      </c>
      <c r="D58" s="100"/>
      <c r="F58" s="140" t="s">
        <v>200</v>
      </c>
      <c r="G58" s="141">
        <v>-422.3218884165035</v>
      </c>
      <c r="H58" s="100"/>
    </row>
    <row r="59" spans="2:8" ht="16" x14ac:dyDescent="0.4">
      <c r="B59" s="138" t="s">
        <v>249</v>
      </c>
      <c r="C59" s="139">
        <v>1823.6781115834965</v>
      </c>
      <c r="D59" s="100"/>
      <c r="F59" s="140" t="s">
        <v>207</v>
      </c>
      <c r="G59" s="141">
        <v>-418.3218884165035</v>
      </c>
      <c r="H59" s="100"/>
    </row>
    <row r="60" spans="2:8" ht="16" x14ac:dyDescent="0.4">
      <c r="B60" s="138" t="s">
        <v>271</v>
      </c>
      <c r="C60" s="139">
        <v>1818.6781115834965</v>
      </c>
      <c r="D60" s="100"/>
      <c r="F60" s="140" t="s">
        <v>107</v>
      </c>
      <c r="G60" s="141">
        <v>-413.3218884165035</v>
      </c>
      <c r="H60" s="100"/>
    </row>
    <row r="61" spans="2:8" ht="16" x14ac:dyDescent="0.4">
      <c r="B61" s="138" t="s">
        <v>70</v>
      </c>
      <c r="C61" s="139">
        <v>1817.6781115834965</v>
      </c>
      <c r="D61" s="100"/>
      <c r="F61" s="140" t="s">
        <v>138</v>
      </c>
      <c r="G61" s="141">
        <v>-413.3218884165035</v>
      </c>
      <c r="H61" s="100"/>
    </row>
    <row r="62" spans="2:8" ht="16" x14ac:dyDescent="0.4">
      <c r="B62" s="138" t="s">
        <v>289</v>
      </c>
      <c r="C62" s="139">
        <v>1789.6781115834965</v>
      </c>
      <c r="D62" s="100"/>
      <c r="F62" s="140" t="s">
        <v>98</v>
      </c>
      <c r="G62" s="141">
        <v>-372.3218884165035</v>
      </c>
      <c r="H62" s="100"/>
    </row>
    <row r="63" spans="2:8" ht="16" x14ac:dyDescent="0.4">
      <c r="B63" s="138" t="s">
        <v>115</v>
      </c>
      <c r="C63" s="139">
        <v>1771.6781115834965</v>
      </c>
      <c r="D63" s="100"/>
      <c r="F63" s="140" t="s">
        <v>157</v>
      </c>
      <c r="G63" s="141">
        <v>-363.3218884165035</v>
      </c>
      <c r="H63" s="100"/>
    </row>
    <row r="64" spans="2:8" ht="16" x14ac:dyDescent="0.4">
      <c r="B64" s="138" t="s">
        <v>242</v>
      </c>
      <c r="C64" s="139">
        <v>1749.6781115834965</v>
      </c>
      <c r="D64" s="100"/>
      <c r="F64" s="140" t="s">
        <v>148</v>
      </c>
      <c r="G64" s="141">
        <v>-337.3218884165035</v>
      </c>
      <c r="H64" s="100"/>
    </row>
    <row r="65" spans="2:8" ht="16" x14ac:dyDescent="0.4">
      <c r="B65" s="138" t="s">
        <v>258</v>
      </c>
      <c r="C65" s="139">
        <v>1746.6781115834965</v>
      </c>
      <c r="D65" s="100"/>
      <c r="F65" s="140" t="s">
        <v>209</v>
      </c>
      <c r="G65" s="141">
        <v>-330.3218884165035</v>
      </c>
      <c r="H65" s="100"/>
    </row>
    <row r="66" spans="2:8" ht="16" x14ac:dyDescent="0.4">
      <c r="B66" s="138" t="s">
        <v>168</v>
      </c>
      <c r="C66" s="139">
        <v>1745.6781115834965</v>
      </c>
      <c r="D66" s="100"/>
      <c r="F66" s="140" t="s">
        <v>223</v>
      </c>
      <c r="G66" s="141">
        <v>-322.3218884165035</v>
      </c>
      <c r="H66" s="100"/>
    </row>
    <row r="67" spans="2:8" ht="16" x14ac:dyDescent="0.4">
      <c r="B67" s="138" t="s">
        <v>88</v>
      </c>
      <c r="C67" s="139">
        <v>1707.6781115834965</v>
      </c>
      <c r="D67" s="100"/>
      <c r="F67" s="140" t="s">
        <v>141</v>
      </c>
      <c r="G67" s="141">
        <v>-302.3218884165035</v>
      </c>
      <c r="H67" s="100"/>
    </row>
    <row r="68" spans="2:8" ht="16" x14ac:dyDescent="0.4">
      <c r="B68" s="138" t="s">
        <v>234</v>
      </c>
      <c r="C68" s="139">
        <v>1690.6781115834965</v>
      </c>
      <c r="D68" s="100"/>
      <c r="F68" s="140" t="s">
        <v>29</v>
      </c>
      <c r="G68" s="141">
        <v>-299.3218884165035</v>
      </c>
      <c r="H68" s="100"/>
    </row>
    <row r="69" spans="2:8" ht="16" x14ac:dyDescent="0.4">
      <c r="B69" s="138" t="s">
        <v>283</v>
      </c>
      <c r="C69" s="139">
        <v>1688.6781115834965</v>
      </c>
      <c r="D69" s="100"/>
      <c r="F69" s="140" t="s">
        <v>105</v>
      </c>
      <c r="G69" s="141">
        <v>-295.3218884165035</v>
      </c>
      <c r="H69" s="100"/>
    </row>
    <row r="70" spans="2:8" ht="16" x14ac:dyDescent="0.4">
      <c r="B70" s="138" t="s">
        <v>92</v>
      </c>
      <c r="C70" s="139">
        <v>1686.6781115834965</v>
      </c>
      <c r="D70" s="100"/>
      <c r="F70" s="140" t="s">
        <v>20</v>
      </c>
      <c r="G70" s="141">
        <v>-294.3218884165035</v>
      </c>
      <c r="H70" s="100"/>
    </row>
    <row r="71" spans="2:8" ht="16" x14ac:dyDescent="0.4">
      <c r="B71" s="138" t="s">
        <v>243</v>
      </c>
      <c r="C71" s="139">
        <v>1667.6781115834965</v>
      </c>
      <c r="D71" s="100"/>
      <c r="F71" s="140" t="s">
        <v>15</v>
      </c>
      <c r="G71" s="141">
        <v>-258.72988055159658</v>
      </c>
      <c r="H71" s="100"/>
    </row>
    <row r="72" spans="2:8" ht="16" x14ac:dyDescent="0.4">
      <c r="B72" s="138" t="s">
        <v>143</v>
      </c>
      <c r="C72" s="139">
        <v>1645.6781115834965</v>
      </c>
      <c r="D72" s="100"/>
      <c r="F72" s="140" t="s">
        <v>216</v>
      </c>
      <c r="G72" s="141">
        <v>-181.3218884165035</v>
      </c>
      <c r="H72" s="100"/>
    </row>
    <row r="73" spans="2:8" ht="16" x14ac:dyDescent="0.4">
      <c r="B73" s="138" t="s">
        <v>91</v>
      </c>
      <c r="C73" s="139">
        <v>1636.6781115834965</v>
      </c>
      <c r="D73" s="100"/>
      <c r="F73" s="140" t="s">
        <v>193</v>
      </c>
      <c r="G73" s="141">
        <v>-170.3218884165035</v>
      </c>
      <c r="H73" s="100"/>
    </row>
    <row r="74" spans="2:8" ht="16" x14ac:dyDescent="0.4">
      <c r="B74" s="138" t="s">
        <v>55</v>
      </c>
      <c r="C74" s="139">
        <v>1632.6781115834965</v>
      </c>
      <c r="D74" s="100"/>
      <c r="F74" s="140" t="s">
        <v>280</v>
      </c>
      <c r="G74" s="141">
        <v>-168.3218884165035</v>
      </c>
      <c r="H74" s="100"/>
    </row>
    <row r="75" spans="2:8" ht="16" x14ac:dyDescent="0.4">
      <c r="B75" s="138" t="s">
        <v>33</v>
      </c>
      <c r="C75" s="139">
        <v>1627.6781115834965</v>
      </c>
      <c r="D75" s="100"/>
      <c r="F75" s="140" t="s">
        <v>119</v>
      </c>
      <c r="G75" s="141">
        <v>-160.3218884165035</v>
      </c>
      <c r="H75" s="100"/>
    </row>
    <row r="76" spans="2:8" ht="16" x14ac:dyDescent="0.4">
      <c r="B76" s="138" t="s">
        <v>60</v>
      </c>
      <c r="C76" s="139">
        <v>1626.6781115834965</v>
      </c>
      <c r="D76" s="100"/>
      <c r="F76" s="140" t="s">
        <v>126</v>
      </c>
      <c r="G76" s="141">
        <v>-154.3218884165035</v>
      </c>
      <c r="H76" s="100"/>
    </row>
    <row r="77" spans="2:8" ht="16" x14ac:dyDescent="0.4">
      <c r="B77" s="138" t="s">
        <v>79</v>
      </c>
      <c r="C77" s="139">
        <v>1621.6781115834965</v>
      </c>
      <c r="D77" s="100"/>
      <c r="F77" s="140" t="s">
        <v>136</v>
      </c>
      <c r="G77" s="141">
        <v>-154.3218884165035</v>
      </c>
      <c r="H77" s="100"/>
    </row>
    <row r="78" spans="2:8" ht="16" x14ac:dyDescent="0.4">
      <c r="B78" s="138" t="s">
        <v>231</v>
      </c>
      <c r="C78" s="139">
        <v>1584.6781115834965</v>
      </c>
      <c r="D78" s="100"/>
      <c r="F78" s="140" t="s">
        <v>132</v>
      </c>
      <c r="G78" s="141">
        <v>-148.3218884165035</v>
      </c>
      <c r="H78" s="100"/>
    </row>
    <row r="79" spans="2:8" ht="16" x14ac:dyDescent="0.4">
      <c r="B79" s="138" t="s">
        <v>255</v>
      </c>
      <c r="C79" s="139">
        <v>1582.6781115834965</v>
      </c>
      <c r="D79" s="100"/>
      <c r="F79" s="140" t="s">
        <v>39</v>
      </c>
      <c r="G79" s="141">
        <v>-123.3218884165035</v>
      </c>
      <c r="H79" s="100"/>
    </row>
    <row r="80" spans="2:8" ht="16" x14ac:dyDescent="0.4">
      <c r="B80" s="138" t="s">
        <v>269</v>
      </c>
      <c r="C80" s="139">
        <v>1580.6781115834965</v>
      </c>
      <c r="D80" s="100"/>
      <c r="F80" s="140" t="s">
        <v>103</v>
      </c>
      <c r="G80" s="141">
        <v>-101.3218884165035</v>
      </c>
      <c r="H80" s="100"/>
    </row>
    <row r="81" spans="2:8" ht="16" x14ac:dyDescent="0.4">
      <c r="B81" s="138" t="s">
        <v>176</v>
      </c>
      <c r="C81" s="139">
        <v>1551.6781115834965</v>
      </c>
      <c r="D81" s="100"/>
      <c r="F81" s="140" t="s">
        <v>42</v>
      </c>
      <c r="G81" s="141">
        <v>-79.321888416503498</v>
      </c>
      <c r="H81" s="100"/>
    </row>
    <row r="82" spans="2:8" ht="16" x14ac:dyDescent="0.4">
      <c r="B82" s="138" t="s">
        <v>172</v>
      </c>
      <c r="C82" s="139">
        <v>1528.6781115834965</v>
      </c>
      <c r="D82" s="100"/>
      <c r="F82" s="140" t="s">
        <v>127</v>
      </c>
      <c r="G82" s="141">
        <v>-68.321888416503498</v>
      </c>
      <c r="H82" s="100"/>
    </row>
    <row r="83" spans="2:8" ht="16" x14ac:dyDescent="0.4">
      <c r="B83" s="138" t="s">
        <v>191</v>
      </c>
      <c r="C83" s="139">
        <v>1526.6781115834965</v>
      </c>
      <c r="D83" s="100"/>
      <c r="F83" s="140" t="s">
        <v>52</v>
      </c>
      <c r="G83" s="141">
        <v>-63.321888416503498</v>
      </c>
      <c r="H83" s="100"/>
    </row>
    <row r="84" spans="2:8" ht="16" x14ac:dyDescent="0.4">
      <c r="B84" s="138" t="s">
        <v>186</v>
      </c>
      <c r="C84" s="139">
        <v>1513.6781115834965</v>
      </c>
      <c r="D84" s="100"/>
      <c r="F84" s="140" t="s">
        <v>114</v>
      </c>
      <c r="G84" s="141">
        <v>-59.454597012751037</v>
      </c>
      <c r="H84" s="100"/>
    </row>
    <row r="85" spans="2:8" ht="16" x14ac:dyDescent="0.4">
      <c r="B85" s="138" t="s">
        <v>224</v>
      </c>
      <c r="C85" s="139">
        <v>1488.6781115834965</v>
      </c>
      <c r="D85" s="100"/>
      <c r="F85" s="140" t="s">
        <v>64</v>
      </c>
      <c r="G85" s="142">
        <v>-9.3218884165034979</v>
      </c>
      <c r="H85" s="100"/>
    </row>
    <row r="86" spans="2:8" ht="16" x14ac:dyDescent="0.4">
      <c r="B86" s="138" t="s">
        <v>247</v>
      </c>
      <c r="C86" s="139">
        <v>1477.6781115834965</v>
      </c>
      <c r="D86" s="100"/>
      <c r="G86" s="52"/>
      <c r="H86" s="100"/>
    </row>
    <row r="87" spans="2:8" ht="16" x14ac:dyDescent="0.4">
      <c r="B87" s="138" t="s">
        <v>215</v>
      </c>
      <c r="C87" s="139">
        <v>1476.6781115834965</v>
      </c>
      <c r="D87" s="100"/>
      <c r="G87" s="52"/>
      <c r="H87" s="100"/>
    </row>
    <row r="88" spans="2:8" ht="16" x14ac:dyDescent="0.4">
      <c r="B88" s="138" t="s">
        <v>238</v>
      </c>
      <c r="C88" s="139">
        <v>1469.6781115834965</v>
      </c>
      <c r="D88" s="100"/>
      <c r="G88" s="52"/>
      <c r="H88" s="100"/>
    </row>
    <row r="89" spans="2:8" ht="16" x14ac:dyDescent="0.4">
      <c r="B89" s="138" t="s">
        <v>90</v>
      </c>
      <c r="C89" s="139">
        <v>1467.6781115834965</v>
      </c>
      <c r="D89" s="100"/>
      <c r="G89" s="52"/>
      <c r="H89" s="100"/>
    </row>
    <row r="90" spans="2:8" ht="16" x14ac:dyDescent="0.4">
      <c r="B90" s="138" t="s">
        <v>221</v>
      </c>
      <c r="C90" s="139">
        <v>1418.6781115834965</v>
      </c>
      <c r="D90" s="100"/>
      <c r="G90" s="52"/>
      <c r="H90" s="100"/>
    </row>
    <row r="91" spans="2:8" ht="16" x14ac:dyDescent="0.4">
      <c r="B91" s="138" t="s">
        <v>203</v>
      </c>
      <c r="C91" s="139">
        <v>1417.6781115834965</v>
      </c>
      <c r="D91" s="100"/>
      <c r="G91" s="52"/>
      <c r="H91" s="100"/>
    </row>
    <row r="92" spans="2:8" ht="16" x14ac:dyDescent="0.4">
      <c r="B92" s="138" t="s">
        <v>144</v>
      </c>
      <c r="C92" s="139">
        <v>1401.6781115834965</v>
      </c>
      <c r="D92" s="100"/>
      <c r="G92" s="52"/>
      <c r="H92" s="100"/>
    </row>
    <row r="93" spans="2:8" ht="16" x14ac:dyDescent="0.4">
      <c r="B93" s="138" t="s">
        <v>40</v>
      </c>
      <c r="C93" s="139">
        <v>1386.6781115834965</v>
      </c>
      <c r="D93" s="100"/>
      <c r="G93" s="52"/>
      <c r="H93" s="100"/>
    </row>
    <row r="94" spans="2:8" ht="16" x14ac:dyDescent="0.4">
      <c r="B94" s="138" t="s">
        <v>261</v>
      </c>
      <c r="C94" s="139">
        <v>1384.6781115834965</v>
      </c>
      <c r="D94" s="100"/>
      <c r="G94" s="52"/>
      <c r="H94" s="100"/>
    </row>
    <row r="95" spans="2:8" ht="16" x14ac:dyDescent="0.4">
      <c r="B95" s="138" t="s">
        <v>166</v>
      </c>
      <c r="C95" s="139">
        <v>1380.6781115834965</v>
      </c>
      <c r="D95" s="100"/>
      <c r="G95" s="52"/>
      <c r="H95" s="100"/>
    </row>
    <row r="96" spans="2:8" ht="16" x14ac:dyDescent="0.4">
      <c r="B96" s="138" t="s">
        <v>61</v>
      </c>
      <c r="C96" s="139">
        <v>1365.6781115834965</v>
      </c>
      <c r="D96" s="100"/>
      <c r="G96" s="52"/>
      <c r="H96" s="100"/>
    </row>
    <row r="97" spans="2:8" ht="16" x14ac:dyDescent="0.4">
      <c r="B97" s="138" t="s">
        <v>116</v>
      </c>
      <c r="C97" s="139">
        <v>1354.6781115834965</v>
      </c>
      <c r="D97" s="100"/>
      <c r="G97" s="52"/>
      <c r="H97" s="100"/>
    </row>
    <row r="98" spans="2:8" ht="16" x14ac:dyDescent="0.4">
      <c r="B98" s="138" t="s">
        <v>266</v>
      </c>
      <c r="C98" s="139">
        <v>1330.6781115834965</v>
      </c>
      <c r="D98" s="100"/>
      <c r="G98" s="52"/>
      <c r="H98" s="100"/>
    </row>
    <row r="99" spans="2:8" ht="16" x14ac:dyDescent="0.4">
      <c r="B99" s="138" t="s">
        <v>229</v>
      </c>
      <c r="C99" s="139">
        <v>1321.6781115834965</v>
      </c>
      <c r="D99" s="100"/>
      <c r="G99" s="52"/>
      <c r="H99" s="100"/>
    </row>
    <row r="100" spans="2:8" ht="16" x14ac:dyDescent="0.4">
      <c r="B100" s="138" t="s">
        <v>173</v>
      </c>
      <c r="C100" s="139">
        <v>1320.6781115834965</v>
      </c>
      <c r="D100" s="100"/>
    </row>
    <row r="101" spans="2:8" ht="16" x14ac:dyDescent="0.4">
      <c r="B101" s="138" t="s">
        <v>291</v>
      </c>
      <c r="C101" s="139">
        <v>1316.6781115834965</v>
      </c>
      <c r="D101" s="100"/>
    </row>
    <row r="102" spans="2:8" ht="16" x14ac:dyDescent="0.4">
      <c r="B102" s="138" t="s">
        <v>281</v>
      </c>
      <c r="C102" s="139">
        <v>1315.6781115834965</v>
      </c>
      <c r="D102" s="100"/>
    </row>
    <row r="103" spans="2:8" ht="16" x14ac:dyDescent="0.4">
      <c r="B103" s="138" t="s">
        <v>198</v>
      </c>
      <c r="C103" s="139">
        <v>1291.6781115834965</v>
      </c>
      <c r="D103" s="100"/>
    </row>
    <row r="104" spans="2:8" ht="16" x14ac:dyDescent="0.4">
      <c r="B104" s="138" t="s">
        <v>96</v>
      </c>
      <c r="C104" s="139">
        <v>1270.6781115834965</v>
      </c>
      <c r="D104" s="100"/>
    </row>
    <row r="105" spans="2:8" ht="16" x14ac:dyDescent="0.4">
      <c r="B105" s="138" t="s">
        <v>227</v>
      </c>
      <c r="C105" s="139">
        <v>1261.6781115834965</v>
      </c>
      <c r="D105" s="100"/>
    </row>
    <row r="106" spans="2:8" ht="16" x14ac:dyDescent="0.4">
      <c r="B106" s="138" t="s">
        <v>246</v>
      </c>
      <c r="C106" s="139">
        <v>1253.6781115834965</v>
      </c>
      <c r="D106" s="100"/>
    </row>
    <row r="107" spans="2:8" ht="16" x14ac:dyDescent="0.4">
      <c r="B107" s="138" t="s">
        <v>237</v>
      </c>
      <c r="C107" s="139">
        <v>1218.6781115834965</v>
      </c>
      <c r="D107" s="100"/>
    </row>
    <row r="108" spans="2:8" ht="16" x14ac:dyDescent="0.4">
      <c r="B108" s="138" t="s">
        <v>210</v>
      </c>
      <c r="C108" s="139">
        <v>1212.6781115834965</v>
      </c>
      <c r="D108" s="100"/>
    </row>
    <row r="109" spans="2:8" ht="16" x14ac:dyDescent="0.4">
      <c r="B109" s="138" t="s">
        <v>150</v>
      </c>
      <c r="C109" s="139">
        <v>1211.6781115834965</v>
      </c>
      <c r="D109" s="100"/>
    </row>
    <row r="110" spans="2:8" ht="16" x14ac:dyDescent="0.4">
      <c r="B110" s="138" t="s">
        <v>149</v>
      </c>
      <c r="C110" s="139">
        <v>1210.6781115834965</v>
      </c>
      <c r="D110" s="100"/>
    </row>
    <row r="111" spans="2:8" ht="16" x14ac:dyDescent="0.4">
      <c r="B111" s="138" t="s">
        <v>130</v>
      </c>
      <c r="C111" s="139">
        <v>1199.6781115834965</v>
      </c>
      <c r="D111" s="100"/>
    </row>
    <row r="112" spans="2:8" ht="16" x14ac:dyDescent="0.4">
      <c r="B112" s="138" t="s">
        <v>46</v>
      </c>
      <c r="C112" s="139">
        <v>1198.6781115834965</v>
      </c>
      <c r="D112" s="100"/>
    </row>
    <row r="113" spans="2:4" ht="16" x14ac:dyDescent="0.4">
      <c r="B113" s="138" t="s">
        <v>54</v>
      </c>
      <c r="C113" s="139">
        <v>1185.6781115834965</v>
      </c>
      <c r="D113" s="100"/>
    </row>
    <row r="114" spans="2:4" ht="16" x14ac:dyDescent="0.4">
      <c r="B114" s="138" t="s">
        <v>202</v>
      </c>
      <c r="C114" s="139">
        <v>1175.6781115834965</v>
      </c>
      <c r="D114" s="100"/>
    </row>
    <row r="115" spans="2:4" ht="16" x14ac:dyDescent="0.4">
      <c r="B115" s="138" t="s">
        <v>204</v>
      </c>
      <c r="C115" s="139">
        <v>1171.6781115834965</v>
      </c>
      <c r="D115" s="100"/>
    </row>
    <row r="116" spans="2:4" ht="16" x14ac:dyDescent="0.4">
      <c r="B116" s="138" t="s">
        <v>174</v>
      </c>
      <c r="C116" s="139">
        <v>1136.6781115834965</v>
      </c>
      <c r="D116" s="100"/>
    </row>
    <row r="117" spans="2:4" ht="16" x14ac:dyDescent="0.4">
      <c r="B117" s="138" t="s">
        <v>212</v>
      </c>
      <c r="C117" s="139">
        <v>1131.6781115834965</v>
      </c>
      <c r="D117" s="100"/>
    </row>
    <row r="118" spans="2:4" ht="16" x14ac:dyDescent="0.4">
      <c r="B118" s="138" t="s">
        <v>71</v>
      </c>
      <c r="C118" s="139">
        <v>1124.6781115834965</v>
      </c>
      <c r="D118" s="100"/>
    </row>
    <row r="119" spans="2:4" ht="16" x14ac:dyDescent="0.4">
      <c r="B119" s="138" t="s">
        <v>117</v>
      </c>
      <c r="C119" s="139">
        <v>1104.6781115834965</v>
      </c>
      <c r="D119" s="100"/>
    </row>
    <row r="120" spans="2:4" ht="16" x14ac:dyDescent="0.4">
      <c r="B120" s="138" t="s">
        <v>195</v>
      </c>
      <c r="C120" s="139">
        <v>1092.6781115834965</v>
      </c>
      <c r="D120" s="100"/>
    </row>
    <row r="121" spans="2:4" ht="16" x14ac:dyDescent="0.4">
      <c r="B121" s="138" t="s">
        <v>222</v>
      </c>
      <c r="C121" s="139">
        <v>1086.6781115834965</v>
      </c>
      <c r="D121" s="100"/>
    </row>
    <row r="122" spans="2:4" ht="16" x14ac:dyDescent="0.4">
      <c r="B122" s="138" t="s">
        <v>159</v>
      </c>
      <c r="C122" s="139">
        <v>1072.6781115834965</v>
      </c>
      <c r="D122" s="100"/>
    </row>
    <row r="123" spans="2:4" ht="16" x14ac:dyDescent="0.4">
      <c r="B123" s="138" t="s">
        <v>205</v>
      </c>
      <c r="C123" s="139">
        <v>1064.6781115834965</v>
      </c>
      <c r="D123" s="100"/>
    </row>
    <row r="124" spans="2:4" ht="16" x14ac:dyDescent="0.4">
      <c r="B124" s="138" t="s">
        <v>245</v>
      </c>
      <c r="C124" s="139">
        <v>1064.6781115834965</v>
      </c>
      <c r="D124" s="100"/>
    </row>
    <row r="125" spans="2:4" ht="16" x14ac:dyDescent="0.4">
      <c r="B125" s="138" t="s">
        <v>164</v>
      </c>
      <c r="C125" s="139">
        <v>1048.6781115834965</v>
      </c>
      <c r="D125" s="100"/>
    </row>
    <row r="126" spans="2:4" ht="16" x14ac:dyDescent="0.4">
      <c r="B126" s="138" t="s">
        <v>170</v>
      </c>
      <c r="C126" s="139">
        <v>1038.6781115834965</v>
      </c>
      <c r="D126" s="100"/>
    </row>
    <row r="127" spans="2:4" ht="16" x14ac:dyDescent="0.4">
      <c r="B127" s="138" t="s">
        <v>236</v>
      </c>
      <c r="C127" s="139">
        <v>1033.6781115834965</v>
      </c>
      <c r="D127" s="100"/>
    </row>
    <row r="128" spans="2:4" ht="16" x14ac:dyDescent="0.4">
      <c r="B128" s="138" t="s">
        <v>59</v>
      </c>
      <c r="C128" s="139">
        <v>1031.6781115834965</v>
      </c>
      <c r="D128" s="100"/>
    </row>
    <row r="129" spans="2:4" ht="16" x14ac:dyDescent="0.4">
      <c r="B129" s="138" t="s">
        <v>286</v>
      </c>
      <c r="C129" s="139">
        <v>1027.6781115834965</v>
      </c>
      <c r="D129" s="100"/>
    </row>
    <row r="130" spans="2:4" ht="16" x14ac:dyDescent="0.4">
      <c r="B130" s="138" t="s">
        <v>244</v>
      </c>
      <c r="C130" s="139">
        <v>1026.6781115834965</v>
      </c>
      <c r="D130" s="100"/>
    </row>
    <row r="131" spans="2:4" ht="16" x14ac:dyDescent="0.4">
      <c r="B131" s="138" t="s">
        <v>158</v>
      </c>
      <c r="C131" s="139">
        <v>1008.6781115834965</v>
      </c>
      <c r="D131" s="100"/>
    </row>
    <row r="132" spans="2:4" ht="16" x14ac:dyDescent="0.4">
      <c r="B132" s="138" t="s">
        <v>11</v>
      </c>
      <c r="C132" s="139">
        <v>999.6781115834965</v>
      </c>
      <c r="D132" s="100"/>
    </row>
    <row r="133" spans="2:4" ht="16" x14ac:dyDescent="0.4">
      <c r="B133" s="138" t="s">
        <v>47</v>
      </c>
      <c r="C133" s="139">
        <v>982.6781115834965</v>
      </c>
      <c r="D133" s="100"/>
    </row>
    <row r="134" spans="2:4" ht="16" x14ac:dyDescent="0.4">
      <c r="B134" s="138" t="s">
        <v>217</v>
      </c>
      <c r="C134" s="139">
        <v>969.6781115834965</v>
      </c>
      <c r="D134" s="100"/>
    </row>
    <row r="135" spans="2:4" ht="16" x14ac:dyDescent="0.4">
      <c r="B135" s="138" t="s">
        <v>180</v>
      </c>
      <c r="C135" s="139">
        <v>968.6781115834965</v>
      </c>
      <c r="D135" s="100"/>
    </row>
    <row r="136" spans="2:4" ht="16" x14ac:dyDescent="0.4">
      <c r="B136" s="138" t="s">
        <v>129</v>
      </c>
      <c r="C136" s="139">
        <v>948.6781115834965</v>
      </c>
      <c r="D136" s="100"/>
    </row>
    <row r="137" spans="2:4" ht="16" x14ac:dyDescent="0.4">
      <c r="B137" s="138" t="s">
        <v>160</v>
      </c>
      <c r="C137" s="139">
        <v>943.6781115834965</v>
      </c>
      <c r="D137" s="100"/>
    </row>
    <row r="138" spans="2:4" ht="16" x14ac:dyDescent="0.4">
      <c r="B138" s="138" t="s">
        <v>220</v>
      </c>
      <c r="C138" s="139">
        <v>931.6781115834965</v>
      </c>
      <c r="D138" s="100"/>
    </row>
    <row r="139" spans="2:4" ht="16" x14ac:dyDescent="0.4">
      <c r="B139" s="138" t="s">
        <v>53</v>
      </c>
      <c r="C139" s="139">
        <v>898.6781115834965</v>
      </c>
      <c r="D139" s="100"/>
    </row>
    <row r="140" spans="2:4" ht="16" x14ac:dyDescent="0.4">
      <c r="B140" s="138" t="s">
        <v>57</v>
      </c>
      <c r="C140" s="139">
        <v>859.6781115834965</v>
      </c>
      <c r="D140" s="100"/>
    </row>
    <row r="141" spans="2:4" ht="16" x14ac:dyDescent="0.4">
      <c r="B141" s="138" t="s">
        <v>131</v>
      </c>
      <c r="C141" s="139">
        <v>851.6781115834965</v>
      </c>
      <c r="D141" s="100"/>
    </row>
    <row r="142" spans="2:4" ht="16" x14ac:dyDescent="0.4">
      <c r="B142" s="138" t="s">
        <v>171</v>
      </c>
      <c r="C142" s="139">
        <v>849.6781115834965</v>
      </c>
      <c r="D142" s="100"/>
    </row>
    <row r="143" spans="2:4" ht="16" x14ac:dyDescent="0.4">
      <c r="B143" s="138" t="s">
        <v>146</v>
      </c>
      <c r="C143" s="139">
        <v>837.6781115834965</v>
      </c>
      <c r="D143" s="100"/>
    </row>
    <row r="144" spans="2:4" ht="16" x14ac:dyDescent="0.4">
      <c r="B144" s="138" t="s">
        <v>201</v>
      </c>
      <c r="C144" s="139">
        <v>834.6781115834965</v>
      </c>
      <c r="D144" s="100"/>
    </row>
    <row r="145" spans="2:4" ht="16" x14ac:dyDescent="0.4">
      <c r="B145" s="138" t="s">
        <v>56</v>
      </c>
      <c r="C145" s="139">
        <v>823.6781115834965</v>
      </c>
      <c r="D145" s="100"/>
    </row>
    <row r="146" spans="2:4" ht="16" x14ac:dyDescent="0.4">
      <c r="B146" s="138" t="s">
        <v>272</v>
      </c>
      <c r="C146" s="139">
        <v>809.6781115834965</v>
      </c>
      <c r="D146" s="100"/>
    </row>
    <row r="147" spans="2:4" ht="16" x14ac:dyDescent="0.4">
      <c r="B147" s="138" t="s">
        <v>182</v>
      </c>
      <c r="C147" s="139">
        <v>802.6781115834965</v>
      </c>
      <c r="D147" s="100"/>
    </row>
    <row r="148" spans="2:4" ht="16" x14ac:dyDescent="0.4">
      <c r="B148" s="138" t="s">
        <v>86</v>
      </c>
      <c r="C148" s="139">
        <v>792.6781115834965</v>
      </c>
      <c r="D148" s="100"/>
    </row>
    <row r="149" spans="2:4" ht="16" x14ac:dyDescent="0.4">
      <c r="B149" s="138" t="s">
        <v>253</v>
      </c>
      <c r="C149" s="139">
        <v>790.6781115834965</v>
      </c>
      <c r="D149" s="100"/>
    </row>
    <row r="150" spans="2:4" ht="16" x14ac:dyDescent="0.4">
      <c r="B150" s="138" t="s">
        <v>189</v>
      </c>
      <c r="C150" s="139">
        <v>779.6781115834965</v>
      </c>
      <c r="D150" s="100"/>
    </row>
    <row r="151" spans="2:4" ht="16" x14ac:dyDescent="0.4">
      <c r="B151" s="138" t="s">
        <v>65</v>
      </c>
      <c r="C151" s="139">
        <v>776.6781115834965</v>
      </c>
      <c r="D151" s="100"/>
    </row>
    <row r="152" spans="2:4" ht="16" x14ac:dyDescent="0.4">
      <c r="B152" s="138" t="s">
        <v>282</v>
      </c>
      <c r="C152" s="139">
        <v>771.6781115834965</v>
      </c>
      <c r="D152" s="100"/>
    </row>
    <row r="153" spans="2:4" ht="16" x14ac:dyDescent="0.4">
      <c r="B153" s="138" t="s">
        <v>36</v>
      </c>
      <c r="C153" s="139">
        <v>769.6781115834965</v>
      </c>
      <c r="D153" s="100"/>
    </row>
    <row r="154" spans="2:4" ht="16" x14ac:dyDescent="0.4">
      <c r="B154" s="138" t="s">
        <v>35</v>
      </c>
      <c r="C154" s="139">
        <v>755.6781115834965</v>
      </c>
      <c r="D154" s="100"/>
    </row>
    <row r="155" spans="2:4" ht="16" x14ac:dyDescent="0.4">
      <c r="B155" s="138" t="s">
        <v>41</v>
      </c>
      <c r="C155" s="139">
        <v>738.6781115834965</v>
      </c>
      <c r="D155" s="100"/>
    </row>
    <row r="156" spans="2:4" ht="16" x14ac:dyDescent="0.4">
      <c r="B156" s="138" t="s">
        <v>30</v>
      </c>
      <c r="C156" s="139">
        <v>733.6781115834965</v>
      </c>
      <c r="D156" s="100"/>
    </row>
    <row r="157" spans="2:4" ht="16" x14ac:dyDescent="0.4">
      <c r="B157" s="138" t="s">
        <v>277</v>
      </c>
      <c r="C157" s="139">
        <v>718.6781115834965</v>
      </c>
      <c r="D157" s="100"/>
    </row>
    <row r="158" spans="2:4" ht="16" x14ac:dyDescent="0.4">
      <c r="B158" s="138" t="s">
        <v>194</v>
      </c>
      <c r="C158" s="139">
        <v>690.6781115834965</v>
      </c>
      <c r="D158" s="100"/>
    </row>
    <row r="159" spans="2:4" ht="16" x14ac:dyDescent="0.4">
      <c r="B159" s="138" t="s">
        <v>263</v>
      </c>
      <c r="C159" s="139">
        <v>690.6781115834965</v>
      </c>
      <c r="D159" s="100"/>
    </row>
    <row r="160" spans="2:4" ht="16" x14ac:dyDescent="0.4">
      <c r="B160" s="138" t="s">
        <v>108</v>
      </c>
      <c r="C160" s="139">
        <v>685.6781115834965</v>
      </c>
      <c r="D160" s="100"/>
    </row>
    <row r="161" spans="2:4" ht="16" x14ac:dyDescent="0.4">
      <c r="B161" s="138" t="s">
        <v>259</v>
      </c>
      <c r="C161" s="139">
        <v>674.6781115834965</v>
      </c>
      <c r="D161" s="100"/>
    </row>
    <row r="162" spans="2:4" ht="16" x14ac:dyDescent="0.4">
      <c r="B162" s="138" t="s">
        <v>273</v>
      </c>
      <c r="C162" s="139">
        <v>650.6781115834965</v>
      </c>
      <c r="D162" s="100"/>
    </row>
    <row r="163" spans="2:4" ht="16" x14ac:dyDescent="0.4">
      <c r="B163" s="138" t="s">
        <v>135</v>
      </c>
      <c r="C163" s="139">
        <v>642.6781115834965</v>
      </c>
      <c r="D163" s="100"/>
    </row>
    <row r="164" spans="2:4" ht="16" x14ac:dyDescent="0.4">
      <c r="B164" s="138" t="s">
        <v>104</v>
      </c>
      <c r="C164" s="139">
        <v>629.6781115834965</v>
      </c>
      <c r="D164" s="100"/>
    </row>
    <row r="165" spans="2:4" ht="16" x14ac:dyDescent="0.4">
      <c r="B165" s="138" t="s">
        <v>260</v>
      </c>
      <c r="C165" s="139">
        <v>629.6781115834965</v>
      </c>
      <c r="D165" s="100"/>
    </row>
    <row r="166" spans="2:4" ht="16" x14ac:dyDescent="0.4">
      <c r="B166" s="138" t="s">
        <v>51</v>
      </c>
      <c r="C166" s="139">
        <v>622.6781115834965</v>
      </c>
      <c r="D166" s="100"/>
    </row>
    <row r="167" spans="2:4" ht="16" x14ac:dyDescent="0.4">
      <c r="B167" s="138" t="s">
        <v>94</v>
      </c>
      <c r="C167" s="139">
        <v>604.6781115834965</v>
      </c>
      <c r="D167" s="100"/>
    </row>
    <row r="168" spans="2:4" ht="16" x14ac:dyDescent="0.4">
      <c r="B168" s="138" t="s">
        <v>257</v>
      </c>
      <c r="C168" s="139">
        <v>594.6781115834965</v>
      </c>
      <c r="D168" s="100"/>
    </row>
    <row r="169" spans="2:4" ht="16" x14ac:dyDescent="0.4">
      <c r="B169" s="138" t="s">
        <v>218</v>
      </c>
      <c r="C169" s="139">
        <v>589.6781115834965</v>
      </c>
      <c r="D169" s="100"/>
    </row>
    <row r="170" spans="2:4" ht="16" x14ac:dyDescent="0.4">
      <c r="B170" s="138" t="s">
        <v>214</v>
      </c>
      <c r="C170" s="139">
        <v>578.6781115834965</v>
      </c>
      <c r="D170" s="100"/>
    </row>
    <row r="171" spans="2:4" ht="16" x14ac:dyDescent="0.4">
      <c r="B171" s="138" t="s">
        <v>183</v>
      </c>
      <c r="C171" s="139">
        <v>577.6781115834965</v>
      </c>
      <c r="D171" s="100"/>
    </row>
    <row r="172" spans="2:4" ht="16" x14ac:dyDescent="0.4">
      <c r="B172" s="138" t="s">
        <v>226</v>
      </c>
      <c r="C172" s="139">
        <v>561.6781115834965</v>
      </c>
      <c r="D172" s="100"/>
    </row>
    <row r="173" spans="2:4" ht="16" x14ac:dyDescent="0.4">
      <c r="B173" s="138" t="s">
        <v>121</v>
      </c>
      <c r="C173" s="139">
        <v>541.6781115834965</v>
      </c>
      <c r="D173" s="100"/>
    </row>
    <row r="174" spans="2:4" ht="16" x14ac:dyDescent="0.4">
      <c r="B174" s="138" t="s">
        <v>48</v>
      </c>
      <c r="C174" s="139">
        <v>531.6781115834965</v>
      </c>
      <c r="D174" s="100"/>
    </row>
    <row r="175" spans="2:4" ht="16" x14ac:dyDescent="0.4">
      <c r="B175" s="138" t="s">
        <v>252</v>
      </c>
      <c r="C175" s="139">
        <v>531.6781115834965</v>
      </c>
      <c r="D175" s="100"/>
    </row>
    <row r="176" spans="2:4" ht="16" x14ac:dyDescent="0.4">
      <c r="B176" s="138" t="s">
        <v>99</v>
      </c>
      <c r="C176" s="139">
        <v>530.6781115834965</v>
      </c>
      <c r="D176" s="100"/>
    </row>
    <row r="177" spans="2:4" ht="16" x14ac:dyDescent="0.4">
      <c r="B177" s="138" t="s">
        <v>225</v>
      </c>
      <c r="C177" s="139">
        <v>521.6781115834965</v>
      </c>
      <c r="D177" s="100"/>
    </row>
    <row r="178" spans="2:4" ht="16" x14ac:dyDescent="0.4">
      <c r="B178" s="138" t="s">
        <v>151</v>
      </c>
      <c r="C178" s="139">
        <v>515.6781115834965</v>
      </c>
      <c r="D178" s="100"/>
    </row>
    <row r="179" spans="2:4" ht="16" x14ac:dyDescent="0.4">
      <c r="B179" s="138" t="s">
        <v>285</v>
      </c>
      <c r="C179" s="139">
        <v>498.6781115834965</v>
      </c>
      <c r="D179" s="100"/>
    </row>
    <row r="180" spans="2:4" ht="16" x14ac:dyDescent="0.4">
      <c r="B180" s="138" t="s">
        <v>156</v>
      </c>
      <c r="C180" s="139">
        <v>487.6781115834965</v>
      </c>
      <c r="D180" s="100"/>
    </row>
    <row r="181" spans="2:4" ht="16" x14ac:dyDescent="0.4">
      <c r="B181" s="138" t="s">
        <v>101</v>
      </c>
      <c r="C181" s="139">
        <v>486.6781115834965</v>
      </c>
      <c r="D181" s="100"/>
    </row>
    <row r="182" spans="2:4" ht="16" x14ac:dyDescent="0.4">
      <c r="B182" s="138" t="s">
        <v>69</v>
      </c>
      <c r="C182" s="139">
        <v>485.6781115834965</v>
      </c>
      <c r="D182" s="100"/>
    </row>
    <row r="183" spans="2:4" ht="16" x14ac:dyDescent="0.4">
      <c r="B183" s="138" t="s">
        <v>177</v>
      </c>
      <c r="C183" s="139">
        <v>480.6781115834965</v>
      </c>
      <c r="D183" s="100"/>
    </row>
    <row r="184" spans="2:4" ht="16" x14ac:dyDescent="0.4">
      <c r="B184" s="138" t="s">
        <v>68</v>
      </c>
      <c r="C184" s="139">
        <v>477.6781115834965</v>
      </c>
      <c r="D184" s="100"/>
    </row>
    <row r="185" spans="2:4" ht="16" x14ac:dyDescent="0.4">
      <c r="B185" s="138" t="s">
        <v>97</v>
      </c>
      <c r="C185" s="139">
        <v>456.6781115834965</v>
      </c>
      <c r="D185" s="100"/>
    </row>
    <row r="186" spans="2:4" ht="16" x14ac:dyDescent="0.4">
      <c r="B186" s="138" t="s">
        <v>109</v>
      </c>
      <c r="C186" s="139">
        <v>452.6781115834965</v>
      </c>
      <c r="D186" s="100"/>
    </row>
    <row r="187" spans="2:4" ht="16" x14ac:dyDescent="0.4">
      <c r="B187" s="138" t="s">
        <v>140</v>
      </c>
      <c r="C187" s="139">
        <v>448.6781115834965</v>
      </c>
      <c r="D187" s="100"/>
    </row>
    <row r="188" spans="2:4" ht="16" x14ac:dyDescent="0.4">
      <c r="B188" s="138" t="s">
        <v>256</v>
      </c>
      <c r="C188" s="139">
        <v>445.6781115834965</v>
      </c>
      <c r="D188" s="100"/>
    </row>
    <row r="189" spans="2:4" ht="16" x14ac:dyDescent="0.4">
      <c r="B189" s="138" t="s">
        <v>185</v>
      </c>
      <c r="C189" s="139">
        <v>421.6781115834965</v>
      </c>
      <c r="D189" s="100"/>
    </row>
    <row r="190" spans="2:4" ht="16" x14ac:dyDescent="0.4">
      <c r="B190" s="138" t="s">
        <v>111</v>
      </c>
      <c r="C190" s="139">
        <v>418.6781115834965</v>
      </c>
      <c r="D190" s="100"/>
    </row>
    <row r="191" spans="2:4" ht="16" x14ac:dyDescent="0.4">
      <c r="B191" s="138" t="s">
        <v>118</v>
      </c>
      <c r="C191" s="139">
        <v>411.6781115834965</v>
      </c>
      <c r="D191" s="100"/>
    </row>
    <row r="192" spans="2:4" ht="16" x14ac:dyDescent="0.4">
      <c r="B192" s="138" t="s">
        <v>254</v>
      </c>
      <c r="C192" s="139">
        <v>384.6781115834965</v>
      </c>
      <c r="D192" s="100"/>
    </row>
    <row r="193" spans="2:4" ht="16" x14ac:dyDescent="0.4">
      <c r="B193" s="138" t="s">
        <v>123</v>
      </c>
      <c r="C193" s="139">
        <v>382.6781115834965</v>
      </c>
      <c r="D193" s="100"/>
    </row>
    <row r="194" spans="2:4" ht="16" x14ac:dyDescent="0.4">
      <c r="B194" s="138" t="s">
        <v>37</v>
      </c>
      <c r="C194" s="139">
        <v>316.6781115834965</v>
      </c>
      <c r="D194" s="100"/>
    </row>
    <row r="195" spans="2:4" ht="16" x14ac:dyDescent="0.4">
      <c r="B195" s="138" t="s">
        <v>211</v>
      </c>
      <c r="C195" s="139">
        <v>315.6781115834965</v>
      </c>
      <c r="D195" s="100"/>
    </row>
    <row r="196" spans="2:4" ht="16" x14ac:dyDescent="0.4">
      <c r="B196" s="138" t="s">
        <v>78</v>
      </c>
      <c r="C196" s="139">
        <v>262.6781115834965</v>
      </c>
      <c r="D196" s="100"/>
    </row>
    <row r="197" spans="2:4" ht="16" x14ac:dyDescent="0.4">
      <c r="B197" s="138" t="s">
        <v>262</v>
      </c>
      <c r="C197" s="139">
        <v>255.6781115834965</v>
      </c>
      <c r="D197" s="100"/>
    </row>
    <row r="198" spans="2:4" ht="16" x14ac:dyDescent="0.4">
      <c r="B198" s="138" t="s">
        <v>276</v>
      </c>
      <c r="C198" s="139">
        <v>237.6781115834965</v>
      </c>
      <c r="D198" s="100"/>
    </row>
    <row r="199" spans="2:4" ht="16" x14ac:dyDescent="0.4">
      <c r="B199" s="138" t="s">
        <v>270</v>
      </c>
      <c r="C199" s="139">
        <v>230.6781115834965</v>
      </c>
      <c r="D199" s="100"/>
    </row>
    <row r="200" spans="2:4" ht="16" x14ac:dyDescent="0.4">
      <c r="B200" s="138" t="s">
        <v>93</v>
      </c>
      <c r="C200" s="139">
        <v>227.6781115834965</v>
      </c>
      <c r="D200" s="100"/>
    </row>
    <row r="201" spans="2:4" ht="16" x14ac:dyDescent="0.4">
      <c r="B201" s="138" t="s">
        <v>50</v>
      </c>
      <c r="C201" s="139">
        <v>214.6781115834965</v>
      </c>
      <c r="D201" s="100"/>
    </row>
    <row r="202" spans="2:4" ht="16" x14ac:dyDescent="0.4">
      <c r="B202" s="138" t="s">
        <v>106</v>
      </c>
      <c r="C202" s="139">
        <v>206.6781115834965</v>
      </c>
    </row>
    <row r="203" spans="2:4" ht="16" x14ac:dyDescent="0.4">
      <c r="B203" s="138" t="s">
        <v>268</v>
      </c>
      <c r="C203" s="139">
        <v>206.6781115834965</v>
      </c>
    </row>
    <row r="204" spans="2:4" ht="16" x14ac:dyDescent="0.4">
      <c r="B204" s="138" t="s">
        <v>142</v>
      </c>
      <c r="C204" s="139">
        <v>199.6781115834965</v>
      </c>
    </row>
    <row r="205" spans="2:4" ht="16" x14ac:dyDescent="0.4">
      <c r="B205" s="138" t="s">
        <v>206</v>
      </c>
      <c r="C205" s="139">
        <v>162.6781115834965</v>
      </c>
    </row>
    <row r="206" spans="2:4" ht="16" x14ac:dyDescent="0.4">
      <c r="B206" s="138" t="s">
        <v>167</v>
      </c>
      <c r="C206" s="139">
        <v>150.6781115834965</v>
      </c>
    </row>
    <row r="207" spans="2:4" ht="16" x14ac:dyDescent="0.4">
      <c r="B207" s="138" t="s">
        <v>240</v>
      </c>
      <c r="C207" s="139">
        <v>147.6781115834965</v>
      </c>
    </row>
    <row r="208" spans="2:4" ht="16" x14ac:dyDescent="0.4">
      <c r="B208" s="138" t="s">
        <v>179</v>
      </c>
      <c r="C208" s="139">
        <v>130.6781115834965</v>
      </c>
    </row>
    <row r="209" spans="2:3" ht="16" x14ac:dyDescent="0.4">
      <c r="B209" s="138" t="s">
        <v>17</v>
      </c>
      <c r="C209" s="139">
        <v>109.6781115834965</v>
      </c>
    </row>
    <row r="210" spans="2:3" ht="16" x14ac:dyDescent="0.4">
      <c r="B210" s="138" t="s">
        <v>84</v>
      </c>
      <c r="C210" s="139">
        <v>91.678111583496502</v>
      </c>
    </row>
    <row r="211" spans="2:3" ht="16" x14ac:dyDescent="0.4">
      <c r="B211" s="138" t="s">
        <v>102</v>
      </c>
      <c r="C211" s="139">
        <v>87.678111583496502</v>
      </c>
    </row>
    <row r="212" spans="2:3" ht="16" x14ac:dyDescent="0.4">
      <c r="B212" s="138" t="s">
        <v>274</v>
      </c>
      <c r="C212" s="139">
        <v>85.678111583496502</v>
      </c>
    </row>
    <row r="213" spans="2:3" ht="16" x14ac:dyDescent="0.4">
      <c r="B213" s="138" t="s">
        <v>287</v>
      </c>
      <c r="C213" s="139">
        <v>81.678111583496502</v>
      </c>
    </row>
    <row r="214" spans="2:3" ht="16" x14ac:dyDescent="0.4">
      <c r="B214" s="138" t="s">
        <v>232</v>
      </c>
      <c r="C214" s="139">
        <v>50.678111583496502</v>
      </c>
    </row>
    <row r="215" spans="2:3" ht="16" x14ac:dyDescent="0.4">
      <c r="B215" s="138" t="s">
        <v>175</v>
      </c>
      <c r="C215" s="139">
        <v>38.678111583496502</v>
      </c>
    </row>
  </sheetData>
  <sortState xmlns:xlrd2="http://schemas.microsoft.com/office/spreadsheetml/2017/richdata2" ref="L8:N217">
    <sortCondition descending="1" ref="M8:M217"/>
  </sortState>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B295"/>
  <sheetViews>
    <sheetView showGridLines="0" zoomScaleNormal="100" workbookViewId="0">
      <pane xSplit="2" ySplit="5" topLeftCell="C6" activePane="bottomRight" state="frozen"/>
      <selection pane="topRight" activeCell="C1" sqref="C1"/>
      <selection pane="bottomLeft" activeCell="A6" sqref="A6"/>
      <selection pane="bottomRight" activeCell="C6" sqref="C6"/>
    </sheetView>
  </sheetViews>
  <sheetFormatPr defaultRowHeight="14.5" x14ac:dyDescent="0.35"/>
  <cols>
    <col min="1" max="1" width="5.54296875" customWidth="1"/>
    <col min="2" max="2" width="58.81640625" customWidth="1"/>
    <col min="3" max="3" width="15.453125" bestFit="1" customWidth="1"/>
    <col min="4" max="4" width="14.1796875" bestFit="1" customWidth="1"/>
    <col min="5" max="5" width="15.26953125" bestFit="1" customWidth="1"/>
    <col min="6" max="6" width="17" bestFit="1" customWidth="1"/>
    <col min="7" max="7" width="14.7265625" bestFit="1" customWidth="1"/>
    <col min="8" max="8" width="15.453125" bestFit="1" customWidth="1"/>
    <col min="9" max="9" width="12.453125" customWidth="1"/>
    <col min="10" max="10" width="9.26953125" customWidth="1"/>
    <col min="11" max="11" width="10" bestFit="1" customWidth="1"/>
    <col min="12" max="12" width="13.7265625" style="27" customWidth="1"/>
    <col min="13" max="13" width="17.26953125" style="27" customWidth="1"/>
    <col min="28" max="28" width="0" hidden="1" customWidth="1"/>
  </cols>
  <sheetData>
    <row r="1" spans="1:28" ht="15.5" x14ac:dyDescent="0.35">
      <c r="A1" s="147" t="s">
        <v>480</v>
      </c>
      <c r="B1" s="146"/>
      <c r="C1" s="29">
        <f>B1+1</f>
        <v>1</v>
      </c>
      <c r="D1" s="29">
        <f>C1+1</f>
        <v>2</v>
      </c>
      <c r="E1" s="29">
        <f t="shared" ref="E1:M1" si="0">D1+1</f>
        <v>3</v>
      </c>
      <c r="F1" s="29">
        <f t="shared" si="0"/>
        <v>4</v>
      </c>
      <c r="G1" s="29">
        <f t="shared" si="0"/>
        <v>5</v>
      </c>
      <c r="H1" s="29">
        <f t="shared" si="0"/>
        <v>6</v>
      </c>
      <c r="I1" s="29">
        <f t="shared" si="0"/>
        <v>7</v>
      </c>
      <c r="J1" s="29">
        <f t="shared" si="0"/>
        <v>8</v>
      </c>
      <c r="K1" s="29">
        <f t="shared" si="0"/>
        <v>9</v>
      </c>
      <c r="L1" s="29">
        <f t="shared" si="0"/>
        <v>10</v>
      </c>
      <c r="M1" s="29">
        <f t="shared" si="0"/>
        <v>11</v>
      </c>
    </row>
    <row r="2" spans="1:28" x14ac:dyDescent="0.35">
      <c r="C2" s="1"/>
      <c r="D2" s="148"/>
      <c r="E2" s="1"/>
      <c r="F2" s="1"/>
      <c r="G2" s="1"/>
      <c r="H2" s="1"/>
      <c r="I2" s="1"/>
      <c r="J2" s="1"/>
      <c r="K2" s="150" t="s">
        <v>368</v>
      </c>
      <c r="L2" s="150" t="s">
        <v>369</v>
      </c>
      <c r="M2" s="150" t="s">
        <v>369</v>
      </c>
    </row>
    <row r="3" spans="1:28" x14ac:dyDescent="0.35">
      <c r="C3" s="3" t="s">
        <v>373</v>
      </c>
      <c r="D3" s="3" t="s">
        <v>2</v>
      </c>
      <c r="E3" s="3" t="s">
        <v>374</v>
      </c>
      <c r="F3" s="3" t="s">
        <v>364</v>
      </c>
      <c r="G3" s="3" t="s">
        <v>365</v>
      </c>
      <c r="H3" s="3" t="s">
        <v>366</v>
      </c>
      <c r="I3" s="3" t="s">
        <v>1</v>
      </c>
      <c r="J3" s="3" t="s">
        <v>367</v>
      </c>
      <c r="K3" s="4" t="s">
        <v>370</v>
      </c>
      <c r="L3" s="149" t="s">
        <v>371</v>
      </c>
      <c r="M3" s="149" t="s">
        <v>372</v>
      </c>
    </row>
    <row r="4" spans="1:28" ht="15" thickBot="1" x14ac:dyDescent="0.4"/>
    <row r="5" spans="1:28" ht="16.5" thickBot="1" x14ac:dyDescent="0.45">
      <c r="B5" s="170" t="s">
        <v>194</v>
      </c>
      <c r="C5" s="171" t="str">
        <f>VLOOKUP($B5,$B$6:$M$295,C1,0)</f>
        <v>Kil</v>
      </c>
      <c r="D5" s="171">
        <f t="shared" ref="D5:M5" si="1">VLOOKUP($B5,$B$6:$M$295,D1,0)</f>
        <v>-119.77776798740058</v>
      </c>
      <c r="E5" s="171">
        <f t="shared" si="1"/>
        <v>48.519208185564864</v>
      </c>
      <c r="F5" s="171">
        <f t="shared" si="1"/>
        <v>-38.531303928062073</v>
      </c>
      <c r="G5" s="171">
        <f t="shared" si="1"/>
        <v>-135.11845373832466</v>
      </c>
      <c r="H5" s="171">
        <f t="shared" si="1"/>
        <v>-66.345263449962346</v>
      </c>
      <c r="I5" s="171">
        <f t="shared" si="1"/>
        <v>47.893231644044981</v>
      </c>
      <c r="J5" s="171">
        <f t="shared" si="1"/>
        <v>36.350106460721761</v>
      </c>
      <c r="K5" s="171">
        <f t="shared" si="1"/>
        <v>-26.365408155438921</v>
      </c>
      <c r="L5" s="171">
        <f t="shared" si="1"/>
        <v>-7.2949532894428826</v>
      </c>
      <c r="M5" s="172">
        <f t="shared" si="1"/>
        <v>7.845453393031069</v>
      </c>
    </row>
    <row r="6" spans="1:28" ht="16" x14ac:dyDescent="0.4">
      <c r="B6" s="124" t="s">
        <v>3</v>
      </c>
      <c r="C6" s="7">
        <v>-233.2675537068645</v>
      </c>
      <c r="D6" s="6">
        <v>51.236129344066889</v>
      </c>
      <c r="E6" s="6">
        <v>-71.547669755063765</v>
      </c>
      <c r="F6" s="6">
        <v>-141.74705561350797</v>
      </c>
      <c r="G6" s="6">
        <v>-23.528237338479666</v>
      </c>
      <c r="H6" s="6">
        <v>22.331953705274461</v>
      </c>
      <c r="I6" s="6">
        <v>-19.007195295639765</v>
      </c>
      <c r="J6" s="6">
        <v>-15.757720680006551</v>
      </c>
      <c r="K6" s="14">
        <v>-7.2949532894428826</v>
      </c>
      <c r="L6" s="14">
        <v>7.845453393031069</v>
      </c>
      <c r="M6" s="14">
        <v>-35.798258177096329</v>
      </c>
      <c r="AB6" t="s">
        <v>137</v>
      </c>
    </row>
    <row r="7" spans="1:28" ht="16" x14ac:dyDescent="0.4">
      <c r="B7" s="124" t="s">
        <v>4</v>
      </c>
      <c r="C7" s="7">
        <v>-142.44631256503402</v>
      </c>
      <c r="D7" s="6">
        <v>41.479181714657102</v>
      </c>
      <c r="E7" s="6">
        <v>-114.22925730484616</v>
      </c>
      <c r="F7" s="6">
        <v>-58.049326582641797</v>
      </c>
      <c r="G7" s="6">
        <v>-8.6347134085791541</v>
      </c>
      <c r="H7" s="6">
        <v>56.511406989881763</v>
      </c>
      <c r="I7" s="6">
        <v>-22.702998762804679</v>
      </c>
      <c r="J7" s="6">
        <v>-15.786525805421995</v>
      </c>
      <c r="K7" s="14">
        <v>-7.2949532894428826</v>
      </c>
      <c r="L7" s="14">
        <v>7.845453393031069</v>
      </c>
      <c r="M7" s="14">
        <v>-21.584579508867272</v>
      </c>
      <c r="AB7" t="s">
        <v>138</v>
      </c>
    </row>
    <row r="8" spans="1:28" ht="16" x14ac:dyDescent="0.4">
      <c r="B8" s="124" t="s">
        <v>5</v>
      </c>
      <c r="C8" s="7">
        <v>-79.604176078207459</v>
      </c>
      <c r="D8" s="6">
        <v>51.701131691384603</v>
      </c>
      <c r="E8" s="6">
        <v>-75.895240189714571</v>
      </c>
      <c r="F8" s="6">
        <v>-88.016524127460443</v>
      </c>
      <c r="G8" s="6">
        <v>24.348169326468469</v>
      </c>
      <c r="H8" s="6">
        <v>-47.026722865155257</v>
      </c>
      <c r="I8" s="6">
        <v>14.104879582027825</v>
      </c>
      <c r="J8" s="6">
        <v>42.905773131627775</v>
      </c>
      <c r="K8" s="14">
        <v>-7.2949532894428826</v>
      </c>
      <c r="L8" s="14">
        <v>7.845453393031069</v>
      </c>
      <c r="M8" s="14">
        <v>-2.2761427309740294</v>
      </c>
      <c r="AB8" t="s">
        <v>72</v>
      </c>
    </row>
    <row r="9" spans="1:28" ht="16" x14ac:dyDescent="0.4">
      <c r="B9" s="124" t="s">
        <v>6</v>
      </c>
      <c r="C9" s="7">
        <v>-268.11659322049809</v>
      </c>
      <c r="D9" s="6">
        <v>56.464331088133484</v>
      </c>
      <c r="E9" s="6">
        <v>-26.439569968862124</v>
      </c>
      <c r="F9" s="6">
        <v>-124.62909511321382</v>
      </c>
      <c r="G9" s="6">
        <v>-25.8175713199341</v>
      </c>
      <c r="H9" s="6">
        <v>-82.949014125247714</v>
      </c>
      <c r="I9" s="6">
        <v>-9.6932550056961482</v>
      </c>
      <c r="J9" s="6">
        <v>16.271379272938425</v>
      </c>
      <c r="K9" s="14">
        <v>-7.2949532894428826</v>
      </c>
      <c r="L9" s="14">
        <v>-77.662646170715391</v>
      </c>
      <c r="M9" s="14">
        <v>13.633801411542194</v>
      </c>
      <c r="AB9" t="s">
        <v>59</v>
      </c>
    </row>
    <row r="10" spans="1:28" ht="16" x14ac:dyDescent="0.4">
      <c r="B10" s="124" t="s">
        <v>7</v>
      </c>
      <c r="C10" s="7">
        <v>-192.43422401602874</v>
      </c>
      <c r="D10" s="6">
        <v>51.248210499536476</v>
      </c>
      <c r="E10" s="6">
        <v>-62.802737953705751</v>
      </c>
      <c r="F10" s="6">
        <v>-101.0175470588824</v>
      </c>
      <c r="G10" s="6">
        <v>8.0255616680479847</v>
      </c>
      <c r="H10" s="6">
        <v>-19.331063439388231</v>
      </c>
      <c r="I10" s="6">
        <v>-24.140306447040995</v>
      </c>
      <c r="J10" s="6">
        <v>6.7586422671980877</v>
      </c>
      <c r="K10" s="14">
        <v>-7.2949532894428826</v>
      </c>
      <c r="L10" s="14">
        <v>7.845453393031069</v>
      </c>
      <c r="M10" s="14">
        <v>-51.725483655382149</v>
      </c>
      <c r="AB10" t="s">
        <v>214</v>
      </c>
    </row>
    <row r="11" spans="1:28" ht="16" x14ac:dyDescent="0.4">
      <c r="B11" s="124" t="s">
        <v>8</v>
      </c>
      <c r="C11" s="7">
        <v>-246.65424367076889</v>
      </c>
      <c r="D11" s="6">
        <v>51.970716536485192</v>
      </c>
      <c r="E11" s="6">
        <v>-28.70983641054681</v>
      </c>
      <c r="F11" s="6">
        <v>-106.78057412020836</v>
      </c>
      <c r="G11" s="6">
        <v>-46.136913212454445</v>
      </c>
      <c r="H11" s="6">
        <v>-49.921447957435809</v>
      </c>
      <c r="I11" s="6">
        <v>-22.578989973476514</v>
      </c>
      <c r="J11" s="6">
        <v>-32.655881218302142</v>
      </c>
      <c r="K11" s="14">
        <v>-7.2949532894428826</v>
      </c>
      <c r="L11" s="14">
        <v>-18.180165436929368</v>
      </c>
      <c r="M11" s="14">
        <v>13.633801411542194</v>
      </c>
      <c r="AB11" t="s">
        <v>279</v>
      </c>
    </row>
    <row r="12" spans="1:28" ht="16" x14ac:dyDescent="0.4">
      <c r="B12" s="124" t="s">
        <v>9</v>
      </c>
      <c r="C12" s="7">
        <v>-11.150047379144263</v>
      </c>
      <c r="D12" s="6">
        <v>45.285596957343174</v>
      </c>
      <c r="E12" s="6">
        <v>-79.659410907929086</v>
      </c>
      <c r="F12" s="6">
        <v>-72.834969085319528</v>
      </c>
      <c r="G12" s="6">
        <v>12.310904422825535</v>
      </c>
      <c r="H12" s="6">
        <v>9.1846003184556562</v>
      </c>
      <c r="I12" s="6">
        <v>-22.501218738205448</v>
      </c>
      <c r="J12" s="6">
        <v>108.74873528880029</v>
      </c>
      <c r="K12" s="14">
        <v>-7.2949532894428826</v>
      </c>
      <c r="L12" s="14">
        <v>7.845453393031069</v>
      </c>
      <c r="M12" s="14">
        <v>-12.234785738703028</v>
      </c>
      <c r="AB12" t="s">
        <v>280</v>
      </c>
    </row>
    <row r="13" spans="1:28" ht="16" x14ac:dyDescent="0.4">
      <c r="B13" s="124" t="s">
        <v>10</v>
      </c>
      <c r="C13" s="7">
        <v>-106.73849284486855</v>
      </c>
      <c r="D13" s="6">
        <v>53.961538476222991</v>
      </c>
      <c r="E13" s="6">
        <v>-53.389902920220401</v>
      </c>
      <c r="F13" s="6">
        <v>-92.045476122663814</v>
      </c>
      <c r="G13" s="6">
        <v>11.649702912838837</v>
      </c>
      <c r="H13" s="6">
        <v>-83.840399417361979</v>
      </c>
      <c r="I13" s="6">
        <v>-29.9281774040934</v>
      </c>
      <c r="J13" s="6">
        <v>72.927871926489374</v>
      </c>
      <c r="K13" s="14">
        <v>-7.2949532894428826</v>
      </c>
      <c r="L13" s="14">
        <v>7.5875015818205469</v>
      </c>
      <c r="M13" s="14">
        <v>13.633801411542194</v>
      </c>
      <c r="AB13" t="s">
        <v>186</v>
      </c>
    </row>
    <row r="14" spans="1:28" ht="16" x14ac:dyDescent="0.4">
      <c r="B14" s="124" t="s">
        <v>11</v>
      </c>
      <c r="C14" s="7">
        <v>66.984016725937067</v>
      </c>
      <c r="D14" s="6">
        <v>41.439534058157278</v>
      </c>
      <c r="E14" s="6">
        <v>-21.190062491734402</v>
      </c>
      <c r="F14" s="6">
        <v>4.2377439555237766</v>
      </c>
      <c r="G14" s="6">
        <v>-32.326487416278894</v>
      </c>
      <c r="H14" s="6">
        <v>37.088304218547052</v>
      </c>
      <c r="I14" s="6">
        <v>38.769285392285177</v>
      </c>
      <c r="J14" s="6">
        <v>18.084920574553369</v>
      </c>
      <c r="K14" s="14">
        <v>-7.2949532894428826</v>
      </c>
      <c r="L14" s="14">
        <v>-25.458069687215591</v>
      </c>
      <c r="M14" s="14">
        <v>13.633801411542194</v>
      </c>
      <c r="AB14" t="s">
        <v>202</v>
      </c>
    </row>
    <row r="15" spans="1:28" ht="16" x14ac:dyDescent="0.4">
      <c r="B15" s="124" t="s">
        <v>12</v>
      </c>
      <c r="C15" s="7">
        <v>-324.98084117071187</v>
      </c>
      <c r="D15" s="6">
        <v>53.175187007474712</v>
      </c>
      <c r="E15" s="6">
        <v>-49.426078834673383</v>
      </c>
      <c r="F15" s="6">
        <v>-181.42520182100026</v>
      </c>
      <c r="G15" s="6">
        <v>-24.113310856885327</v>
      </c>
      <c r="H15" s="6">
        <v>-82.529671053343591</v>
      </c>
      <c r="I15" s="6">
        <v>1.8583294941033239</v>
      </c>
      <c r="J15" s="6">
        <v>3.4009615692336421</v>
      </c>
      <c r="K15" s="14">
        <v>-7.2949532894428826</v>
      </c>
      <c r="L15" s="14">
        <v>-52.259904797720246</v>
      </c>
      <c r="M15" s="14">
        <v>13.633801411542194</v>
      </c>
      <c r="AB15" t="s">
        <v>224</v>
      </c>
    </row>
    <row r="16" spans="1:28" ht="16" x14ac:dyDescent="0.4">
      <c r="B16" s="124" t="s">
        <v>13</v>
      </c>
      <c r="C16" s="7">
        <v>-95.767042201879349</v>
      </c>
      <c r="D16" s="6">
        <v>47.765596213187251</v>
      </c>
      <c r="E16" s="6">
        <v>-9.2064489201384347</v>
      </c>
      <c r="F16" s="6">
        <v>-104.21303236357819</v>
      </c>
      <c r="G16" s="6">
        <v>-70.374123628819504</v>
      </c>
      <c r="H16" s="6">
        <v>18.361735625218778</v>
      </c>
      <c r="I16" s="6">
        <v>-7.1825638079209728</v>
      </c>
      <c r="J16" s="6">
        <v>16.678070428749248</v>
      </c>
      <c r="K16" s="14">
        <v>-7.2949532894428826</v>
      </c>
      <c r="L16" s="14">
        <v>6.0648761293231814</v>
      </c>
      <c r="M16" s="14">
        <v>13.633801411542194</v>
      </c>
      <c r="AB16" t="s">
        <v>139</v>
      </c>
    </row>
    <row r="17" spans="2:28" ht="16" x14ac:dyDescent="0.4">
      <c r="B17" s="124" t="s">
        <v>14</v>
      </c>
      <c r="C17" s="7">
        <v>-373.35442819331735</v>
      </c>
      <c r="D17" s="6">
        <v>53.616474866457395</v>
      </c>
      <c r="E17" s="6">
        <v>-82.535593690742473</v>
      </c>
      <c r="F17" s="6">
        <v>-209.64649461473411</v>
      </c>
      <c r="G17" s="6">
        <v>-90.417914469602735</v>
      </c>
      <c r="H17" s="6">
        <v>-19.004652854016037</v>
      </c>
      <c r="I17" s="6">
        <v>-30.503110115542192</v>
      </c>
      <c r="J17" s="6">
        <v>5.6584042104995023</v>
      </c>
      <c r="K17" s="14">
        <v>-7.2949532894428826</v>
      </c>
      <c r="L17" s="14">
        <v>-6.8603896477359951</v>
      </c>
      <c r="M17" s="14">
        <v>13.633801411542194</v>
      </c>
      <c r="AB17" t="s">
        <v>256</v>
      </c>
    </row>
    <row r="18" spans="2:28" ht="16" x14ac:dyDescent="0.4">
      <c r="B18" s="124" t="s">
        <v>15</v>
      </c>
      <c r="C18" s="7">
        <v>-85.896990675087523</v>
      </c>
      <c r="D18" s="6">
        <v>56.174504476734768</v>
      </c>
      <c r="E18" s="6">
        <v>-22.850866446303307</v>
      </c>
      <c r="F18" s="6">
        <v>-81.87755484198955</v>
      </c>
      <c r="G18" s="6">
        <v>-12.723071245472768</v>
      </c>
      <c r="H18" s="6">
        <v>-40.215253710971929</v>
      </c>
      <c r="I18" s="6">
        <v>-3.4195113200249661</v>
      </c>
      <c r="J18" s="6">
        <v>13.739664699422306</v>
      </c>
      <c r="K18" s="14">
        <v>-7.2949532894428826</v>
      </c>
      <c r="L18" s="14">
        <v>-1.0637504085813905</v>
      </c>
      <c r="M18" s="14">
        <v>13.633801411542194</v>
      </c>
      <c r="AB18" t="s">
        <v>264</v>
      </c>
    </row>
    <row r="19" spans="2:28" ht="16" x14ac:dyDescent="0.4">
      <c r="B19" s="124" t="s">
        <v>16</v>
      </c>
      <c r="C19" s="7">
        <v>-115.30066042211497</v>
      </c>
      <c r="D19" s="6">
        <v>48.890069002877091</v>
      </c>
      <c r="E19" s="6">
        <v>-65.362526424097936</v>
      </c>
      <c r="F19" s="6">
        <v>-116.5662417830366</v>
      </c>
      <c r="G19" s="6">
        <v>-13.813528384932892</v>
      </c>
      <c r="H19" s="6">
        <v>-28.99648934216928</v>
      </c>
      <c r="I19" s="6">
        <v>-16.488308673946008</v>
      </c>
      <c r="J19" s="6">
        <v>62.852063668060218</v>
      </c>
      <c r="K19" s="14">
        <v>-7.2949532894428826</v>
      </c>
      <c r="L19" s="14">
        <v>7.845453393031069</v>
      </c>
      <c r="M19" s="14">
        <v>13.633801411542194</v>
      </c>
      <c r="AB19" t="s">
        <v>98</v>
      </c>
    </row>
    <row r="20" spans="2:28" ht="16" x14ac:dyDescent="0.4">
      <c r="B20" s="124" t="s">
        <v>17</v>
      </c>
      <c r="C20" s="7">
        <v>258.20742724107788</v>
      </c>
      <c r="D20" s="6">
        <v>46.73241545968741</v>
      </c>
      <c r="E20" s="6">
        <v>6.7858911663396215</v>
      </c>
      <c r="F20" s="6">
        <v>-30.503110839609754</v>
      </c>
      <c r="G20" s="6">
        <v>50.913134978273604</v>
      </c>
      <c r="H20" s="6">
        <v>29.540146933860576</v>
      </c>
      <c r="I20" s="6">
        <v>-25.496494493761897</v>
      </c>
      <c r="J20" s="6">
        <v>166.05114252115794</v>
      </c>
      <c r="K20" s="14">
        <v>-7.2949532894428826</v>
      </c>
      <c r="L20" s="14">
        <v>7.845453393031069</v>
      </c>
      <c r="M20" s="14">
        <v>13.633801411542194</v>
      </c>
      <c r="AB20" t="s">
        <v>281</v>
      </c>
    </row>
    <row r="21" spans="2:28" ht="16" x14ac:dyDescent="0.4">
      <c r="B21" s="124" t="s">
        <v>18</v>
      </c>
      <c r="C21" s="7">
        <v>241.69714319735439</v>
      </c>
      <c r="D21" s="6">
        <v>45.983511842572675</v>
      </c>
      <c r="E21" s="6">
        <v>-35.392478559093561</v>
      </c>
      <c r="F21" s="6">
        <v>103.39865472098106</v>
      </c>
      <c r="G21" s="6">
        <v>49.413888125315417</v>
      </c>
      <c r="H21" s="6">
        <v>46.096741714650236</v>
      </c>
      <c r="I21" s="6">
        <v>-21.247691230161159</v>
      </c>
      <c r="J21" s="6">
        <v>82.718368349249815</v>
      </c>
      <c r="K21" s="14">
        <v>-7.2949532894428826</v>
      </c>
      <c r="L21" s="14">
        <v>7.845453393031069</v>
      </c>
      <c r="M21" s="14">
        <v>-29.824351869748188</v>
      </c>
      <c r="AB21" t="s">
        <v>140</v>
      </c>
    </row>
    <row r="22" spans="2:28" ht="16" x14ac:dyDescent="0.4">
      <c r="B22" s="124" t="s">
        <v>19</v>
      </c>
      <c r="C22" s="7">
        <v>-103.27764565401749</v>
      </c>
      <c r="D22" s="6">
        <v>51.896147227882089</v>
      </c>
      <c r="E22" s="6">
        <v>-40.283757014406667</v>
      </c>
      <c r="F22" s="6">
        <v>-178.97056320949591</v>
      </c>
      <c r="G22" s="6">
        <v>11.806389654252319</v>
      </c>
      <c r="H22" s="6">
        <v>11.853198839385326</v>
      </c>
      <c r="I22" s="6">
        <v>-37.860527786925338</v>
      </c>
      <c r="J22" s="6">
        <v>64.097165120160298</v>
      </c>
      <c r="K22" s="14">
        <v>-7.2949532894428826</v>
      </c>
      <c r="L22" s="14">
        <v>7.845453393031069</v>
      </c>
      <c r="M22" s="14">
        <v>13.633801411542194</v>
      </c>
      <c r="AB22" t="s">
        <v>239</v>
      </c>
    </row>
    <row r="23" spans="2:28" ht="16" x14ac:dyDescent="0.4">
      <c r="B23" s="124" t="s">
        <v>20</v>
      </c>
      <c r="C23" s="7">
        <v>36.106740944780697</v>
      </c>
      <c r="D23" s="6">
        <v>50.23749539376238</v>
      </c>
      <c r="E23" s="6">
        <v>-60.198339815155535</v>
      </c>
      <c r="F23" s="6">
        <v>24.867255490416092</v>
      </c>
      <c r="G23" s="6">
        <v>-14.560293072396941</v>
      </c>
      <c r="H23" s="6">
        <v>33.694692067648887</v>
      </c>
      <c r="I23" s="6">
        <v>-12.396766833939825</v>
      </c>
      <c r="J23" s="6">
        <v>16.102161344737201</v>
      </c>
      <c r="K23" s="14">
        <v>-7.2949532894428826</v>
      </c>
      <c r="L23" s="14">
        <v>-7.9783117523908658</v>
      </c>
      <c r="M23" s="14">
        <v>13.633801411542194</v>
      </c>
      <c r="AB23" t="s">
        <v>80</v>
      </c>
    </row>
    <row r="24" spans="2:28" ht="16" x14ac:dyDescent="0.4">
      <c r="B24" s="124" t="s">
        <v>21</v>
      </c>
      <c r="C24" s="7">
        <v>-204.69970345581677</v>
      </c>
      <c r="D24" s="6">
        <v>47.775852982331344</v>
      </c>
      <c r="E24" s="6">
        <v>-57.653808057022708</v>
      </c>
      <c r="F24" s="6">
        <v>-153.6637129745977</v>
      </c>
      <c r="G24" s="6">
        <v>0.4886780728099317</v>
      </c>
      <c r="H24" s="6">
        <v>-36.784196335215221</v>
      </c>
      <c r="I24" s="6">
        <v>-9.0977812553351356</v>
      </c>
      <c r="J24" s="6">
        <v>-1.8472099468529311</v>
      </c>
      <c r="K24" s="14">
        <v>-7.2949532894428826</v>
      </c>
      <c r="L24" s="14">
        <v>7.845453393031069</v>
      </c>
      <c r="M24" s="14">
        <v>5.5319739544774569</v>
      </c>
      <c r="AB24" t="s">
        <v>225</v>
      </c>
    </row>
    <row r="25" spans="2:28" ht="16" x14ac:dyDescent="0.4">
      <c r="B25" s="124" t="s">
        <v>22</v>
      </c>
      <c r="C25" s="7">
        <v>-103.7014139480078</v>
      </c>
      <c r="D25" s="6">
        <v>46.41900463367196</v>
      </c>
      <c r="E25" s="6">
        <v>-103.3153139804601</v>
      </c>
      <c r="F25" s="6">
        <v>-94.277697207330917</v>
      </c>
      <c r="G25" s="6">
        <v>7.590739811160236</v>
      </c>
      <c r="H25" s="6">
        <v>-1.89626519871316</v>
      </c>
      <c r="I25" s="6">
        <v>-20.680030907177368</v>
      </c>
      <c r="J25" s="6">
        <v>48.273847385711193</v>
      </c>
      <c r="K25" s="14">
        <v>-7.2949532894428826</v>
      </c>
      <c r="L25" s="14">
        <v>7.845453393031069</v>
      </c>
      <c r="M25" s="14">
        <v>13.633801411542194</v>
      </c>
      <c r="AB25" t="s">
        <v>141</v>
      </c>
    </row>
    <row r="26" spans="2:28" ht="16" x14ac:dyDescent="0.4">
      <c r="B26" s="124" t="s">
        <v>23</v>
      </c>
      <c r="C26" s="7">
        <v>-173.29062953111287</v>
      </c>
      <c r="D26" s="6">
        <v>53.737657201433784</v>
      </c>
      <c r="E26" s="6">
        <v>-4.6203555703017383</v>
      </c>
      <c r="F26" s="6">
        <v>-92.49597818796147</v>
      </c>
      <c r="G26" s="6">
        <v>8.2259045273720339</v>
      </c>
      <c r="H26" s="6">
        <v>-69.010839544584144</v>
      </c>
      <c r="I26" s="6">
        <v>-25.397336622847835</v>
      </c>
      <c r="J26" s="6">
        <v>-6.8089710778043022</v>
      </c>
      <c r="K26" s="14">
        <v>-7.2949532894428826</v>
      </c>
      <c r="L26" s="14">
        <v>-43.259558378518541</v>
      </c>
      <c r="M26" s="14">
        <v>13.633801411542194</v>
      </c>
      <c r="AB26" t="s">
        <v>3</v>
      </c>
    </row>
    <row r="27" spans="2:28" ht="16" x14ac:dyDescent="0.4">
      <c r="B27" s="124" t="s">
        <v>24</v>
      </c>
      <c r="C27" s="7">
        <v>-378.3350514769192</v>
      </c>
      <c r="D27" s="6">
        <v>57.449653066236479</v>
      </c>
      <c r="E27" s="6">
        <v>-11.545980029348534</v>
      </c>
      <c r="F27" s="6">
        <v>-202.45322098299724</v>
      </c>
      <c r="G27" s="6">
        <v>-41.041493505737201</v>
      </c>
      <c r="H27" s="6">
        <v>-106.13797849358797</v>
      </c>
      <c r="I27" s="6">
        <v>-31.461288376519978</v>
      </c>
      <c r="J27" s="6">
        <v>14.937249187618805</v>
      </c>
      <c r="K27" s="14">
        <v>-7.2949532894428826</v>
      </c>
      <c r="L27" s="14">
        <v>-64.420840464682882</v>
      </c>
      <c r="M27" s="14">
        <v>13.633801411542194</v>
      </c>
      <c r="AB27" t="s">
        <v>46</v>
      </c>
    </row>
    <row r="28" spans="2:28" ht="16" x14ac:dyDescent="0.4">
      <c r="B28" s="124" t="s">
        <v>25</v>
      </c>
      <c r="C28" s="7">
        <v>-306.90112919185981</v>
      </c>
      <c r="D28" s="6">
        <v>48.976913733666017</v>
      </c>
      <c r="E28" s="6">
        <v>-106.85149140420889</v>
      </c>
      <c r="F28" s="6">
        <v>-157.80508080536725</v>
      </c>
      <c r="G28" s="6">
        <v>17.999980849746002</v>
      </c>
      <c r="H28" s="6">
        <v>-46.970492684437154</v>
      </c>
      <c r="I28" s="6">
        <v>14.057163920888433</v>
      </c>
      <c r="J28" s="6">
        <v>6.9972817750087843</v>
      </c>
      <c r="K28" s="14">
        <v>-7.2949532894428826</v>
      </c>
      <c r="L28" s="14">
        <v>7.845453393031069</v>
      </c>
      <c r="M28" s="14">
        <v>-83.855904680744004</v>
      </c>
      <c r="AB28" t="s">
        <v>99</v>
      </c>
    </row>
    <row r="29" spans="2:28" ht="16" x14ac:dyDescent="0.4">
      <c r="B29" s="124" t="s">
        <v>26</v>
      </c>
      <c r="C29" s="7">
        <v>-250.23024848337758</v>
      </c>
      <c r="D29" s="6">
        <v>38.429960173095942</v>
      </c>
      <c r="E29" s="6">
        <v>-117.3472812549345</v>
      </c>
      <c r="F29" s="6">
        <v>-92.034812589040854</v>
      </c>
      <c r="G29" s="6">
        <v>-26.495851961604554</v>
      </c>
      <c r="H29" s="6">
        <v>46.436128594723435</v>
      </c>
      <c r="I29" s="6">
        <v>-11.223165780934723</v>
      </c>
      <c r="J29" s="6">
        <v>23.981149624741288</v>
      </c>
      <c r="K29" s="14">
        <v>-7.2949532894428826</v>
      </c>
      <c r="L29" s="14">
        <v>7.845453393031069</v>
      </c>
      <c r="M29" s="14">
        <v>-112.52687539301179</v>
      </c>
      <c r="AB29" t="s">
        <v>257</v>
      </c>
    </row>
    <row r="30" spans="2:28" ht="16" x14ac:dyDescent="0.4">
      <c r="B30" s="124" t="s">
        <v>27</v>
      </c>
      <c r="C30" s="7">
        <v>-128.31519004699797</v>
      </c>
      <c r="D30" s="6">
        <v>49.447852247469598</v>
      </c>
      <c r="E30" s="6">
        <v>-50.507483284410192</v>
      </c>
      <c r="F30" s="6">
        <v>-99.833224179850191</v>
      </c>
      <c r="G30" s="6">
        <v>10.978248353252864</v>
      </c>
      <c r="H30" s="6">
        <v>-74.039111727329498</v>
      </c>
      <c r="I30" s="6">
        <v>-7.4930246958701954</v>
      </c>
      <c r="J30" s="6">
        <v>30.355353802252854</v>
      </c>
      <c r="K30" s="14">
        <v>-7.2949532894428826</v>
      </c>
      <c r="L30" s="14">
        <v>7.845453393031069</v>
      </c>
      <c r="M30" s="14">
        <v>12.225699333898568</v>
      </c>
      <c r="AB30" t="s">
        <v>100</v>
      </c>
    </row>
    <row r="31" spans="2:28" ht="16" x14ac:dyDescent="0.4">
      <c r="B31" s="124" t="s">
        <v>28</v>
      </c>
      <c r="C31" s="7">
        <v>-171.39826153287083</v>
      </c>
      <c r="D31" s="6">
        <v>52.638104816715007</v>
      </c>
      <c r="E31" s="6">
        <v>-57.137616379189488</v>
      </c>
      <c r="F31" s="6">
        <v>-74.912130852735302</v>
      </c>
      <c r="G31" s="6">
        <v>11.319658819409995</v>
      </c>
      <c r="H31" s="6">
        <v>-69.516570949007502</v>
      </c>
      <c r="I31" s="6">
        <v>0.434020327902643</v>
      </c>
      <c r="J31" s="6">
        <v>38.149463690598779</v>
      </c>
      <c r="K31" s="14">
        <v>-7.2949532894428826</v>
      </c>
      <c r="L31" s="14">
        <v>-78.712039128664244</v>
      </c>
      <c r="M31" s="14">
        <v>13.633801411542194</v>
      </c>
      <c r="AB31" t="s">
        <v>101</v>
      </c>
    </row>
    <row r="32" spans="2:28" ht="16" x14ac:dyDescent="0.4">
      <c r="B32" s="124" t="s">
        <v>29</v>
      </c>
      <c r="C32" s="7">
        <v>-258.54254481274091</v>
      </c>
      <c r="D32" s="6">
        <v>52.458640700281691</v>
      </c>
      <c r="E32" s="6">
        <v>-49.088482012643844</v>
      </c>
      <c r="F32" s="6">
        <v>-22.961680289023796</v>
      </c>
      <c r="G32" s="6">
        <v>-78.390362587212763</v>
      </c>
      <c r="H32" s="6">
        <v>-26.325204616537036</v>
      </c>
      <c r="I32" s="6">
        <v>-20.979909806755405</v>
      </c>
      <c r="J32" s="6">
        <v>-34.01425124933187</v>
      </c>
      <c r="K32" s="14">
        <v>-7.2949532894428826</v>
      </c>
      <c r="L32" s="14">
        <v>-85.580143073617208</v>
      </c>
      <c r="M32" s="14">
        <v>13.633801411542194</v>
      </c>
      <c r="AB32" t="s">
        <v>142</v>
      </c>
    </row>
    <row r="33" spans="2:28" ht="16" x14ac:dyDescent="0.4">
      <c r="B33" s="124" t="s">
        <v>30</v>
      </c>
      <c r="C33" s="7">
        <v>-161.13899339776913</v>
      </c>
      <c r="D33" s="6">
        <v>45.718873386290582</v>
      </c>
      <c r="E33" s="6">
        <v>-40.9766875984078</v>
      </c>
      <c r="F33" s="6">
        <v>-151.56316246075889</v>
      </c>
      <c r="G33" s="6">
        <v>-8.3645286417095139</v>
      </c>
      <c r="H33" s="6">
        <v>-44.370248388731483</v>
      </c>
      <c r="I33" s="6">
        <v>31.704512241691777</v>
      </c>
      <c r="J33" s="6">
        <v>-26.365408155438921</v>
      </c>
      <c r="K33" s="14">
        <v>11.598401414721861</v>
      </c>
      <c r="L33" s="14">
        <v>7.845453393031069</v>
      </c>
      <c r="M33" s="14">
        <v>13.633801411542194</v>
      </c>
      <c r="AB33" t="s">
        <v>4</v>
      </c>
    </row>
    <row r="34" spans="2:28" ht="16" x14ac:dyDescent="0.4">
      <c r="B34" s="124" t="s">
        <v>31</v>
      </c>
      <c r="C34" s="7">
        <v>-276.44981343291948</v>
      </c>
      <c r="D34" s="6">
        <v>49.304189424318942</v>
      </c>
      <c r="E34" s="6">
        <v>-9.3883367019435759</v>
      </c>
      <c r="F34" s="6">
        <v>-131.00962342220657</v>
      </c>
      <c r="G34" s="6">
        <v>-47.659040578054821</v>
      </c>
      <c r="H34" s="6">
        <v>-103.80016489267449</v>
      </c>
      <c r="I34" s="6">
        <v>-16.327302895699262</v>
      </c>
      <c r="J34" s="6">
        <v>-31.753835881790085</v>
      </c>
      <c r="K34" s="14">
        <v>-7.2949532894428826</v>
      </c>
      <c r="L34" s="14">
        <v>7.845453393031069</v>
      </c>
      <c r="M34" s="14">
        <v>13.633801411542194</v>
      </c>
      <c r="AB34" t="s">
        <v>203</v>
      </c>
    </row>
    <row r="35" spans="2:28" ht="16" x14ac:dyDescent="0.4">
      <c r="B35" s="124" t="s">
        <v>32</v>
      </c>
      <c r="C35" s="7">
        <v>-402.36039994447492</v>
      </c>
      <c r="D35" s="6">
        <v>59.9206655234157</v>
      </c>
      <c r="E35" s="6">
        <v>-57.607199050233298</v>
      </c>
      <c r="F35" s="6">
        <v>-131.77252757583031</v>
      </c>
      <c r="G35" s="6">
        <v>-21.284829592756974</v>
      </c>
      <c r="H35" s="6">
        <v>-220.45039809748272</v>
      </c>
      <c r="I35" s="6">
        <v>0.72838257778480719</v>
      </c>
      <c r="J35" s="6">
        <v>-46.078795244502501</v>
      </c>
      <c r="K35" s="14">
        <v>-7.2949532894428826</v>
      </c>
      <c r="L35" s="14">
        <v>7.845453393031069</v>
      </c>
      <c r="M35" s="14">
        <v>13.633801411542194</v>
      </c>
      <c r="AB35" t="s">
        <v>265</v>
      </c>
    </row>
    <row r="36" spans="2:28" ht="16" x14ac:dyDescent="0.4">
      <c r="B36" s="124" t="s">
        <v>33</v>
      </c>
      <c r="C36" s="7">
        <v>-214.06947720034901</v>
      </c>
      <c r="D36" s="6">
        <v>45.831513118463768</v>
      </c>
      <c r="E36" s="6">
        <v>0.98102754401831749</v>
      </c>
      <c r="F36" s="6">
        <v>-126.90240008150555</v>
      </c>
      <c r="G36" s="6">
        <v>-91.6517867889917</v>
      </c>
      <c r="H36" s="6">
        <v>-43.079236874979294</v>
      </c>
      <c r="I36" s="6">
        <v>43.630989648847546</v>
      </c>
      <c r="J36" s="6">
        <v>-26.365408155438921</v>
      </c>
      <c r="K36" s="14">
        <v>-7.2949532894428826</v>
      </c>
      <c r="L36" s="14">
        <v>7.845453393031069</v>
      </c>
      <c r="M36" s="14">
        <v>-17.064675714351353</v>
      </c>
      <c r="AB36" t="s">
        <v>187</v>
      </c>
    </row>
    <row r="37" spans="2:28" ht="16" x14ac:dyDescent="0.4">
      <c r="B37" s="124" t="s">
        <v>34</v>
      </c>
      <c r="C37" s="7">
        <v>99.102513578230557</v>
      </c>
      <c r="D37" s="6">
        <v>45.457584374654957</v>
      </c>
      <c r="E37" s="6">
        <v>-39.298188341051684</v>
      </c>
      <c r="F37" s="6">
        <v>103.56587410883424</v>
      </c>
      <c r="G37" s="6">
        <v>14.001033157704635</v>
      </c>
      <c r="H37" s="6">
        <v>-4.0190604114471356</v>
      </c>
      <c r="I37" s="6">
        <v>0.40766135492759376</v>
      </c>
      <c r="J37" s="6">
        <v>-35.196692180522433</v>
      </c>
      <c r="K37" s="14">
        <v>-7.2949532894428826</v>
      </c>
      <c r="L37" s="14">
        <v>7.845453393031069</v>
      </c>
      <c r="M37" s="14">
        <v>13.633801411542194</v>
      </c>
      <c r="AB37" t="s">
        <v>5</v>
      </c>
    </row>
    <row r="38" spans="2:28" ht="16" x14ac:dyDescent="0.4">
      <c r="B38" s="124" t="s">
        <v>35</v>
      </c>
      <c r="C38" s="7">
        <v>-402.48595437873331</v>
      </c>
      <c r="D38" s="6">
        <v>46.472843579999811</v>
      </c>
      <c r="E38" s="6">
        <v>-108.34976464008123</v>
      </c>
      <c r="F38" s="6">
        <v>-212.36616592867168</v>
      </c>
      <c r="G38" s="6">
        <v>-122.71944899946334</v>
      </c>
      <c r="H38" s="6">
        <v>-35.810046351099736</v>
      </c>
      <c r="I38" s="6">
        <v>35.159366848435056</v>
      </c>
      <c r="J38" s="6">
        <v>-26.365408155438921</v>
      </c>
      <c r="K38" s="14">
        <v>23.694500890525227</v>
      </c>
      <c r="L38" s="14">
        <v>-15.835633034480715</v>
      </c>
      <c r="M38" s="14">
        <v>13.633801411542194</v>
      </c>
      <c r="AB38" t="s">
        <v>60</v>
      </c>
    </row>
    <row r="39" spans="2:28" ht="16" x14ac:dyDescent="0.4">
      <c r="B39" s="124" t="s">
        <v>36</v>
      </c>
      <c r="C39" s="7">
        <v>-218.70057159519513</v>
      </c>
      <c r="D39" s="6">
        <v>42.047020846972494</v>
      </c>
      <c r="E39" s="6">
        <v>-31.132310138431862</v>
      </c>
      <c r="F39" s="6">
        <v>-116.63969124944472</v>
      </c>
      <c r="G39" s="6">
        <v>-25.09287579793731</v>
      </c>
      <c r="H39" s="6">
        <v>-57.44091726739984</v>
      </c>
      <c r="I39" s="6">
        <v>14.925414904061563</v>
      </c>
      <c r="J39" s="6">
        <v>-26.365408155438921</v>
      </c>
      <c r="K39" s="14">
        <v>-7.2949532894428826</v>
      </c>
      <c r="L39" s="14">
        <v>7.845453393031069</v>
      </c>
      <c r="M39" s="14">
        <v>-19.552304841164716</v>
      </c>
      <c r="AB39" t="s">
        <v>81</v>
      </c>
    </row>
    <row r="40" spans="2:28" ht="16" x14ac:dyDescent="0.4">
      <c r="B40" s="124" t="s">
        <v>37</v>
      </c>
      <c r="C40" s="7">
        <v>-104.41797528432129</v>
      </c>
      <c r="D40" s="6">
        <v>48.120020221388266</v>
      </c>
      <c r="E40" s="6">
        <v>-31.543299787079949</v>
      </c>
      <c r="F40" s="6">
        <v>-58.662562591400999</v>
      </c>
      <c r="G40" s="6">
        <v>-35.133814366750805</v>
      </c>
      <c r="H40" s="6">
        <v>-5.0293245741768819</v>
      </c>
      <c r="I40" s="6">
        <v>3.3887025965819784</v>
      </c>
      <c r="J40" s="6">
        <v>-26.365408155438921</v>
      </c>
      <c r="K40" s="14">
        <v>-7.2949532894428826</v>
      </c>
      <c r="L40" s="14">
        <v>7.845453393031069</v>
      </c>
      <c r="M40" s="14">
        <v>0.25721126896784724</v>
      </c>
      <c r="AB40" t="s">
        <v>29</v>
      </c>
    </row>
    <row r="41" spans="2:28" ht="16" x14ac:dyDescent="0.4">
      <c r="B41" s="124" t="s">
        <v>38</v>
      </c>
      <c r="C41" s="7">
        <v>-145.73493037034291</v>
      </c>
      <c r="D41" s="6">
        <v>42.870306906839538</v>
      </c>
      <c r="E41" s="6">
        <v>-69.32853577767186</v>
      </c>
      <c r="F41" s="6">
        <v>-132.51708772922547</v>
      </c>
      <c r="G41" s="6">
        <v>-87.600413424772441</v>
      </c>
      <c r="H41" s="6">
        <v>143.60474900630717</v>
      </c>
      <c r="I41" s="6">
        <v>14.011617031551779</v>
      </c>
      <c r="J41" s="6">
        <v>-26.365408155438921</v>
      </c>
      <c r="K41" s="14">
        <v>-3.7570738534013293</v>
      </c>
      <c r="L41" s="14">
        <v>7.845453393031069</v>
      </c>
      <c r="M41" s="14">
        <v>-34.498537767562425</v>
      </c>
      <c r="AB41" t="s">
        <v>37</v>
      </c>
    </row>
    <row r="42" spans="2:28" ht="16" x14ac:dyDescent="0.4">
      <c r="B42" s="124" t="s">
        <v>39</v>
      </c>
      <c r="C42" s="7">
        <v>-367.92580263260294</v>
      </c>
      <c r="D42" s="6">
        <v>47.112546148746304</v>
      </c>
      <c r="E42" s="6">
        <v>-91.596128211496037</v>
      </c>
      <c r="F42" s="6">
        <v>-172.96785241514891</v>
      </c>
      <c r="G42" s="6">
        <v>-10.604941235742531</v>
      </c>
      <c r="H42" s="6">
        <v>-74.515847977957378</v>
      </c>
      <c r="I42" s="6">
        <v>-49.691449973972432</v>
      </c>
      <c r="J42" s="6">
        <v>-26.365408155438921</v>
      </c>
      <c r="K42" s="14">
        <v>-7.2949532894428826</v>
      </c>
      <c r="L42" s="14">
        <v>7.845453393031069</v>
      </c>
      <c r="M42" s="14">
        <v>10.152779084818784</v>
      </c>
      <c r="AB42" t="s">
        <v>102</v>
      </c>
    </row>
    <row r="43" spans="2:28" ht="16" x14ac:dyDescent="0.4">
      <c r="B43" s="124" t="s">
        <v>40</v>
      </c>
      <c r="C43" s="7">
        <v>-97.887823731760619</v>
      </c>
      <c r="D43" s="6">
        <v>49.014161055648891</v>
      </c>
      <c r="E43" s="6">
        <v>-3.0092795819270557</v>
      </c>
      <c r="F43" s="6">
        <v>-72.707497621765285</v>
      </c>
      <c r="G43" s="6">
        <v>-59.731250022142994</v>
      </c>
      <c r="H43" s="6">
        <v>-21.866693764965472</v>
      </c>
      <c r="I43" s="6">
        <v>27.908520911477318</v>
      </c>
      <c r="J43" s="6">
        <v>-26.365408155438921</v>
      </c>
      <c r="K43" s="14">
        <v>-7.2949532894428826</v>
      </c>
      <c r="L43" s="14">
        <v>7.845453393031069</v>
      </c>
      <c r="M43" s="14">
        <v>8.319123343764721</v>
      </c>
      <c r="AB43" t="s">
        <v>143</v>
      </c>
    </row>
    <row r="44" spans="2:28" ht="16" x14ac:dyDescent="0.4">
      <c r="B44" s="124" t="s">
        <v>41</v>
      </c>
      <c r="C44" s="7">
        <v>-42.428919667575599</v>
      </c>
      <c r="D44" s="6">
        <v>46.384747750410767</v>
      </c>
      <c r="E44" s="6">
        <v>-40.734674094139542</v>
      </c>
      <c r="F44" s="6">
        <v>-12.220271763725274</v>
      </c>
      <c r="G44" s="6">
        <v>-1.6129813006530482</v>
      </c>
      <c r="H44" s="6">
        <v>-13.751493093656986</v>
      </c>
      <c r="I44" s="6">
        <v>-8.313140525502984</v>
      </c>
      <c r="J44" s="6">
        <v>-26.365408155438921</v>
      </c>
      <c r="K44" s="14">
        <v>-7.2949532894428826</v>
      </c>
      <c r="L44" s="14">
        <v>7.845453393031069</v>
      </c>
      <c r="M44" s="14">
        <v>13.633801411542194</v>
      </c>
      <c r="AB44" t="s">
        <v>215</v>
      </c>
    </row>
    <row r="45" spans="2:28" ht="16" x14ac:dyDescent="0.4">
      <c r="B45" s="124" t="s">
        <v>42</v>
      </c>
      <c r="C45" s="7">
        <v>-304.2260215335773</v>
      </c>
      <c r="D45" s="6">
        <v>49.185961023462269</v>
      </c>
      <c r="E45" s="6">
        <v>-38.821127044892393</v>
      </c>
      <c r="F45" s="6">
        <v>-156.60416633375937</v>
      </c>
      <c r="G45" s="6">
        <v>-24.01387695200777</v>
      </c>
      <c r="H45" s="6">
        <v>-96.408166220997089</v>
      </c>
      <c r="I45" s="6">
        <v>-8.3060679451646671</v>
      </c>
      <c r="J45" s="6">
        <v>-26.365408155438921</v>
      </c>
      <c r="K45" s="14">
        <v>24.672097208979402</v>
      </c>
      <c r="L45" s="14">
        <v>-41.199068525300987</v>
      </c>
      <c r="M45" s="14">
        <v>13.633801411542194</v>
      </c>
      <c r="AB45" t="s">
        <v>131</v>
      </c>
    </row>
    <row r="46" spans="2:28" ht="16" x14ac:dyDescent="0.4">
      <c r="B46" s="124" t="s">
        <v>43</v>
      </c>
      <c r="C46" s="7">
        <v>-163.19998475067229</v>
      </c>
      <c r="D46" s="6">
        <v>47.973704069013152</v>
      </c>
      <c r="E46" s="6">
        <v>-64.705483325020566</v>
      </c>
      <c r="F46" s="6">
        <v>-37.478400011233482</v>
      </c>
      <c r="G46" s="6">
        <v>-23.235265379371782</v>
      </c>
      <c r="H46" s="6">
        <v>9.5906991225001672</v>
      </c>
      <c r="I46" s="6">
        <v>5.5663219327662716</v>
      </c>
      <c r="J46" s="6">
        <v>-28.266316351840874</v>
      </c>
      <c r="K46" s="14">
        <v>-7.2949532894428826</v>
      </c>
      <c r="L46" s="14">
        <v>-78.984092929584492</v>
      </c>
      <c r="M46" s="14">
        <v>13.633801411542194</v>
      </c>
      <c r="AB46" t="s">
        <v>144</v>
      </c>
    </row>
    <row r="47" spans="2:28" ht="16" x14ac:dyDescent="0.4">
      <c r="B47" s="124" t="s">
        <v>44</v>
      </c>
      <c r="C47" s="7">
        <v>-300.39437245381191</v>
      </c>
      <c r="D47" s="6">
        <v>49.287796758710606</v>
      </c>
      <c r="E47" s="6">
        <v>-35.741449348901583</v>
      </c>
      <c r="F47" s="6">
        <v>-147.88840366989854</v>
      </c>
      <c r="G47" s="6">
        <v>13.710927663667729</v>
      </c>
      <c r="H47" s="6">
        <v>13.595850699321057</v>
      </c>
      <c r="I47" s="6">
        <v>-14.344465920931167</v>
      </c>
      <c r="J47" s="6">
        <v>-52.268931413968005</v>
      </c>
      <c r="K47" s="14">
        <v>-1.4542121456800094</v>
      </c>
      <c r="L47" s="14">
        <v>-138.92528648767424</v>
      </c>
      <c r="M47" s="14">
        <v>13.633801411542194</v>
      </c>
      <c r="AB47" t="s">
        <v>226</v>
      </c>
    </row>
    <row r="48" spans="2:28" ht="16" x14ac:dyDescent="0.4">
      <c r="B48" s="124" t="s">
        <v>45</v>
      </c>
      <c r="C48" s="7">
        <v>-19.988614367507978</v>
      </c>
      <c r="D48" s="6">
        <v>44.250777891840855</v>
      </c>
      <c r="E48" s="6">
        <v>-16.332517507919555</v>
      </c>
      <c r="F48" s="6">
        <v>-124.3496588353206</v>
      </c>
      <c r="G48" s="6">
        <v>-97.130746056531592</v>
      </c>
      <c r="H48" s="6">
        <v>102.88079789009275</v>
      </c>
      <c r="I48" s="6">
        <v>6.6451764007237957</v>
      </c>
      <c r="J48" s="6">
        <v>-26.365408155438921</v>
      </c>
      <c r="K48" s="14">
        <v>70.483679018043091</v>
      </c>
      <c r="L48" s="14">
        <v>7.845453393031069</v>
      </c>
      <c r="M48" s="14">
        <v>12.083831593971135</v>
      </c>
      <c r="AB48" t="s">
        <v>188</v>
      </c>
    </row>
    <row r="49" spans="2:28" ht="16" x14ac:dyDescent="0.4">
      <c r="B49" s="124" t="s">
        <v>46</v>
      </c>
      <c r="C49" s="7">
        <v>86.708319425640752</v>
      </c>
      <c r="D49" s="6">
        <v>42.039522046267983</v>
      </c>
      <c r="E49" s="6">
        <v>0.29688665516347545</v>
      </c>
      <c r="F49" s="6">
        <v>2.2687843231044358</v>
      </c>
      <c r="G49" s="6">
        <v>-40.56960312054445</v>
      </c>
      <c r="H49" s="6">
        <v>22.200583763637077</v>
      </c>
      <c r="I49" s="6">
        <v>5.9778864588058269</v>
      </c>
      <c r="J49" s="6">
        <v>-26.365408155438921</v>
      </c>
      <c r="K49" s="14">
        <v>143.51685125145423</v>
      </c>
      <c r="L49" s="14">
        <v>7.845453393031069</v>
      </c>
      <c r="M49" s="14">
        <v>-70.502637189839987</v>
      </c>
      <c r="AB49" t="s">
        <v>47</v>
      </c>
    </row>
    <row r="50" spans="2:28" ht="16" x14ac:dyDescent="0.4">
      <c r="B50" s="124" t="s">
        <v>47</v>
      </c>
      <c r="C50" s="7">
        <v>-55.328518674043352</v>
      </c>
      <c r="D50" s="6">
        <v>42.855646216708926</v>
      </c>
      <c r="E50" s="6">
        <v>-45.731720334210486</v>
      </c>
      <c r="F50" s="6">
        <v>-22.106450492924701</v>
      </c>
      <c r="G50" s="6">
        <v>-27.875424023900941</v>
      </c>
      <c r="H50" s="6">
        <v>49.126447728190776</v>
      </c>
      <c r="I50" s="6">
        <v>14.769934648729079</v>
      </c>
      <c r="J50" s="6">
        <v>-26.365408155438921</v>
      </c>
      <c r="K50" s="14">
        <v>-7.2949532894428826</v>
      </c>
      <c r="L50" s="14">
        <v>7.845453393031069</v>
      </c>
      <c r="M50" s="14">
        <v>-40.552044364785267</v>
      </c>
      <c r="AB50" t="s">
        <v>38</v>
      </c>
    </row>
    <row r="51" spans="2:28" ht="16" x14ac:dyDescent="0.4">
      <c r="B51" s="124" t="s">
        <v>48</v>
      </c>
      <c r="C51" s="7">
        <v>144.1697168211129</v>
      </c>
      <c r="D51" s="6">
        <v>45.418960677360694</v>
      </c>
      <c r="E51" s="6">
        <v>9.2459996222559862E-2</v>
      </c>
      <c r="F51" s="6">
        <v>-28.985226981181235</v>
      </c>
      <c r="G51" s="6">
        <v>28.016590071806803</v>
      </c>
      <c r="H51" s="6">
        <v>52.222609977734429</v>
      </c>
      <c r="I51" s="6">
        <v>-19.022801435670438</v>
      </c>
      <c r="J51" s="6">
        <v>-26.365408155438921</v>
      </c>
      <c r="K51" s="14">
        <v>71.313277865705729</v>
      </c>
      <c r="L51" s="14">
        <v>7.845453393031069</v>
      </c>
      <c r="M51" s="14">
        <v>13.633801411542194</v>
      </c>
      <c r="AB51" t="s">
        <v>189</v>
      </c>
    </row>
    <row r="52" spans="2:28" ht="16" x14ac:dyDescent="0.4">
      <c r="B52" s="124" t="s">
        <v>49</v>
      </c>
      <c r="C52" s="7">
        <v>133.11620044646648</v>
      </c>
      <c r="D52" s="6">
        <v>44.869747397778887</v>
      </c>
      <c r="E52" s="6">
        <v>-44.813529057113634</v>
      </c>
      <c r="F52" s="6">
        <v>114.20011619717235</v>
      </c>
      <c r="G52" s="6">
        <v>13.402082244381877</v>
      </c>
      <c r="H52" s="6">
        <v>59.707865006942058</v>
      </c>
      <c r="I52" s="6">
        <v>2.7126380408759361</v>
      </c>
      <c r="J52" s="6">
        <v>-54.88680829504009</v>
      </c>
      <c r="K52" s="14">
        <v>-7.2949532894428826</v>
      </c>
      <c r="L52" s="14">
        <v>7.845453393031069</v>
      </c>
      <c r="M52" s="14">
        <v>-2.6264111921190652</v>
      </c>
      <c r="AB52" t="s">
        <v>145</v>
      </c>
    </row>
    <row r="53" spans="2:28" ht="16" x14ac:dyDescent="0.4">
      <c r="B53" s="124" t="s">
        <v>50</v>
      </c>
      <c r="C53" s="7">
        <v>-34.013474148991591</v>
      </c>
      <c r="D53" s="6">
        <v>48.621597734598076</v>
      </c>
      <c r="E53" s="6">
        <v>3.6076768885367874</v>
      </c>
      <c r="F53" s="6">
        <v>-26.588099381780498</v>
      </c>
      <c r="G53" s="6">
        <v>-35.605232686915279</v>
      </c>
      <c r="H53" s="6">
        <v>-21.218213223087091</v>
      </c>
      <c r="I53" s="6">
        <v>9.3499031599649509</v>
      </c>
      <c r="J53" s="6">
        <v>-26.365408155438921</v>
      </c>
      <c r="K53" s="14">
        <v>-7.2949532894428826</v>
      </c>
      <c r="L53" s="14">
        <v>7.845453393031069</v>
      </c>
      <c r="M53" s="14">
        <v>13.633801411542194</v>
      </c>
      <c r="AB53" t="s">
        <v>227</v>
      </c>
    </row>
    <row r="54" spans="2:28" ht="16" x14ac:dyDescent="0.4">
      <c r="B54" s="124" t="s">
        <v>51</v>
      </c>
      <c r="C54" s="7">
        <v>-122.70507974667156</v>
      </c>
      <c r="D54" s="6">
        <v>45.574942468769336</v>
      </c>
      <c r="E54" s="6">
        <v>-55.22876424222207</v>
      </c>
      <c r="F54" s="6">
        <v>-61.856969528042072</v>
      </c>
      <c r="G54" s="6">
        <v>-46.386517635898684</v>
      </c>
      <c r="H54" s="6">
        <v>-1.8342355004129705</v>
      </c>
      <c r="I54" s="6">
        <v>9.2075713314434129</v>
      </c>
      <c r="J54" s="6">
        <v>-26.365408155438921</v>
      </c>
      <c r="K54" s="14">
        <v>-7.2949532894428826</v>
      </c>
      <c r="L54" s="14">
        <v>7.845453393031069</v>
      </c>
      <c r="M54" s="14">
        <v>13.633801411542194</v>
      </c>
      <c r="AB54" t="s">
        <v>61</v>
      </c>
    </row>
    <row r="55" spans="2:28" ht="16" x14ac:dyDescent="0.4">
      <c r="B55" s="124" t="s">
        <v>52</v>
      </c>
      <c r="C55" s="7">
        <v>20.02969927822663</v>
      </c>
      <c r="D55" s="6">
        <v>47.391555714849922</v>
      </c>
      <c r="E55" s="6">
        <v>-48.757308174627909</v>
      </c>
      <c r="F55" s="6">
        <v>31.470070994586823</v>
      </c>
      <c r="G55" s="6">
        <v>21.49841414182313</v>
      </c>
      <c r="H55" s="6">
        <v>-1.6173836642312638</v>
      </c>
      <c r="I55" s="6">
        <v>-2.9876617752955803</v>
      </c>
      <c r="J55" s="6">
        <v>-26.365408155438921</v>
      </c>
      <c r="K55" s="14">
        <v>-7.2949532894428826</v>
      </c>
      <c r="L55" s="14">
        <v>7.845453393031069</v>
      </c>
      <c r="M55" s="14">
        <v>-1.1530799070277606</v>
      </c>
      <c r="AB55" t="s">
        <v>39</v>
      </c>
    </row>
    <row r="56" spans="2:28" ht="16" x14ac:dyDescent="0.4">
      <c r="B56" s="124" t="s">
        <v>53</v>
      </c>
      <c r="C56" s="7">
        <v>-223.65278977518528</v>
      </c>
      <c r="D56" s="6">
        <v>47.136293627639262</v>
      </c>
      <c r="E56" s="6">
        <v>-61.507150078751778</v>
      </c>
      <c r="F56" s="6">
        <v>-116.77759573079291</v>
      </c>
      <c r="G56" s="6">
        <v>-37.555275644142299</v>
      </c>
      <c r="H56" s="6">
        <v>-38.783065928726394</v>
      </c>
      <c r="I56" s="6">
        <v>-3.9848893801026417</v>
      </c>
      <c r="J56" s="6">
        <v>-26.365408155438921</v>
      </c>
      <c r="K56" s="14">
        <v>-7.2949532894428826</v>
      </c>
      <c r="L56" s="14">
        <v>7.845453393031069</v>
      </c>
      <c r="M56" s="14">
        <v>13.633801411542194</v>
      </c>
      <c r="AB56" t="s">
        <v>62</v>
      </c>
    </row>
    <row r="57" spans="2:28" ht="16" x14ac:dyDescent="0.4">
      <c r="B57" s="124" t="s">
        <v>54</v>
      </c>
      <c r="C57" s="7">
        <v>33.140931527767009</v>
      </c>
      <c r="D57" s="6">
        <v>35.897200189617152</v>
      </c>
      <c r="E57" s="6">
        <v>-23.347661132851542</v>
      </c>
      <c r="F57" s="6">
        <v>1.9284511506249276</v>
      </c>
      <c r="G57" s="6">
        <v>-7.8244932212261986</v>
      </c>
      <c r="H57" s="6">
        <v>89.759551623596238</v>
      </c>
      <c r="I57" s="6">
        <v>-108.6233877513731</v>
      </c>
      <c r="J57" s="6">
        <v>-26.365408155438921</v>
      </c>
      <c r="K57" s="14">
        <v>58.834595688133021</v>
      </c>
      <c r="L57" s="14">
        <v>7.845453393031069</v>
      </c>
      <c r="M57" s="14">
        <v>5.0366297436543634</v>
      </c>
      <c r="AB57" t="s">
        <v>92</v>
      </c>
    </row>
    <row r="58" spans="2:28" ht="16" x14ac:dyDescent="0.4">
      <c r="B58" s="124" t="s">
        <v>55</v>
      </c>
      <c r="C58" s="7">
        <v>108.02641181945503</v>
      </c>
      <c r="D58" s="6">
        <v>39.227955342757483</v>
      </c>
      <c r="E58" s="6">
        <v>-23.622473026337612</v>
      </c>
      <c r="F58" s="6">
        <v>-24.061812550913579</v>
      </c>
      <c r="G58" s="6">
        <v>-22.974505848368405</v>
      </c>
      <c r="H58" s="6">
        <v>-11.503048488439084</v>
      </c>
      <c r="I58" s="6">
        <v>53.659634692690666</v>
      </c>
      <c r="J58" s="6">
        <v>-26.365408155438921</v>
      </c>
      <c r="K58" s="14">
        <v>102.18681504893124</v>
      </c>
      <c r="L58" s="14">
        <v>7.845453393031069</v>
      </c>
      <c r="M58" s="14">
        <v>13.633801411542194</v>
      </c>
      <c r="AB58" t="s">
        <v>190</v>
      </c>
    </row>
    <row r="59" spans="2:28" ht="16" x14ac:dyDescent="0.4">
      <c r="B59" s="124" t="s">
        <v>56</v>
      </c>
      <c r="C59" s="7">
        <v>342.27183040367163</v>
      </c>
      <c r="D59" s="6">
        <v>42.665593840414473</v>
      </c>
      <c r="E59" s="6">
        <v>37.734639896612705</v>
      </c>
      <c r="F59" s="6">
        <v>22.827376618801789</v>
      </c>
      <c r="G59" s="6">
        <v>-53.372388142120315</v>
      </c>
      <c r="H59" s="6">
        <v>106.85964651209694</v>
      </c>
      <c r="I59" s="6">
        <v>-79.343537656916524</v>
      </c>
      <c r="J59" s="6">
        <v>-26.365408155438921</v>
      </c>
      <c r="K59" s="14">
        <v>296.74238327321433</v>
      </c>
      <c r="L59" s="14">
        <v>7.845453393031069</v>
      </c>
      <c r="M59" s="14">
        <v>-13.321929176023875</v>
      </c>
      <c r="AB59" t="s">
        <v>146</v>
      </c>
    </row>
    <row r="60" spans="2:28" ht="16" x14ac:dyDescent="0.4">
      <c r="B60" s="124" t="s">
        <v>57</v>
      </c>
      <c r="C60" s="7">
        <v>-83.763095109201771</v>
      </c>
      <c r="D60" s="6">
        <v>44.222649813219512</v>
      </c>
      <c r="E60" s="6">
        <v>12.238469094460191</v>
      </c>
      <c r="F60" s="6">
        <v>-84.338949664509414</v>
      </c>
      <c r="G60" s="6">
        <v>-36.529633771539508</v>
      </c>
      <c r="H60" s="6">
        <v>3.2477147185393411</v>
      </c>
      <c r="I60" s="6">
        <v>-22.516150122920759</v>
      </c>
      <c r="J60" s="6">
        <v>-26.365408155438921</v>
      </c>
      <c r="K60" s="14">
        <v>4.7989581744145422</v>
      </c>
      <c r="L60" s="14">
        <v>7.845453393031069</v>
      </c>
      <c r="M60" s="14">
        <v>13.633801411542194</v>
      </c>
      <c r="AB60" t="s">
        <v>147</v>
      </c>
    </row>
    <row r="61" spans="2:28" ht="16" x14ac:dyDescent="0.4">
      <c r="B61" s="124" t="s">
        <v>58</v>
      </c>
      <c r="C61" s="7">
        <v>-37.975958514579098</v>
      </c>
      <c r="D61" s="6">
        <v>41.750560520666056</v>
      </c>
      <c r="E61" s="6">
        <v>39.731582892022423</v>
      </c>
      <c r="F61" s="6">
        <v>-97.740910890799327</v>
      </c>
      <c r="G61" s="6">
        <v>-86.04028416455786</v>
      </c>
      <c r="H61" s="6">
        <v>22.390985289337312</v>
      </c>
      <c r="I61" s="6">
        <v>-79.895446374299084</v>
      </c>
      <c r="J61" s="6">
        <v>-26.365408155438921</v>
      </c>
      <c r="K61" s="14">
        <v>161.48138935533856</v>
      </c>
      <c r="L61" s="14">
        <v>7.845453393031069</v>
      </c>
      <c r="M61" s="14">
        <v>-21.133880379879326</v>
      </c>
      <c r="AB61" t="s">
        <v>282</v>
      </c>
    </row>
    <row r="62" spans="2:28" ht="16" x14ac:dyDescent="0.4">
      <c r="B62" s="124" t="s">
        <v>59</v>
      </c>
      <c r="C62" s="7">
        <v>33.751590308388515</v>
      </c>
      <c r="D62" s="6">
        <v>53.851891313025334</v>
      </c>
      <c r="E62" s="6">
        <v>-12.575616140472698</v>
      </c>
      <c r="F62" s="6">
        <v>-26.531030125970325</v>
      </c>
      <c r="G62" s="6">
        <v>4.0233868833379027</v>
      </c>
      <c r="H62" s="6">
        <v>-18.140228057787223</v>
      </c>
      <c r="I62" s="6">
        <v>-71.214990279507916</v>
      </c>
      <c r="J62" s="6">
        <v>-26.365408155438921</v>
      </c>
      <c r="K62" s="14">
        <v>109.22433006662909</v>
      </c>
      <c r="L62" s="14">
        <v>7.845453393031069</v>
      </c>
      <c r="M62" s="14">
        <v>13.633801411542194</v>
      </c>
      <c r="AB62" t="s">
        <v>240</v>
      </c>
    </row>
    <row r="63" spans="2:28" ht="16" x14ac:dyDescent="0.4">
      <c r="B63" s="124" t="s">
        <v>60</v>
      </c>
      <c r="C63" s="7">
        <v>28.122303848429475</v>
      </c>
      <c r="D63" s="6">
        <v>46.696660563431152</v>
      </c>
      <c r="E63" s="6">
        <v>1.4010965936889801</v>
      </c>
      <c r="F63" s="6">
        <v>-33.2551153501255</v>
      </c>
      <c r="G63" s="6">
        <v>4.9234707525345298</v>
      </c>
      <c r="H63" s="6">
        <v>-11.36858299743308</v>
      </c>
      <c r="I63" s="6">
        <v>31.905880926641931</v>
      </c>
      <c r="J63" s="6">
        <v>-26.365408155438921</v>
      </c>
      <c r="K63" s="14">
        <v>-7.2949532894428826</v>
      </c>
      <c r="L63" s="14">
        <v>7.845453393031069</v>
      </c>
      <c r="M63" s="14">
        <v>13.633801411542194</v>
      </c>
      <c r="AB63" t="s">
        <v>148</v>
      </c>
    </row>
    <row r="64" spans="2:28" ht="16" x14ac:dyDescent="0.4">
      <c r="B64" s="124" t="s">
        <v>61</v>
      </c>
      <c r="C64" s="7">
        <v>-46.536419893315404</v>
      </c>
      <c r="D64" s="6">
        <v>46.391818957908292</v>
      </c>
      <c r="E64" s="6">
        <v>-45.348078482656433</v>
      </c>
      <c r="F64" s="6">
        <v>13.886291649784061</v>
      </c>
      <c r="G64" s="6">
        <v>-19.856963538286912</v>
      </c>
      <c r="H64" s="6">
        <v>-6.1170737754917495</v>
      </c>
      <c r="I64" s="6">
        <v>0.31351956165237138</v>
      </c>
      <c r="J64" s="6">
        <v>-26.365408155438921</v>
      </c>
      <c r="K64" s="14">
        <v>-7.2949532894428826</v>
      </c>
      <c r="L64" s="14">
        <v>7.845453393031069</v>
      </c>
      <c r="M64" s="14">
        <v>-9.9910262143743083</v>
      </c>
      <c r="AB64" t="s">
        <v>149</v>
      </c>
    </row>
    <row r="65" spans="2:28" ht="16" x14ac:dyDescent="0.4">
      <c r="B65" s="124" t="s">
        <v>62</v>
      </c>
      <c r="C65" s="7">
        <v>20.914854572170835</v>
      </c>
      <c r="D65" s="6">
        <v>47.393634187062695</v>
      </c>
      <c r="E65" s="6">
        <v>-2.9568944072950964</v>
      </c>
      <c r="F65" s="6">
        <v>-8.3422647187955565</v>
      </c>
      <c r="G65" s="6">
        <v>-20.979681594392559</v>
      </c>
      <c r="H65" s="6">
        <v>-19.259617694971666</v>
      </c>
      <c r="I65" s="6">
        <v>-5.960169630784983</v>
      </c>
      <c r="J65" s="6">
        <v>-26.365408155438921</v>
      </c>
      <c r="K65" s="14">
        <v>51.214998310879345</v>
      </c>
      <c r="L65" s="14">
        <v>7.845453393031069</v>
      </c>
      <c r="M65" s="14">
        <v>-1.6751951171234931</v>
      </c>
      <c r="AB65" t="s">
        <v>63</v>
      </c>
    </row>
    <row r="66" spans="2:28" ht="16" x14ac:dyDescent="0.4">
      <c r="B66" s="124" t="s">
        <v>63</v>
      </c>
      <c r="C66" s="7">
        <v>-111.27324621972986</v>
      </c>
      <c r="D66" s="6">
        <v>63.521401915124557</v>
      </c>
      <c r="E66" s="6">
        <v>-1.2093819027860351</v>
      </c>
      <c r="F66" s="6">
        <v>-60.063794187827689</v>
      </c>
      <c r="G66" s="6">
        <v>38.795607308101935</v>
      </c>
      <c r="H66" s="6">
        <v>-173.83699635848984</v>
      </c>
      <c r="I66" s="6">
        <v>33.701023646455752</v>
      </c>
      <c r="J66" s="6">
        <v>-26.365408155438921</v>
      </c>
      <c r="K66" s="14">
        <v>-7.2949532894428826</v>
      </c>
      <c r="L66" s="14">
        <v>7.845453393031069</v>
      </c>
      <c r="M66" s="14">
        <v>13.633801411542194</v>
      </c>
      <c r="AB66" t="s">
        <v>191</v>
      </c>
    </row>
    <row r="67" spans="2:28" ht="16" x14ac:dyDescent="0.4">
      <c r="B67" s="124" t="s">
        <v>64</v>
      </c>
      <c r="C67" s="7">
        <v>100.03066154611967</v>
      </c>
      <c r="D67" s="6">
        <v>47.319033132410361</v>
      </c>
      <c r="E67" s="6">
        <v>-64.124910117057269</v>
      </c>
      <c r="F67" s="6">
        <v>137.41069382080789</v>
      </c>
      <c r="G67" s="6">
        <v>19.40542061665386</v>
      </c>
      <c r="H67" s="6">
        <v>-25.491595915684638</v>
      </c>
      <c r="I67" s="6">
        <v>-2.306873350701959</v>
      </c>
      <c r="J67" s="6">
        <v>-26.365408155438921</v>
      </c>
      <c r="K67" s="14">
        <v>-7.2949532894428826</v>
      </c>
      <c r="L67" s="14">
        <v>7.845453393031069</v>
      </c>
      <c r="M67" s="14">
        <v>13.633801411542194</v>
      </c>
      <c r="AB67" t="s">
        <v>204</v>
      </c>
    </row>
    <row r="68" spans="2:28" ht="16" x14ac:dyDescent="0.4">
      <c r="B68" s="124" t="s">
        <v>65</v>
      </c>
      <c r="C68" s="7">
        <v>-232.23628326651439</v>
      </c>
      <c r="D68" s="6">
        <v>48.458717758835789</v>
      </c>
      <c r="E68" s="6">
        <v>-99.154965904898802</v>
      </c>
      <c r="F68" s="6">
        <v>-82.086613649654538</v>
      </c>
      <c r="G68" s="6">
        <v>-29.652452752847132</v>
      </c>
      <c r="H68" s="6">
        <v>-113.61576697088974</v>
      </c>
      <c r="I68" s="6">
        <v>25.803968006556527</v>
      </c>
      <c r="J68" s="6">
        <v>-26.365408155438921</v>
      </c>
      <c r="K68" s="14">
        <v>24.334141382579254</v>
      </c>
      <c r="L68" s="14">
        <v>7.845453393031069</v>
      </c>
      <c r="M68" s="14">
        <v>12.196643626212142</v>
      </c>
      <c r="AB68" t="s">
        <v>216</v>
      </c>
    </row>
    <row r="69" spans="2:28" ht="16" x14ac:dyDescent="0.4">
      <c r="B69" s="124" t="s">
        <v>66</v>
      </c>
      <c r="C69" s="7">
        <v>-93.486372000999452</v>
      </c>
      <c r="D69" s="6">
        <v>53.355878298632192</v>
      </c>
      <c r="E69" s="6">
        <v>-8.5067925813517586</v>
      </c>
      <c r="F69" s="6">
        <v>-25.465510958659078</v>
      </c>
      <c r="G69" s="6">
        <v>-64.76897713253986</v>
      </c>
      <c r="H69" s="6">
        <v>-28.962160002071386</v>
      </c>
      <c r="I69" s="6">
        <v>13.626532534940111</v>
      </c>
      <c r="J69" s="6">
        <v>-26.365408155438921</v>
      </c>
      <c r="K69" s="14">
        <v>-7.2949532894428826</v>
      </c>
      <c r="L69" s="14">
        <v>-12.738782126610047</v>
      </c>
      <c r="M69" s="14">
        <v>13.633801411542194</v>
      </c>
      <c r="AB69" t="s">
        <v>132</v>
      </c>
    </row>
    <row r="70" spans="2:28" ht="16" x14ac:dyDescent="0.4">
      <c r="B70" s="124" t="s">
        <v>67</v>
      </c>
      <c r="C70" s="7">
        <v>-7.9719859380564628</v>
      </c>
      <c r="D70" s="6">
        <v>53.115612061530278</v>
      </c>
      <c r="E70" s="6">
        <v>-40.227962329006203</v>
      </c>
      <c r="F70" s="6">
        <v>73.470977556061186</v>
      </c>
      <c r="G70" s="6">
        <v>-31.137288989998368</v>
      </c>
      <c r="H70" s="6">
        <v>-86.407441565345351</v>
      </c>
      <c r="I70" s="6">
        <v>39.089428211390391</v>
      </c>
      <c r="J70" s="6">
        <v>-26.365408155438921</v>
      </c>
      <c r="K70" s="14">
        <v>31.125542211094718</v>
      </c>
      <c r="L70" s="14">
        <v>-34.269246349886394</v>
      </c>
      <c r="M70" s="14">
        <v>13.633801411542194</v>
      </c>
      <c r="AB70" t="s">
        <v>192</v>
      </c>
    </row>
    <row r="71" spans="2:28" ht="16" x14ac:dyDescent="0.4">
      <c r="B71" s="124" t="s">
        <v>68</v>
      </c>
      <c r="C71" s="7">
        <v>-210.54809747967244</v>
      </c>
      <c r="D71" s="6">
        <v>46.911881414180961</v>
      </c>
      <c r="E71" s="6">
        <v>-105.91193812287943</v>
      </c>
      <c r="F71" s="6">
        <v>-21.438014471559864</v>
      </c>
      <c r="G71" s="6">
        <v>-54.046131128433743</v>
      </c>
      <c r="H71" s="6">
        <v>-56.822653676995472</v>
      </c>
      <c r="I71" s="6">
        <v>-3.2788292688381082</v>
      </c>
      <c r="J71" s="6">
        <v>-26.365408155438921</v>
      </c>
      <c r="K71" s="14">
        <v>-7.2949532894428826</v>
      </c>
      <c r="L71" s="14">
        <v>4.0641478081928</v>
      </c>
      <c r="M71" s="14">
        <v>13.633801411542194</v>
      </c>
      <c r="AB71" t="s">
        <v>6</v>
      </c>
    </row>
    <row r="72" spans="2:28" ht="16" x14ac:dyDescent="0.4">
      <c r="B72" s="124" t="s">
        <v>69</v>
      </c>
      <c r="C72" s="7">
        <v>-122.8894545957675</v>
      </c>
      <c r="D72" s="6">
        <v>56.140363830737392</v>
      </c>
      <c r="E72" s="6">
        <v>-74.715822394534726</v>
      </c>
      <c r="F72" s="6">
        <v>-15.584349507146442</v>
      </c>
      <c r="G72" s="6">
        <v>27.563350106310558</v>
      </c>
      <c r="H72" s="6">
        <v>-43.510950060939784</v>
      </c>
      <c r="I72" s="6">
        <v>37.887103810108059</v>
      </c>
      <c r="J72" s="6">
        <v>-26.365408155438921</v>
      </c>
      <c r="K72" s="14">
        <v>-7.2949532894428826</v>
      </c>
      <c r="L72" s="14">
        <v>-90.642590346962962</v>
      </c>
      <c r="M72" s="14">
        <v>13.633801411542194</v>
      </c>
      <c r="AB72" t="s">
        <v>283</v>
      </c>
    </row>
    <row r="73" spans="2:28" ht="16" x14ac:dyDescent="0.4">
      <c r="B73" s="124" t="s">
        <v>70</v>
      </c>
      <c r="C73" s="7">
        <v>-100.77689562823743</v>
      </c>
      <c r="D73" s="6">
        <v>47.19952753242103</v>
      </c>
      <c r="E73" s="6">
        <v>-62.78780208204175</v>
      </c>
      <c r="F73" s="6">
        <v>45.373081245245963</v>
      </c>
      <c r="G73" s="6">
        <v>-35.929401648338121</v>
      </c>
      <c r="H73" s="6">
        <v>-37.39399204369834</v>
      </c>
      <c r="I73" s="6">
        <v>-45.057201991517658</v>
      </c>
      <c r="J73" s="6">
        <v>-26.365408155438921</v>
      </c>
      <c r="K73" s="14">
        <v>-7.2949532894428826</v>
      </c>
      <c r="L73" s="14">
        <v>7.845453393031069</v>
      </c>
      <c r="M73" s="14">
        <v>13.633801411542194</v>
      </c>
      <c r="AB73" t="s">
        <v>30</v>
      </c>
    </row>
    <row r="74" spans="2:28" ht="16" x14ac:dyDescent="0.4">
      <c r="B74" s="124" t="s">
        <v>71</v>
      </c>
      <c r="C74" s="7">
        <v>52.791501876217254</v>
      </c>
      <c r="D74" s="6">
        <v>45.989993313378498</v>
      </c>
      <c r="E74" s="6">
        <v>-64.424385951356697</v>
      </c>
      <c r="F74" s="6">
        <v>59.62683634471604</v>
      </c>
      <c r="G74" s="6">
        <v>11.584864117519148</v>
      </c>
      <c r="H74" s="6">
        <v>-11.200008845576026</v>
      </c>
      <c r="I74" s="6">
        <v>23.395309537844838</v>
      </c>
      <c r="J74" s="6">
        <v>-26.365408155438921</v>
      </c>
      <c r="K74" s="14">
        <v>-7.2949532894428826</v>
      </c>
      <c r="L74" s="14">
        <v>7.845453393031069</v>
      </c>
      <c r="M74" s="14">
        <v>13.633801411542194</v>
      </c>
      <c r="AB74" t="s">
        <v>228</v>
      </c>
    </row>
    <row r="75" spans="2:28" ht="16" x14ac:dyDescent="0.4">
      <c r="B75" s="124" t="s">
        <v>72</v>
      </c>
      <c r="C75" s="7">
        <v>-166.85858181795584</v>
      </c>
      <c r="D75" s="6">
        <v>52.001898132477216</v>
      </c>
      <c r="E75" s="6">
        <v>-8.2680081939212435</v>
      </c>
      <c r="F75" s="6">
        <v>-108.70204104965242</v>
      </c>
      <c r="G75" s="6">
        <v>-40.151998268983405</v>
      </c>
      <c r="H75" s="6">
        <v>-83.807048854302238</v>
      </c>
      <c r="I75" s="6">
        <v>47.856573269643178</v>
      </c>
      <c r="J75" s="6">
        <v>-26.365408155438921</v>
      </c>
      <c r="K75" s="14">
        <v>-7.2949532894428826</v>
      </c>
      <c r="L75" s="14">
        <v>7.845453393031069</v>
      </c>
      <c r="M75" s="14">
        <v>2.6951198633815801E-2</v>
      </c>
      <c r="AB75" t="s">
        <v>103</v>
      </c>
    </row>
    <row r="76" spans="2:28" ht="16" x14ac:dyDescent="0.4">
      <c r="B76" s="124" t="s">
        <v>73</v>
      </c>
      <c r="C76" s="7">
        <v>-188.38593186341274</v>
      </c>
      <c r="D76" s="6">
        <v>50.26703022427386</v>
      </c>
      <c r="E76" s="6">
        <v>-35.842641384635989</v>
      </c>
      <c r="F76" s="6">
        <v>-254.27262216809058</v>
      </c>
      <c r="G76" s="6">
        <v>-30.008139692063907</v>
      </c>
      <c r="H76" s="6">
        <v>56.210812995457488</v>
      </c>
      <c r="I76" s="6">
        <v>47.136659750904293</v>
      </c>
      <c r="J76" s="6">
        <v>-26.365408155438921</v>
      </c>
      <c r="K76" s="14">
        <v>67.698889166725678</v>
      </c>
      <c r="L76" s="14">
        <v>7.845453393031069</v>
      </c>
      <c r="M76" s="14">
        <v>-71.055965993575782</v>
      </c>
      <c r="AB76" t="s">
        <v>150</v>
      </c>
    </row>
    <row r="77" spans="2:28" ht="16" x14ac:dyDescent="0.4">
      <c r="B77" s="124" t="s">
        <v>74</v>
      </c>
      <c r="C77" s="7">
        <v>62.495161088647016</v>
      </c>
      <c r="D77" s="6">
        <v>44.777241890179269</v>
      </c>
      <c r="E77" s="6">
        <v>-39.710392646003058</v>
      </c>
      <c r="F77" s="6">
        <v>77.928881575685708</v>
      </c>
      <c r="G77" s="6">
        <v>-36.06356583797831</v>
      </c>
      <c r="H77" s="6">
        <v>-4.2128363697808417</v>
      </c>
      <c r="I77" s="6">
        <v>36.669683457187062</v>
      </c>
      <c r="J77" s="6">
        <v>-26.365408155438921</v>
      </c>
      <c r="K77" s="14">
        <v>-7.2949532894428826</v>
      </c>
      <c r="L77" s="14">
        <v>3.1327090526967885</v>
      </c>
      <c r="M77" s="14">
        <v>13.633801411542194</v>
      </c>
      <c r="AB77" t="s">
        <v>151</v>
      </c>
    </row>
    <row r="78" spans="2:28" ht="16" x14ac:dyDescent="0.4">
      <c r="B78" s="124" t="s">
        <v>75</v>
      </c>
      <c r="C78" s="7">
        <v>-53.480125909219517</v>
      </c>
      <c r="D78" s="6">
        <v>44.245068229199212</v>
      </c>
      <c r="E78" s="6">
        <v>-12.344579772326806</v>
      </c>
      <c r="F78" s="6">
        <v>-67.816790601156015</v>
      </c>
      <c r="G78" s="6">
        <v>-43.910333798030436</v>
      </c>
      <c r="H78" s="6">
        <v>19.364494003157152</v>
      </c>
      <c r="I78" s="6">
        <v>-27.082879697751647</v>
      </c>
      <c r="J78" s="6">
        <v>-26.365408155438921</v>
      </c>
      <c r="K78" s="14">
        <v>43.575575032677051</v>
      </c>
      <c r="L78" s="14">
        <v>7.845453393031069</v>
      </c>
      <c r="M78" s="14">
        <v>9.0092754574198164</v>
      </c>
      <c r="AB78" t="s">
        <v>241</v>
      </c>
    </row>
    <row r="79" spans="2:28" ht="16" x14ac:dyDescent="0.4">
      <c r="B79" s="124" t="s">
        <v>76</v>
      </c>
      <c r="C79" s="7">
        <v>143.09855247561171</v>
      </c>
      <c r="D79" s="6">
        <v>42.18937833561651</v>
      </c>
      <c r="E79" s="6">
        <v>-20.205910506910609</v>
      </c>
      <c r="F79" s="6">
        <v>-5.4664302660336483</v>
      </c>
      <c r="G79" s="6">
        <v>-11.710285560819768</v>
      </c>
      <c r="H79" s="6">
        <v>50.760128692949181</v>
      </c>
      <c r="I79" s="6">
        <v>59.646158914407799</v>
      </c>
      <c r="J79" s="6">
        <v>-26.365408155438921</v>
      </c>
      <c r="K79" s="14">
        <v>32.771666217267921</v>
      </c>
      <c r="L79" s="14">
        <v>7.845453393031069</v>
      </c>
      <c r="M79" s="14">
        <v>13.633801411542194</v>
      </c>
      <c r="AB79" t="s">
        <v>7</v>
      </c>
    </row>
    <row r="80" spans="2:28" ht="16" x14ac:dyDescent="0.4">
      <c r="B80" s="124" t="s">
        <v>77</v>
      </c>
      <c r="C80" s="7">
        <v>133.92881734431276</v>
      </c>
      <c r="D80" s="6">
        <v>46.434927034967131</v>
      </c>
      <c r="E80" s="6">
        <v>-10.736614388651889</v>
      </c>
      <c r="F80" s="6">
        <v>-117.17455304010065</v>
      </c>
      <c r="G80" s="6">
        <v>-50.707708225275063</v>
      </c>
      <c r="H80" s="6">
        <v>110.03833183949168</v>
      </c>
      <c r="I80" s="6">
        <v>82.436664065580032</v>
      </c>
      <c r="J80" s="6">
        <v>-26.365408155438921</v>
      </c>
      <c r="K80" s="14">
        <v>81.557940413138397</v>
      </c>
      <c r="L80" s="14">
        <v>4.8114363890598337</v>
      </c>
      <c r="M80" s="14">
        <v>13.633801411542194</v>
      </c>
      <c r="AB80" t="s">
        <v>242</v>
      </c>
    </row>
    <row r="81" spans="2:28" ht="16" x14ac:dyDescent="0.4">
      <c r="B81" s="124" t="s">
        <v>78</v>
      </c>
      <c r="C81" s="7">
        <v>62.974502690242232</v>
      </c>
      <c r="D81" s="6">
        <v>49.985710551677187</v>
      </c>
      <c r="E81" s="6">
        <v>-45.325514545053281</v>
      </c>
      <c r="F81" s="6">
        <v>93.024094163291423</v>
      </c>
      <c r="G81" s="6">
        <v>29.871646052211361</v>
      </c>
      <c r="H81" s="6">
        <v>-58.684459543334654</v>
      </c>
      <c r="I81" s="6">
        <v>9.8585877775751829</v>
      </c>
      <c r="J81" s="6">
        <v>-26.365408155438921</v>
      </c>
      <c r="K81" s="14">
        <v>-7.2949532894428826</v>
      </c>
      <c r="L81" s="14">
        <v>4.2709982672146252</v>
      </c>
      <c r="M81" s="14">
        <v>13.633801411542194</v>
      </c>
      <c r="AB81" t="s">
        <v>82</v>
      </c>
    </row>
    <row r="82" spans="2:28" ht="16" x14ac:dyDescent="0.4">
      <c r="B82" s="124" t="s">
        <v>79</v>
      </c>
      <c r="C82" s="7">
        <v>283.57903653077761</v>
      </c>
      <c r="D82" s="6">
        <v>53.261643858612096</v>
      </c>
      <c r="E82" s="6">
        <v>9.0703567115350552</v>
      </c>
      <c r="F82" s="6">
        <v>133.56273364206339</v>
      </c>
      <c r="G82" s="6">
        <v>57.736296586176941</v>
      </c>
      <c r="H82" s="6">
        <v>13.694766065115125</v>
      </c>
      <c r="I82" s="6">
        <v>28.434346307583549</v>
      </c>
      <c r="J82" s="6">
        <v>-26.365408155438921</v>
      </c>
      <c r="K82" s="14">
        <v>-7.2949532894428826</v>
      </c>
      <c r="L82" s="14">
        <v>7.845453393031069</v>
      </c>
      <c r="M82" s="14">
        <v>13.633801411542194</v>
      </c>
      <c r="AB82" t="s">
        <v>133</v>
      </c>
    </row>
    <row r="83" spans="2:28" ht="16" x14ac:dyDescent="0.4">
      <c r="B83" s="124" t="s">
        <v>80</v>
      </c>
      <c r="C83" s="7">
        <v>104.72939160842431</v>
      </c>
      <c r="D83" s="6">
        <v>31.856730551292767</v>
      </c>
      <c r="E83" s="6">
        <v>-75.027473864939807</v>
      </c>
      <c r="F83" s="6">
        <v>27.860072705180922</v>
      </c>
      <c r="G83" s="6">
        <v>-1.6981376117222258</v>
      </c>
      <c r="H83" s="6">
        <v>88.33416149595179</v>
      </c>
      <c r="I83" s="6">
        <v>7.8334204881127807</v>
      </c>
      <c r="J83" s="6">
        <v>-26.365408155438921</v>
      </c>
      <c r="K83" s="14">
        <v>36.455020037235379</v>
      </c>
      <c r="L83" s="14">
        <v>1.8472045512094304</v>
      </c>
      <c r="M83" s="14">
        <v>13.633801411542194</v>
      </c>
      <c r="AB83" t="s">
        <v>31</v>
      </c>
    </row>
    <row r="84" spans="2:28" ht="16" x14ac:dyDescent="0.4">
      <c r="B84" s="124" t="s">
        <v>81</v>
      </c>
      <c r="C84" s="7">
        <v>-111.24515228818564</v>
      </c>
      <c r="D84" s="6">
        <v>35.046260805755409</v>
      </c>
      <c r="E84" s="6">
        <v>-13.437298585775698</v>
      </c>
      <c r="F84" s="6">
        <v>-85.781264588757736</v>
      </c>
      <c r="G84" s="6">
        <v>-96.846562454016308</v>
      </c>
      <c r="H84" s="6">
        <v>143.94012331774107</v>
      </c>
      <c r="I84" s="6">
        <v>16.521234302876167</v>
      </c>
      <c r="J84" s="6">
        <v>-26.365408155438921</v>
      </c>
      <c r="K84" s="14">
        <v>56.87741117122053</v>
      </c>
      <c r="L84" s="14">
        <v>7.845453393031069</v>
      </c>
      <c r="M84" s="14">
        <v>-149.04510149482121</v>
      </c>
      <c r="AB84" t="s">
        <v>205</v>
      </c>
    </row>
    <row r="85" spans="2:28" ht="16" x14ac:dyDescent="0.4">
      <c r="B85" s="124" t="s">
        <v>82</v>
      </c>
      <c r="C85" s="7">
        <v>-0.2812045993313177</v>
      </c>
      <c r="D85" s="6">
        <v>44.337389088161849</v>
      </c>
      <c r="E85" s="6">
        <v>-37.838412490637495</v>
      </c>
      <c r="F85" s="6">
        <v>-57.151323161741288</v>
      </c>
      <c r="G85" s="6">
        <v>-92.518166781363746</v>
      </c>
      <c r="H85" s="6">
        <v>135.96075527644155</v>
      </c>
      <c r="I85" s="6">
        <v>56.262691087936467</v>
      </c>
      <c r="J85" s="6">
        <v>-26.365408155438921</v>
      </c>
      <c r="K85" s="14">
        <v>19.10028380061469</v>
      </c>
      <c r="L85" s="14">
        <v>7.845453393031069</v>
      </c>
      <c r="M85" s="14">
        <v>-49.914466656335499</v>
      </c>
      <c r="AB85" t="s">
        <v>258</v>
      </c>
    </row>
    <row r="86" spans="2:28" ht="16" x14ac:dyDescent="0.4">
      <c r="B86" s="124" t="s">
        <v>83</v>
      </c>
      <c r="C86" s="7">
        <v>-194.32655790626995</v>
      </c>
      <c r="D86" s="6">
        <v>39.456465051579343</v>
      </c>
      <c r="E86" s="6">
        <v>-108.95906160337255</v>
      </c>
      <c r="F86" s="6">
        <v>-132.36066269792516</v>
      </c>
      <c r="G86" s="6">
        <v>-61.214061185621553</v>
      </c>
      <c r="H86" s="6">
        <v>98.540314455705499</v>
      </c>
      <c r="I86" s="6">
        <v>10.30224008210161</v>
      </c>
      <c r="J86" s="6">
        <v>-26.365408155438921</v>
      </c>
      <c r="K86" s="14">
        <v>157.39898310821454</v>
      </c>
      <c r="L86" s="14">
        <v>7.845453393031069</v>
      </c>
      <c r="M86" s="14">
        <v>-178.97082035454383</v>
      </c>
      <c r="AB86" t="s">
        <v>249</v>
      </c>
    </row>
    <row r="87" spans="2:28" ht="16" x14ac:dyDescent="0.4">
      <c r="B87" s="124" t="s">
        <v>84</v>
      </c>
      <c r="C87" s="7">
        <v>101.63018803996287</v>
      </c>
      <c r="D87" s="6">
        <v>46.732300081834211</v>
      </c>
      <c r="E87" s="6">
        <v>-45.108252105007885</v>
      </c>
      <c r="F87" s="6">
        <v>101.63165733044931</v>
      </c>
      <c r="G87" s="6">
        <v>-1.255345528267678</v>
      </c>
      <c r="H87" s="6">
        <v>5.9130008266199701</v>
      </c>
      <c r="I87" s="6">
        <v>5.8979340746434987</v>
      </c>
      <c r="J87" s="6">
        <v>-26.365408155438921</v>
      </c>
      <c r="K87" s="14">
        <v>-7.2949532894428826</v>
      </c>
      <c r="L87" s="14">
        <v>7.845453393031069</v>
      </c>
      <c r="M87" s="14">
        <v>13.633801411542194</v>
      </c>
      <c r="AB87" t="s">
        <v>152</v>
      </c>
    </row>
    <row r="88" spans="2:28" ht="16" x14ac:dyDescent="0.4">
      <c r="B88" s="124" t="s">
        <v>85</v>
      </c>
      <c r="C88" s="7">
        <v>-23.727801700148277</v>
      </c>
      <c r="D88" s="6">
        <v>44.338778388693584</v>
      </c>
      <c r="E88" s="6">
        <v>-47.946778641219211</v>
      </c>
      <c r="F88" s="6">
        <v>-26.101555527356904</v>
      </c>
      <c r="G88" s="6">
        <v>-25.852202029715617</v>
      </c>
      <c r="H88" s="6">
        <v>36.364977101723809</v>
      </c>
      <c r="I88" s="6">
        <v>30.333663790416065</v>
      </c>
      <c r="J88" s="6">
        <v>-26.365408155438921</v>
      </c>
      <c r="K88" s="14">
        <v>20.530524957008346</v>
      </c>
      <c r="L88" s="14">
        <v>7.845453393031069</v>
      </c>
      <c r="M88" s="14">
        <v>-36.875254977290496</v>
      </c>
      <c r="AB88" t="s">
        <v>104</v>
      </c>
    </row>
    <row r="89" spans="2:28" ht="16" x14ac:dyDescent="0.4">
      <c r="B89" s="124" t="s">
        <v>86</v>
      </c>
      <c r="C89" s="7">
        <v>-217.77547121334089</v>
      </c>
      <c r="D89" s="6">
        <v>49.827669811298009</v>
      </c>
      <c r="E89" s="6">
        <v>-70.887893788441716</v>
      </c>
      <c r="F89" s="6">
        <v>-83.326779727159831</v>
      </c>
      <c r="G89" s="6">
        <v>7.3153247410187978</v>
      </c>
      <c r="H89" s="6">
        <v>-96.059531567712696</v>
      </c>
      <c r="I89" s="6">
        <v>29.391249549875852</v>
      </c>
      <c r="J89" s="6">
        <v>-26.365408155438921</v>
      </c>
      <c r="K89" s="14">
        <v>-6.5177929397843819</v>
      </c>
      <c r="L89" s="14">
        <v>-34.786110548538204</v>
      </c>
      <c r="M89" s="14">
        <v>13.633801411542194</v>
      </c>
      <c r="AB89" t="s">
        <v>105</v>
      </c>
    </row>
    <row r="90" spans="2:28" ht="16" x14ac:dyDescent="0.4">
      <c r="B90" s="124" t="s">
        <v>87</v>
      </c>
      <c r="C90" s="7">
        <v>-61.39058755228946</v>
      </c>
      <c r="D90" s="6">
        <v>47.46144218539191</v>
      </c>
      <c r="E90" s="6">
        <v>-89.231542094989507</v>
      </c>
      <c r="F90" s="6">
        <v>-55.578052362007128</v>
      </c>
      <c r="G90" s="6">
        <v>-22.079654939852748</v>
      </c>
      <c r="H90" s="6">
        <v>41.097736025253226</v>
      </c>
      <c r="I90" s="6">
        <v>29.120590274223343</v>
      </c>
      <c r="J90" s="6">
        <v>-26.365408155438921</v>
      </c>
      <c r="K90" s="14">
        <v>-7.2949532894428826</v>
      </c>
      <c r="L90" s="14">
        <v>7.845453393031069</v>
      </c>
      <c r="M90" s="14">
        <v>13.633801411542194</v>
      </c>
      <c r="AB90" t="s">
        <v>83</v>
      </c>
    </row>
    <row r="91" spans="2:28" ht="16" x14ac:dyDescent="0.4">
      <c r="B91" s="124" t="s">
        <v>88</v>
      </c>
      <c r="C91" s="7">
        <v>34.597586490099168</v>
      </c>
      <c r="D91" s="6">
        <v>44.265420391474137</v>
      </c>
      <c r="E91" s="6">
        <v>-39.262259901382087</v>
      </c>
      <c r="F91" s="6">
        <v>59.155664905077124</v>
      </c>
      <c r="G91" s="6">
        <v>-38.667213200181088</v>
      </c>
      <c r="H91" s="6">
        <v>8.559507720204218</v>
      </c>
      <c r="I91" s="6">
        <v>12.727573215215408</v>
      </c>
      <c r="J91" s="6">
        <v>-26.365408155438921</v>
      </c>
      <c r="K91" s="14">
        <v>-7.2949532894428826</v>
      </c>
      <c r="L91" s="14">
        <v>7.845453393031069</v>
      </c>
      <c r="M91" s="14">
        <v>13.633801411542194</v>
      </c>
      <c r="AB91" t="s">
        <v>106</v>
      </c>
    </row>
    <row r="92" spans="2:28" ht="16" x14ac:dyDescent="0.4">
      <c r="B92" s="124" t="s">
        <v>89</v>
      </c>
      <c r="C92" s="7">
        <v>54.744543887040855</v>
      </c>
      <c r="D92" s="6">
        <v>40.024082667058565</v>
      </c>
      <c r="E92" s="6">
        <v>-27.955536217474808</v>
      </c>
      <c r="F92" s="6">
        <v>-49.385414304554118</v>
      </c>
      <c r="G92" s="6">
        <v>-33.496488709488325</v>
      </c>
      <c r="H92" s="6">
        <v>6.7913663579930432</v>
      </c>
      <c r="I92" s="6">
        <v>26.066570443797527</v>
      </c>
      <c r="J92" s="6">
        <v>-26.365408155438921</v>
      </c>
      <c r="K92" s="14">
        <v>97.586117000574617</v>
      </c>
      <c r="L92" s="14">
        <v>7.845453393031069</v>
      </c>
      <c r="M92" s="14">
        <v>13.633801411542194</v>
      </c>
      <c r="AB92" t="s">
        <v>107</v>
      </c>
    </row>
    <row r="93" spans="2:28" ht="16" x14ac:dyDescent="0.4">
      <c r="B93" s="124" t="s">
        <v>90</v>
      </c>
      <c r="C93" s="7">
        <v>-123.45406610437271</v>
      </c>
      <c r="D93" s="6">
        <v>43.716477541186059</v>
      </c>
      <c r="E93" s="6">
        <v>-59.798852750889623</v>
      </c>
      <c r="F93" s="6">
        <v>2.5430698891163526</v>
      </c>
      <c r="G93" s="6">
        <v>-71.605630435542466</v>
      </c>
      <c r="H93" s="6">
        <v>-37.518383180850414</v>
      </c>
      <c r="I93" s="6">
        <v>3.4157145793011621</v>
      </c>
      <c r="J93" s="6">
        <v>-26.365408155438921</v>
      </c>
      <c r="K93" s="14">
        <v>8.9881765697959608</v>
      </c>
      <c r="L93" s="14">
        <v>7.845453393031069</v>
      </c>
      <c r="M93" s="14">
        <v>5.3253164459180731</v>
      </c>
      <c r="AB93" t="s">
        <v>284</v>
      </c>
    </row>
    <row r="94" spans="2:28" ht="16" x14ac:dyDescent="0.4">
      <c r="B94" s="124" t="s">
        <v>91</v>
      </c>
      <c r="C94" s="7">
        <v>145.3157721922309</v>
      </c>
      <c r="D94" s="6">
        <v>40.425130460106487</v>
      </c>
      <c r="E94" s="6">
        <v>-52.939261367130342</v>
      </c>
      <c r="F94" s="6">
        <v>41.21455944678241</v>
      </c>
      <c r="G94" s="6">
        <v>31.768290561546856</v>
      </c>
      <c r="H94" s="6">
        <v>71.164034365594091</v>
      </c>
      <c r="I94" s="6">
        <v>25.86412536563995</v>
      </c>
      <c r="J94" s="6">
        <v>-26.365408155438921</v>
      </c>
      <c r="K94" s="14">
        <v>-7.2949532894428826</v>
      </c>
      <c r="L94" s="14">
        <v>7.845453393031069</v>
      </c>
      <c r="M94" s="14">
        <v>13.633801411542194</v>
      </c>
      <c r="AB94" t="s">
        <v>8</v>
      </c>
    </row>
    <row r="95" spans="2:28" ht="16" x14ac:dyDescent="0.4">
      <c r="B95" s="124" t="s">
        <v>92</v>
      </c>
      <c r="C95" s="7">
        <v>109.56536669612571</v>
      </c>
      <c r="D95" s="6">
        <v>39.047528992866368</v>
      </c>
      <c r="E95" s="6">
        <v>-66.749140013711326</v>
      </c>
      <c r="F95" s="6">
        <v>72.708679509544012</v>
      </c>
      <c r="G95" s="6">
        <v>-4.6172043663663782</v>
      </c>
      <c r="H95" s="6">
        <v>47.152742075159374</v>
      </c>
      <c r="I95" s="6">
        <v>34.203867138942201</v>
      </c>
      <c r="J95" s="6">
        <v>-26.365408155438921</v>
      </c>
      <c r="K95" s="14">
        <v>-7.2949532894428826</v>
      </c>
      <c r="L95" s="14">
        <v>7.845453393031069</v>
      </c>
      <c r="M95" s="14">
        <v>13.633801411542194</v>
      </c>
      <c r="AB95" t="s">
        <v>64</v>
      </c>
    </row>
    <row r="96" spans="2:28" ht="16" x14ac:dyDescent="0.4">
      <c r="B96" s="124" t="s">
        <v>93</v>
      </c>
      <c r="C96" s="7">
        <v>-33.988532684728241</v>
      </c>
      <c r="D96" s="6">
        <v>41.240399889793636</v>
      </c>
      <c r="E96" s="6">
        <v>-57.544850602338087</v>
      </c>
      <c r="F96" s="6">
        <v>4.5448791032141118</v>
      </c>
      <c r="G96" s="6">
        <v>-12.951115217553776</v>
      </c>
      <c r="H96" s="6">
        <v>18.780182248826183</v>
      </c>
      <c r="I96" s="6">
        <v>5.3357964876148181</v>
      </c>
      <c r="J96" s="6">
        <v>-26.365408155438921</v>
      </c>
      <c r="K96" s="14">
        <v>-7.2949532894428826</v>
      </c>
      <c r="L96" s="14">
        <v>7.845453393031069</v>
      </c>
      <c r="M96" s="14">
        <v>-7.5789165424343992</v>
      </c>
      <c r="AB96" t="s">
        <v>285</v>
      </c>
    </row>
    <row r="97" spans="2:28" ht="16" x14ac:dyDescent="0.4">
      <c r="B97" s="124" t="s">
        <v>94</v>
      </c>
      <c r="C97" s="7">
        <v>77.6572405394529</v>
      </c>
      <c r="D97" s="6">
        <v>42.267716946317186</v>
      </c>
      <c r="E97" s="6">
        <v>-55.581394334788257</v>
      </c>
      <c r="F97" s="6">
        <v>108.02057607399823</v>
      </c>
      <c r="G97" s="6">
        <v>5.9285200300241021</v>
      </c>
      <c r="H97" s="6">
        <v>40.274527831301683</v>
      </c>
      <c r="I97" s="6">
        <v>-7.7103913163777298</v>
      </c>
      <c r="J97" s="6">
        <v>-26.365408155438921</v>
      </c>
      <c r="K97" s="14">
        <v>-7.2949532894428826</v>
      </c>
      <c r="L97" s="14">
        <v>7.845453393031069</v>
      </c>
      <c r="M97" s="14">
        <v>-29.727406639171573</v>
      </c>
      <c r="AB97" t="s">
        <v>84</v>
      </c>
    </row>
    <row r="98" spans="2:28" ht="16" x14ac:dyDescent="0.4">
      <c r="B98" s="124" t="s">
        <v>95</v>
      </c>
      <c r="C98" s="7">
        <v>-146.29914441813457</v>
      </c>
      <c r="D98" s="6">
        <v>39.236153296795727</v>
      </c>
      <c r="E98" s="6">
        <v>-67.347734611646871</v>
      </c>
      <c r="F98" s="6">
        <v>-92.447241638722559</v>
      </c>
      <c r="G98" s="6">
        <v>-45.607363840995902</v>
      </c>
      <c r="H98" s="6">
        <v>87.118540400402111</v>
      </c>
      <c r="I98" s="6">
        <v>-22.458564491562036</v>
      </c>
      <c r="J98" s="6">
        <v>-26.365408155438921</v>
      </c>
      <c r="K98" s="14">
        <v>1.430407978492082</v>
      </c>
      <c r="L98" s="14">
        <v>7.845453393031069</v>
      </c>
      <c r="M98" s="14">
        <v>-27.703386748489269</v>
      </c>
      <c r="AB98" t="s">
        <v>153</v>
      </c>
    </row>
    <row r="99" spans="2:28" ht="16" x14ac:dyDescent="0.4">
      <c r="B99" s="124" t="s">
        <v>96</v>
      </c>
      <c r="C99" s="7">
        <v>-202.25326954961037</v>
      </c>
      <c r="D99" s="6">
        <v>47.344093051561018</v>
      </c>
      <c r="E99" s="6">
        <v>-78.010606746703928</v>
      </c>
      <c r="F99" s="6">
        <v>-80.284782849699269</v>
      </c>
      <c r="G99" s="6">
        <v>-54.314804070368666</v>
      </c>
      <c r="H99" s="6">
        <v>-38.986047815418324</v>
      </c>
      <c r="I99" s="6">
        <v>14.179985521327364</v>
      </c>
      <c r="J99" s="6">
        <v>-26.365408155438921</v>
      </c>
      <c r="K99" s="14">
        <v>-7.2949532894428826</v>
      </c>
      <c r="L99" s="14">
        <v>7.845453393031069</v>
      </c>
      <c r="M99" s="14">
        <v>13.633801411542194</v>
      </c>
      <c r="AB99" t="s">
        <v>93</v>
      </c>
    </row>
    <row r="100" spans="2:28" ht="16" x14ac:dyDescent="0.4">
      <c r="B100" s="124" t="s">
        <v>97</v>
      </c>
      <c r="C100" s="7">
        <v>-181.10319104337916</v>
      </c>
      <c r="D100" s="6">
        <v>37.027719638080079</v>
      </c>
      <c r="E100" s="6">
        <v>-59.952040651294674</v>
      </c>
      <c r="F100" s="6">
        <v>-99.314892514615806</v>
      </c>
      <c r="G100" s="6">
        <v>20.007806490098709</v>
      </c>
      <c r="H100" s="6">
        <v>27.799988580982738</v>
      </c>
      <c r="I100" s="6">
        <v>5.1434982186218701</v>
      </c>
      <c r="J100" s="6">
        <v>-26.365408155438921</v>
      </c>
      <c r="K100" s="14">
        <v>-7.2949532894428826</v>
      </c>
      <c r="L100" s="14">
        <v>7.845453393031069</v>
      </c>
      <c r="M100" s="14">
        <v>-86.000362753401333</v>
      </c>
      <c r="AB100" t="s">
        <v>206</v>
      </c>
    </row>
    <row r="101" spans="2:28" ht="16" x14ac:dyDescent="0.4">
      <c r="B101" s="124" t="s">
        <v>98</v>
      </c>
      <c r="C101" s="7">
        <v>-257.67530861100727</v>
      </c>
      <c r="D101" s="6">
        <v>49.899376805795448</v>
      </c>
      <c r="E101" s="6">
        <v>-34.211810713976988</v>
      </c>
      <c r="F101" s="6">
        <v>-158.77793517670727</v>
      </c>
      <c r="G101" s="6">
        <v>-100.85220067073953</v>
      </c>
      <c r="H101" s="6">
        <v>-1.6373928874772372</v>
      </c>
      <c r="I101" s="6">
        <v>8.5760672406853047E-2</v>
      </c>
      <c r="J101" s="6">
        <v>-26.365408155438921</v>
      </c>
      <c r="K101" s="14">
        <v>-7.2949532894428826</v>
      </c>
      <c r="L101" s="14">
        <v>7.845453393031069</v>
      </c>
      <c r="M101" s="14">
        <v>13.633801411542194</v>
      </c>
      <c r="AB101" t="s">
        <v>94</v>
      </c>
    </row>
    <row r="102" spans="2:28" ht="16" x14ac:dyDescent="0.4">
      <c r="B102" s="124" t="s">
        <v>99</v>
      </c>
      <c r="C102" s="7">
        <v>-165.64101345804193</v>
      </c>
      <c r="D102" s="6">
        <v>40.540763684922915</v>
      </c>
      <c r="E102" s="6">
        <v>-47.578908654585646</v>
      </c>
      <c r="F102" s="6">
        <v>-77.452400716101891</v>
      </c>
      <c r="G102" s="6">
        <v>-39.792209305869449</v>
      </c>
      <c r="H102" s="6">
        <v>42.425100741545783</v>
      </c>
      <c r="I102" s="6">
        <v>-8.1430264092031361</v>
      </c>
      <c r="J102" s="6">
        <v>-26.365408155438921</v>
      </c>
      <c r="K102" s="14">
        <v>-7.2949532894428826</v>
      </c>
      <c r="L102" s="14">
        <v>7.845453393031069</v>
      </c>
      <c r="M102" s="14">
        <v>-49.825424746899756</v>
      </c>
      <c r="AB102" t="s">
        <v>193</v>
      </c>
    </row>
    <row r="103" spans="2:28" ht="16" x14ac:dyDescent="0.4">
      <c r="B103" s="124" t="s">
        <v>100</v>
      </c>
      <c r="C103" s="7">
        <v>-278.61777814991427</v>
      </c>
      <c r="D103" s="6">
        <v>57.039014099545845</v>
      </c>
      <c r="E103" s="6">
        <v>-17.237590305597823</v>
      </c>
      <c r="F103" s="6">
        <v>-146.54829314741963</v>
      </c>
      <c r="G103" s="6">
        <v>19.383897726640186</v>
      </c>
      <c r="H103" s="6">
        <v>-71.268296738514181</v>
      </c>
      <c r="I103" s="6">
        <v>-55.201948051284283</v>
      </c>
      <c r="J103" s="6">
        <v>-19.091180624535905</v>
      </c>
      <c r="K103" s="14">
        <v>-7.2949532894428826</v>
      </c>
      <c r="L103" s="14">
        <v>-52.032229230847847</v>
      </c>
      <c r="M103" s="14">
        <v>13.633801411542194</v>
      </c>
      <c r="AB103" t="s">
        <v>40</v>
      </c>
    </row>
    <row r="104" spans="2:28" ht="16" x14ac:dyDescent="0.4">
      <c r="B104" s="124" t="s">
        <v>101</v>
      </c>
      <c r="C104" s="7">
        <v>64.648671293599349</v>
      </c>
      <c r="D104" s="6">
        <v>40.141610605310738</v>
      </c>
      <c r="E104" s="6">
        <v>-50.598751589873274</v>
      </c>
      <c r="F104" s="6">
        <v>23.163647868739016</v>
      </c>
      <c r="G104" s="6">
        <v>-4.1537256887073122</v>
      </c>
      <c r="H104" s="6">
        <v>70.519735617494916</v>
      </c>
      <c r="I104" s="6">
        <v>31.253043788682326</v>
      </c>
      <c r="J104" s="6">
        <v>12.978194277359304</v>
      </c>
      <c r="K104" s="14">
        <v>-7.2949532894428826</v>
      </c>
      <c r="L104" s="14">
        <v>-64.993931707505666</v>
      </c>
      <c r="M104" s="14">
        <v>13.633801411542194</v>
      </c>
      <c r="AB104" t="s">
        <v>194</v>
      </c>
    </row>
    <row r="105" spans="2:28" ht="16" x14ac:dyDescent="0.4">
      <c r="B105" s="124" t="s">
        <v>102</v>
      </c>
      <c r="C105" s="7">
        <v>-142.20040526461304</v>
      </c>
      <c r="D105" s="6">
        <v>50.817861776443209</v>
      </c>
      <c r="E105" s="6">
        <v>-37.229130112543238</v>
      </c>
      <c r="F105" s="6">
        <v>-111.54447345964701</v>
      </c>
      <c r="G105" s="6">
        <v>-19.586574953299174</v>
      </c>
      <c r="H105" s="6">
        <v>-30.131296125282407</v>
      </c>
      <c r="I105" s="6">
        <v>17.654314250024118</v>
      </c>
      <c r="J105" s="6">
        <v>-26.365408155438921</v>
      </c>
      <c r="K105" s="14">
        <v>-7.2949532894428826</v>
      </c>
      <c r="L105" s="14">
        <v>7.845453393031069</v>
      </c>
      <c r="M105" s="14">
        <v>13.633801411542194</v>
      </c>
      <c r="AB105" t="s">
        <v>48</v>
      </c>
    </row>
    <row r="106" spans="2:28" ht="16" x14ac:dyDescent="0.4">
      <c r="B106" s="124" t="s">
        <v>103</v>
      </c>
      <c r="C106" s="7">
        <v>39.346809248873356</v>
      </c>
      <c r="D106" s="6">
        <v>48.119899486295175</v>
      </c>
      <c r="E106" s="6">
        <v>-59.045185422213009</v>
      </c>
      <c r="F106" s="6">
        <v>37.795539517209932</v>
      </c>
      <c r="G106" s="6">
        <v>-4.2113028614522587</v>
      </c>
      <c r="H106" s="6">
        <v>5.7748256105343385</v>
      </c>
      <c r="I106" s="6">
        <v>-14.284536977126891</v>
      </c>
      <c r="J106" s="6">
        <v>11.01326838049569</v>
      </c>
      <c r="K106" s="14">
        <v>-7.2949532894428826</v>
      </c>
      <c r="L106" s="14">
        <v>7.845453393031069</v>
      </c>
      <c r="M106" s="14">
        <v>13.633801411542194</v>
      </c>
      <c r="AB106" t="s">
        <v>286</v>
      </c>
    </row>
    <row r="107" spans="2:28" ht="16" x14ac:dyDescent="0.4">
      <c r="B107" s="124" t="s">
        <v>104</v>
      </c>
      <c r="C107" s="7">
        <v>14.854331711474524</v>
      </c>
      <c r="D107" s="6">
        <v>45.548489224539487</v>
      </c>
      <c r="E107" s="6">
        <v>-69.358482241337171</v>
      </c>
      <c r="F107" s="6">
        <v>5.73515324296865</v>
      </c>
      <c r="G107" s="6">
        <v>-28.624337396015044</v>
      </c>
      <c r="H107" s="6">
        <v>47.536574630086761</v>
      </c>
      <c r="I107" s="6">
        <v>26.19804089154038</v>
      </c>
      <c r="J107" s="6">
        <v>-26.365408155438921</v>
      </c>
      <c r="K107" s="14">
        <v>-7.2949532894428826</v>
      </c>
      <c r="L107" s="14">
        <v>7.845453393031069</v>
      </c>
      <c r="M107" s="14">
        <v>13.633801411542194</v>
      </c>
      <c r="AB107" t="s">
        <v>108</v>
      </c>
    </row>
    <row r="108" spans="2:28" ht="16" x14ac:dyDescent="0.4">
      <c r="B108" s="124" t="s">
        <v>105</v>
      </c>
      <c r="C108" s="7">
        <v>53.028154219616567</v>
      </c>
      <c r="D108" s="6">
        <v>42.039651189463136</v>
      </c>
      <c r="E108" s="6">
        <v>-75.645118974597978</v>
      </c>
      <c r="F108" s="6">
        <v>-38.663372664894354</v>
      </c>
      <c r="G108" s="6">
        <v>27.047171162134667</v>
      </c>
      <c r="H108" s="6">
        <v>-11.824930830418429</v>
      </c>
      <c r="I108" s="6">
        <v>13.504654621792975</v>
      </c>
      <c r="J108" s="6">
        <v>82.385798201006168</v>
      </c>
      <c r="K108" s="14">
        <v>-7.2949532894428826</v>
      </c>
      <c r="L108" s="14">
        <v>7.845453393031069</v>
      </c>
      <c r="M108" s="14">
        <v>13.633801411542194</v>
      </c>
      <c r="AB108" t="s">
        <v>32</v>
      </c>
    </row>
    <row r="109" spans="2:28" ht="16" x14ac:dyDescent="0.4">
      <c r="B109" s="124" t="s">
        <v>106</v>
      </c>
      <c r="C109" s="7">
        <v>-257.26031679269556</v>
      </c>
      <c r="D109" s="6">
        <v>46.283743488902367</v>
      </c>
      <c r="E109" s="6">
        <v>-35.681533404548176</v>
      </c>
      <c r="F109" s="6">
        <v>-141.28012701667276</v>
      </c>
      <c r="G109" s="6">
        <v>-48.203764048528726</v>
      </c>
      <c r="H109" s="6">
        <v>-59.161577948576259</v>
      </c>
      <c r="I109" s="6">
        <v>21.756721109348096</v>
      </c>
      <c r="J109" s="6">
        <v>-26.365408155438921</v>
      </c>
      <c r="K109" s="14">
        <v>-7.2949532894428826</v>
      </c>
      <c r="L109" s="14">
        <v>7.845453393031069</v>
      </c>
      <c r="M109" s="14">
        <v>-15.158870920769393</v>
      </c>
      <c r="AB109" t="s">
        <v>250</v>
      </c>
    </row>
    <row r="110" spans="2:28" ht="16" x14ac:dyDescent="0.4">
      <c r="B110" s="124" t="s">
        <v>107</v>
      </c>
      <c r="C110" s="7">
        <v>-121.21327317308648</v>
      </c>
      <c r="D110" s="6">
        <v>50.662607103601538</v>
      </c>
      <c r="E110" s="6">
        <v>-47.283931762968031</v>
      </c>
      <c r="F110" s="6">
        <v>-73.902110707095474</v>
      </c>
      <c r="G110" s="6">
        <v>9.2785794234680186</v>
      </c>
      <c r="H110" s="6">
        <v>-52.172609624182172</v>
      </c>
      <c r="I110" s="6">
        <v>27.244151322701118</v>
      </c>
      <c r="J110" s="6">
        <v>-26.365408155438921</v>
      </c>
      <c r="K110" s="14">
        <v>-7.2949532894428826</v>
      </c>
      <c r="L110" s="14">
        <v>-15.013398895271848</v>
      </c>
      <c r="M110" s="14">
        <v>13.633801411542194</v>
      </c>
      <c r="AB110" t="s">
        <v>109</v>
      </c>
    </row>
    <row r="111" spans="2:28" ht="16" x14ac:dyDescent="0.4">
      <c r="B111" s="124" t="s">
        <v>108</v>
      </c>
      <c r="C111" s="7">
        <v>-283.25440001826939</v>
      </c>
      <c r="D111" s="6">
        <v>47.376444732408537</v>
      </c>
      <c r="E111" s="6">
        <v>-119.42647518775449</v>
      </c>
      <c r="F111" s="6">
        <v>-183.85888440929995</v>
      </c>
      <c r="G111" s="6">
        <v>-32.107175842635719</v>
      </c>
      <c r="H111" s="6">
        <v>10.31915805913216</v>
      </c>
      <c r="I111" s="6">
        <v>25.631188349885523</v>
      </c>
      <c r="J111" s="6">
        <v>-26.365408155438921</v>
      </c>
      <c r="K111" s="14">
        <v>-7.2949532894428826</v>
      </c>
      <c r="L111" s="14">
        <v>-11.162095686665841</v>
      </c>
      <c r="M111" s="14">
        <v>13.633801411542194</v>
      </c>
      <c r="AB111" t="s">
        <v>195</v>
      </c>
    </row>
    <row r="112" spans="2:28" ht="16" x14ac:dyDescent="0.4">
      <c r="B112" s="124" t="s">
        <v>109</v>
      </c>
      <c r="C112" s="7">
        <v>3.2637530980508771</v>
      </c>
      <c r="D112" s="6">
        <v>47.62964034887095</v>
      </c>
      <c r="E112" s="6">
        <v>-48.664835827869538</v>
      </c>
      <c r="F112" s="6">
        <v>32.993571573199347</v>
      </c>
      <c r="G112" s="6">
        <v>-12.066552588923363</v>
      </c>
      <c r="H112" s="6">
        <v>-13.59032475998961</v>
      </c>
      <c r="I112" s="6">
        <v>16.092101984805684</v>
      </c>
      <c r="J112" s="6">
        <v>-26.365408155438921</v>
      </c>
      <c r="K112" s="14">
        <v>-7.2949532894428826</v>
      </c>
      <c r="L112" s="14">
        <v>0.89671240129702035</v>
      </c>
      <c r="M112" s="14">
        <v>13.633801411542194</v>
      </c>
      <c r="AB112" t="s">
        <v>259</v>
      </c>
    </row>
    <row r="113" spans="2:28" ht="16" x14ac:dyDescent="0.4">
      <c r="B113" s="124" t="s">
        <v>110</v>
      </c>
      <c r="C113" s="7">
        <v>-327.14671525077756</v>
      </c>
      <c r="D113" s="6">
        <v>52.209874174606298</v>
      </c>
      <c r="E113" s="6">
        <v>-78.521264136038184</v>
      </c>
      <c r="F113" s="6">
        <v>-178.28163177628858</v>
      </c>
      <c r="G113" s="6">
        <v>-31.629589228210129</v>
      </c>
      <c r="H113" s="6">
        <v>-92.336660787032585</v>
      </c>
      <c r="I113" s="6">
        <v>2.339556686683276</v>
      </c>
      <c r="J113" s="6">
        <v>-15.111301699628038</v>
      </c>
      <c r="K113" s="14">
        <v>-7.2949532894428826</v>
      </c>
      <c r="L113" s="14">
        <v>7.845453393031069</v>
      </c>
      <c r="M113" s="14">
        <v>13.633801411542194</v>
      </c>
      <c r="AB113" t="s">
        <v>207</v>
      </c>
    </row>
    <row r="114" spans="2:28" ht="16" x14ac:dyDescent="0.4">
      <c r="B114" s="124" t="s">
        <v>111</v>
      </c>
      <c r="C114" s="7">
        <v>10.765947669024449</v>
      </c>
      <c r="D114" s="6">
        <v>51.278003442373773</v>
      </c>
      <c r="E114" s="6">
        <v>-37.394880388207902</v>
      </c>
      <c r="F114" s="6">
        <v>-32.781624312889235</v>
      </c>
      <c r="G114" s="6">
        <v>14.850011267979353</v>
      </c>
      <c r="H114" s="6">
        <v>41.221946501186643</v>
      </c>
      <c r="I114" s="6">
        <v>-14.226402201109645</v>
      </c>
      <c r="J114" s="6">
        <v>-26.365408155438921</v>
      </c>
      <c r="K114" s="14">
        <v>-7.2949532894428826</v>
      </c>
      <c r="L114" s="14">
        <v>7.845453393031069</v>
      </c>
      <c r="M114" s="14">
        <v>13.633801411542194</v>
      </c>
      <c r="AB114" t="s">
        <v>134</v>
      </c>
    </row>
    <row r="115" spans="2:28" ht="16" x14ac:dyDescent="0.4">
      <c r="B115" s="124" t="s">
        <v>112</v>
      </c>
      <c r="C115" s="7">
        <v>-431.03415066644982</v>
      </c>
      <c r="D115" s="6">
        <v>43.620601596821821</v>
      </c>
      <c r="E115" s="6">
        <v>-114.77666386408283</v>
      </c>
      <c r="F115" s="6">
        <v>-88.466581765469172</v>
      </c>
      <c r="G115" s="6">
        <v>-8.4575855258861505</v>
      </c>
      <c r="H115" s="6">
        <v>10.188761060707131</v>
      </c>
      <c r="I115" s="6">
        <v>-20.888783747286897</v>
      </c>
      <c r="J115" s="6">
        <v>-19.816496020704001</v>
      </c>
      <c r="K115" s="14">
        <v>-7.2949532894428826</v>
      </c>
      <c r="L115" s="14">
        <v>7.845453393031069</v>
      </c>
      <c r="M115" s="14">
        <v>-232.98790250413794</v>
      </c>
      <c r="AB115" t="s">
        <v>217</v>
      </c>
    </row>
    <row r="116" spans="2:28" ht="16" x14ac:dyDescent="0.4">
      <c r="B116" s="124" t="s">
        <v>113</v>
      </c>
      <c r="C116" s="7">
        <v>-2.6464361720273786</v>
      </c>
      <c r="D116" s="6">
        <v>39.082657000044037</v>
      </c>
      <c r="E116" s="6">
        <v>-67.747458733240052</v>
      </c>
      <c r="F116" s="6">
        <v>48.38933918452333</v>
      </c>
      <c r="G116" s="6">
        <v>8.1653541802077143</v>
      </c>
      <c r="H116" s="6">
        <v>50.759199865449979</v>
      </c>
      <c r="I116" s="6">
        <v>-21.349626423653131</v>
      </c>
      <c r="J116" s="6">
        <v>-6.6420484197393614</v>
      </c>
      <c r="K116" s="14">
        <v>-7.2949532894428826</v>
      </c>
      <c r="L116" s="14">
        <v>7.845453393031069</v>
      </c>
      <c r="M116" s="14">
        <v>-53.854352929208083</v>
      </c>
      <c r="AB116" t="s">
        <v>154</v>
      </c>
    </row>
    <row r="117" spans="2:28" ht="16" x14ac:dyDescent="0.4">
      <c r="B117" s="124" t="s">
        <v>114</v>
      </c>
      <c r="C117" s="7">
        <v>54.28625073944302</v>
      </c>
      <c r="D117" s="6">
        <v>52.047026305257795</v>
      </c>
      <c r="E117" s="6">
        <v>-23.152974123258254</v>
      </c>
      <c r="F117" s="6">
        <v>15.354101158291805</v>
      </c>
      <c r="G117" s="6">
        <v>9.2146697390832148</v>
      </c>
      <c r="H117" s="6">
        <v>13.892444714441341</v>
      </c>
      <c r="I117" s="6">
        <v>-23.77115796446677</v>
      </c>
      <c r="J117" s="6">
        <v>-3.4821606050364982</v>
      </c>
      <c r="K117" s="14">
        <v>-7.2949532894428826</v>
      </c>
      <c r="L117" s="14">
        <v>7.845453393031069</v>
      </c>
      <c r="M117" s="14">
        <v>13.633801411542194</v>
      </c>
      <c r="AB117" t="s">
        <v>110</v>
      </c>
    </row>
    <row r="118" spans="2:28" ht="16" x14ac:dyDescent="0.4">
      <c r="B118" s="124" t="s">
        <v>115</v>
      </c>
      <c r="C118" s="7">
        <v>-46.477367627514262</v>
      </c>
      <c r="D118" s="6">
        <v>43.209950708919735</v>
      </c>
      <c r="E118" s="6">
        <v>-122.14907853411498</v>
      </c>
      <c r="F118" s="6">
        <v>2.9415933230746329</v>
      </c>
      <c r="G118" s="6">
        <v>-31.424168162586419</v>
      </c>
      <c r="H118" s="6">
        <v>42.71352361635158</v>
      </c>
      <c r="I118" s="6">
        <v>22.193206552745718</v>
      </c>
      <c r="J118" s="6">
        <v>-26.365408155438921</v>
      </c>
      <c r="K118" s="14">
        <v>0.92375821896112842</v>
      </c>
      <c r="L118" s="14">
        <v>7.845453393031069</v>
      </c>
      <c r="M118" s="14">
        <v>13.633801411542194</v>
      </c>
      <c r="AB118" t="s">
        <v>218</v>
      </c>
    </row>
    <row r="119" spans="2:28" ht="16" x14ac:dyDescent="0.4">
      <c r="B119" s="124" t="s">
        <v>116</v>
      </c>
      <c r="C119" s="7">
        <v>-383.13505737139684</v>
      </c>
      <c r="D119" s="6">
        <v>50.497104746291726</v>
      </c>
      <c r="E119" s="6">
        <v>-40.437327367460355</v>
      </c>
      <c r="F119" s="6">
        <v>-232.37337356518537</v>
      </c>
      <c r="G119" s="6">
        <v>-151.20905662087108</v>
      </c>
      <c r="H119" s="6">
        <v>6.5553984443852977</v>
      </c>
      <c r="I119" s="6">
        <v>1.0046648243848264</v>
      </c>
      <c r="J119" s="6">
        <v>-26.365408155438921</v>
      </c>
      <c r="K119" s="14">
        <v>35.842741177170659</v>
      </c>
      <c r="L119" s="14">
        <v>-40.28360226621578</v>
      </c>
      <c r="M119" s="14">
        <v>13.633801411542194</v>
      </c>
      <c r="AB119" t="s">
        <v>135</v>
      </c>
    </row>
    <row r="120" spans="2:28" ht="16" x14ac:dyDescent="0.4">
      <c r="B120" s="124" t="s">
        <v>117</v>
      </c>
      <c r="C120" s="7">
        <v>79.241503536777543</v>
      </c>
      <c r="D120" s="6">
        <v>33.040387852435629</v>
      </c>
      <c r="E120" s="6">
        <v>-43.891646989618764</v>
      </c>
      <c r="F120" s="6">
        <v>-30.081401167726437</v>
      </c>
      <c r="G120" s="6">
        <v>16.691411943818736</v>
      </c>
      <c r="H120" s="6">
        <v>86.172257304705326</v>
      </c>
      <c r="I120" s="6">
        <v>29.491601233471606</v>
      </c>
      <c r="J120" s="6">
        <v>-26.365408155438921</v>
      </c>
      <c r="K120" s="14">
        <v>-7.2949532894428826</v>
      </c>
      <c r="L120" s="14">
        <v>7.845453393031069</v>
      </c>
      <c r="M120" s="14">
        <v>13.633801411542194</v>
      </c>
      <c r="AB120" t="s">
        <v>111</v>
      </c>
    </row>
    <row r="121" spans="2:28" ht="16" x14ac:dyDescent="0.4">
      <c r="B121" s="124" t="s">
        <v>118</v>
      </c>
      <c r="C121" s="7">
        <v>-294.89280200283895</v>
      </c>
      <c r="D121" s="6">
        <v>45.724194208563638</v>
      </c>
      <c r="E121" s="6">
        <v>-59.318167113848084</v>
      </c>
      <c r="F121" s="6">
        <v>-155.90981874239833</v>
      </c>
      <c r="G121" s="6">
        <v>-66.245331326955679</v>
      </c>
      <c r="H121" s="6">
        <v>-69.581582818785876</v>
      </c>
      <c r="I121" s="6">
        <v>22.619010430893944</v>
      </c>
      <c r="J121" s="6">
        <v>-26.365408155438921</v>
      </c>
      <c r="K121" s="14">
        <v>-7.2949532894428826</v>
      </c>
      <c r="L121" s="14">
        <v>7.845453393031069</v>
      </c>
      <c r="M121" s="14">
        <v>13.633801411542194</v>
      </c>
      <c r="AB121" t="s">
        <v>208</v>
      </c>
    </row>
    <row r="122" spans="2:28" ht="16" x14ac:dyDescent="0.4">
      <c r="B122" s="124" t="s">
        <v>119</v>
      </c>
      <c r="C122" s="7">
        <v>-276.89025366381304</v>
      </c>
      <c r="D122" s="6">
        <v>51.482018415380665</v>
      </c>
      <c r="E122" s="6">
        <v>-19.587988550204503</v>
      </c>
      <c r="F122" s="6">
        <v>-119.24535383947666</v>
      </c>
      <c r="G122" s="6">
        <v>-58.318988979077623</v>
      </c>
      <c r="H122" s="6">
        <v>-44.123168534527665</v>
      </c>
      <c r="I122" s="6">
        <v>4.7783125078512985</v>
      </c>
      <c r="J122" s="6">
        <v>-26.365408155438921</v>
      </c>
      <c r="K122" s="14">
        <v>-7.2949532894428826</v>
      </c>
      <c r="L122" s="14">
        <v>-71.848524650418938</v>
      </c>
      <c r="M122" s="14">
        <v>13.633801411542194</v>
      </c>
      <c r="AB122" t="s">
        <v>209</v>
      </c>
    </row>
    <row r="123" spans="2:28" ht="16" x14ac:dyDescent="0.4">
      <c r="B123" s="124" t="s">
        <v>120</v>
      </c>
      <c r="C123" s="7">
        <v>-301.60101210655966</v>
      </c>
      <c r="D123" s="6">
        <v>58.029506013095478</v>
      </c>
      <c r="E123" s="6">
        <v>-43.984094724332301</v>
      </c>
      <c r="F123" s="6">
        <v>-153.84033798099503</v>
      </c>
      <c r="G123" s="6">
        <v>-12.285617569488842</v>
      </c>
      <c r="H123" s="6">
        <v>-85.748882984305524</v>
      </c>
      <c r="I123" s="6">
        <v>-11.783107231838143</v>
      </c>
      <c r="J123" s="6">
        <v>-24.184269254039435</v>
      </c>
      <c r="K123" s="14">
        <v>-7.2949532894428826</v>
      </c>
      <c r="L123" s="14">
        <v>-34.143056496755179</v>
      </c>
      <c r="M123" s="14">
        <v>13.633801411542194</v>
      </c>
      <c r="AB123" t="s">
        <v>229</v>
      </c>
    </row>
    <row r="124" spans="2:28" ht="16" x14ac:dyDescent="0.4">
      <c r="B124" s="124" t="s">
        <v>121</v>
      </c>
      <c r="C124" s="7">
        <v>-278.60080550293753</v>
      </c>
      <c r="D124" s="6">
        <v>53.91034201092166</v>
      </c>
      <c r="E124" s="6">
        <v>-2.1121508183484434</v>
      </c>
      <c r="F124" s="6">
        <v>-180.3288256675971</v>
      </c>
      <c r="G124" s="6">
        <v>-35.593862573449741</v>
      </c>
      <c r="H124" s="6">
        <v>-96.124111898246127</v>
      </c>
      <c r="I124" s="6">
        <v>34.368046626474026</v>
      </c>
      <c r="J124" s="6">
        <v>-26.365408155438921</v>
      </c>
      <c r="K124" s="14">
        <v>-7.2949532894428826</v>
      </c>
      <c r="L124" s="14">
        <v>-32.693683149352246</v>
      </c>
      <c r="M124" s="14">
        <v>13.633801411542194</v>
      </c>
      <c r="AB124" t="s">
        <v>155</v>
      </c>
    </row>
    <row r="125" spans="2:28" ht="16" x14ac:dyDescent="0.4">
      <c r="B125" s="124" t="s">
        <v>122</v>
      </c>
      <c r="C125" s="7">
        <v>-408.61727695727348</v>
      </c>
      <c r="D125" s="6">
        <v>60.08549356170483</v>
      </c>
      <c r="E125" s="6">
        <v>-62.93099345062447</v>
      </c>
      <c r="F125" s="6">
        <v>-175.60580865332773</v>
      </c>
      <c r="G125" s="6">
        <v>19.083540329842251</v>
      </c>
      <c r="H125" s="6">
        <v>-142.61631814557347</v>
      </c>
      <c r="I125" s="6">
        <v>-26.781616348085336</v>
      </c>
      <c r="J125" s="6">
        <v>-26.365408155438921</v>
      </c>
      <c r="K125" s="14">
        <v>-7.2949532894428826</v>
      </c>
      <c r="L125" s="14">
        <v>-59.825014217869985</v>
      </c>
      <c r="M125" s="14">
        <v>13.633801411542194</v>
      </c>
      <c r="AB125" t="s">
        <v>73</v>
      </c>
    </row>
    <row r="126" spans="2:28" ht="16" x14ac:dyDescent="0.4">
      <c r="B126" s="124" t="s">
        <v>123</v>
      </c>
      <c r="C126" s="7">
        <v>-288.50428382546187</v>
      </c>
      <c r="D126" s="6">
        <v>46.290031843277362</v>
      </c>
      <c r="E126" s="6">
        <v>-37.571177391207542</v>
      </c>
      <c r="F126" s="6">
        <v>-146.54040486073708</v>
      </c>
      <c r="G126" s="6">
        <v>-37.900725663443225</v>
      </c>
      <c r="H126" s="6">
        <v>-61.896417570416141</v>
      </c>
      <c r="I126" s="6">
        <v>-3.2220256601012642</v>
      </c>
      <c r="J126" s="6">
        <v>-26.365408155438921</v>
      </c>
      <c r="K126" s="14">
        <v>-7.2949532894428826</v>
      </c>
      <c r="L126" s="14">
        <v>-27.637004489494363</v>
      </c>
      <c r="M126" s="14">
        <v>13.633801411542194</v>
      </c>
      <c r="AB126" t="s">
        <v>9</v>
      </c>
    </row>
    <row r="127" spans="2:28" ht="16" x14ac:dyDescent="0.4">
      <c r="B127" s="124" t="s">
        <v>124</v>
      </c>
      <c r="C127" s="7">
        <v>-128.34166657825386</v>
      </c>
      <c r="D127" s="6">
        <v>48.44230764759179</v>
      </c>
      <c r="E127" s="6">
        <v>-38.755160969627838</v>
      </c>
      <c r="F127" s="6">
        <v>-16.282549313944674</v>
      </c>
      <c r="G127" s="6">
        <v>-59.258170133884263</v>
      </c>
      <c r="H127" s="6">
        <v>-15.65827306211651</v>
      </c>
      <c r="I127" s="6">
        <v>-8.2382743628128843</v>
      </c>
      <c r="J127" s="6">
        <v>-26.365408155438921</v>
      </c>
      <c r="K127" s="14">
        <v>-7.2949532894428826</v>
      </c>
      <c r="L127" s="14">
        <v>-18.564986350119877</v>
      </c>
      <c r="M127" s="14">
        <v>13.633801411542194</v>
      </c>
      <c r="AB127" t="s">
        <v>156</v>
      </c>
    </row>
    <row r="128" spans="2:28" ht="16" x14ac:dyDescent="0.4">
      <c r="B128" s="124" t="s">
        <v>125</v>
      </c>
      <c r="C128" s="7">
        <v>57.366698762283036</v>
      </c>
      <c r="D128" s="6">
        <v>48.318382775661021</v>
      </c>
      <c r="E128" s="6">
        <v>-38.657506305660689</v>
      </c>
      <c r="F128" s="6">
        <v>-17.694975223360689</v>
      </c>
      <c r="G128" s="6">
        <v>44.021837967022357</v>
      </c>
      <c r="H128" s="6">
        <v>-33.338183211518988</v>
      </c>
      <c r="I128" s="6">
        <v>-1.6469152982041619</v>
      </c>
      <c r="J128" s="6">
        <v>42.179756543213806</v>
      </c>
      <c r="K128" s="14">
        <v>-7.2949532894428826</v>
      </c>
      <c r="L128" s="14">
        <v>7.845453393031069</v>
      </c>
      <c r="M128" s="14">
        <v>13.633801411542194</v>
      </c>
      <c r="AB128" t="s">
        <v>157</v>
      </c>
    </row>
    <row r="129" spans="2:28" ht="16" x14ac:dyDescent="0.4">
      <c r="B129" s="124" t="s">
        <v>126</v>
      </c>
      <c r="C129" s="7">
        <v>135.10409440643036</v>
      </c>
      <c r="D129" s="6">
        <v>39.324023468241322</v>
      </c>
      <c r="E129" s="6">
        <v>-44.296707704980669</v>
      </c>
      <c r="F129" s="6">
        <v>52.570612708321626</v>
      </c>
      <c r="G129" s="6">
        <v>59.650005249978825</v>
      </c>
      <c r="H129" s="6">
        <v>31.823276543707401</v>
      </c>
      <c r="I129" s="6">
        <v>8.2139907814704234</v>
      </c>
      <c r="J129" s="6">
        <v>-26.365408155438921</v>
      </c>
      <c r="K129" s="14">
        <v>-7.2949532894428826</v>
      </c>
      <c r="L129" s="14">
        <v>7.845453393031069</v>
      </c>
      <c r="M129" s="14">
        <v>13.633801411542194</v>
      </c>
      <c r="AB129" t="s">
        <v>210</v>
      </c>
    </row>
    <row r="130" spans="2:28" ht="16" x14ac:dyDescent="0.4">
      <c r="B130" s="124" t="s">
        <v>127</v>
      </c>
      <c r="C130" s="7">
        <v>-273.17835430510843</v>
      </c>
      <c r="D130" s="6">
        <v>53.982682706827433</v>
      </c>
      <c r="E130" s="6">
        <v>-80.525749812805842</v>
      </c>
      <c r="F130" s="6">
        <v>-159.70718586495192</v>
      </c>
      <c r="G130" s="6">
        <v>-122.13892009958035</v>
      </c>
      <c r="H130" s="6">
        <v>45.572966612534586</v>
      </c>
      <c r="I130" s="6">
        <v>1.8189587931762052</v>
      </c>
      <c r="J130" s="6">
        <v>-26.365408155438921</v>
      </c>
      <c r="K130" s="14">
        <v>-7.2949532894428826</v>
      </c>
      <c r="L130" s="14">
        <v>7.845453393031069</v>
      </c>
      <c r="M130" s="14">
        <v>13.633801411542194</v>
      </c>
      <c r="AB130" t="s">
        <v>49</v>
      </c>
    </row>
    <row r="131" spans="2:28" ht="16" x14ac:dyDescent="0.4">
      <c r="B131" s="124" t="s">
        <v>128</v>
      </c>
      <c r="C131" s="7">
        <v>-29.632547541077024</v>
      </c>
      <c r="D131" s="6">
        <v>45.620004412220425</v>
      </c>
      <c r="E131" s="6">
        <v>-38.065723014068062</v>
      </c>
      <c r="F131" s="6">
        <v>14.239911637425973</v>
      </c>
      <c r="G131" s="6">
        <v>-2.3446245397661003</v>
      </c>
      <c r="H131" s="6">
        <v>-31.606637948942812</v>
      </c>
      <c r="I131" s="6">
        <v>8.2458222527553247</v>
      </c>
      <c r="J131" s="6">
        <v>-26.365408155438921</v>
      </c>
      <c r="K131" s="14">
        <v>-7.2949532894428826</v>
      </c>
      <c r="L131" s="14">
        <v>-5.6947403073621619</v>
      </c>
      <c r="M131" s="14">
        <v>13.633801411542194</v>
      </c>
      <c r="AB131" t="s">
        <v>74</v>
      </c>
    </row>
    <row r="132" spans="2:28" ht="16" x14ac:dyDescent="0.4">
      <c r="B132" s="124" t="s">
        <v>129</v>
      </c>
      <c r="C132" s="7">
        <v>-152.53417859775783</v>
      </c>
      <c r="D132" s="6">
        <v>44.373927676815704</v>
      </c>
      <c r="E132" s="6">
        <v>-63.351928827596183</v>
      </c>
      <c r="F132" s="6">
        <v>-43.560255124729814</v>
      </c>
      <c r="G132" s="6">
        <v>-26.4088806420251</v>
      </c>
      <c r="H132" s="6">
        <v>-18.618070673921057</v>
      </c>
      <c r="I132" s="6">
        <v>-32.787864365992867</v>
      </c>
      <c r="J132" s="6">
        <v>-26.365408155438921</v>
      </c>
      <c r="K132" s="14">
        <v>-7.2949532894428826</v>
      </c>
      <c r="L132" s="14">
        <v>7.845453393031069</v>
      </c>
      <c r="M132" s="14">
        <v>13.633801411542194</v>
      </c>
      <c r="AB132" t="s">
        <v>243</v>
      </c>
    </row>
    <row r="133" spans="2:28" ht="16" x14ac:dyDescent="0.4">
      <c r="B133" s="124" t="s">
        <v>130</v>
      </c>
      <c r="C133" s="7">
        <v>-230.26209263026067</v>
      </c>
      <c r="D133" s="6">
        <v>49.735448720450783</v>
      </c>
      <c r="E133" s="6">
        <v>-103.46032453030713</v>
      </c>
      <c r="F133" s="6">
        <v>-94.066924177386468</v>
      </c>
      <c r="G133" s="6">
        <v>-105.55344172504348</v>
      </c>
      <c r="H133" s="6">
        <v>62.551012168838021</v>
      </c>
      <c r="I133" s="6">
        <v>-23.913325637836351</v>
      </c>
      <c r="J133" s="6">
        <v>-26.365408155438921</v>
      </c>
      <c r="K133" s="14">
        <v>-7.2949532894428826</v>
      </c>
      <c r="L133" s="14">
        <v>4.4720225843635859</v>
      </c>
      <c r="M133" s="14">
        <v>13.633801411542194</v>
      </c>
      <c r="AB133" t="s">
        <v>211</v>
      </c>
    </row>
    <row r="134" spans="2:28" ht="16" x14ac:dyDescent="0.4">
      <c r="B134" s="124" t="s">
        <v>131</v>
      </c>
      <c r="C134" s="7">
        <v>83.141220491855293</v>
      </c>
      <c r="D134" s="6">
        <v>46.913738703888583</v>
      </c>
      <c r="E134" s="6">
        <v>-34.440758758850322</v>
      </c>
      <c r="F134" s="6">
        <v>60.129162267677756</v>
      </c>
      <c r="G134" s="6">
        <v>-14.45092761469478</v>
      </c>
      <c r="H134" s="6">
        <v>6.336160982460048</v>
      </c>
      <c r="I134" s="6">
        <v>7.1359204369690126</v>
      </c>
      <c r="J134" s="6">
        <v>33.367280146902424</v>
      </c>
      <c r="K134" s="14">
        <v>-7.2949532894428826</v>
      </c>
      <c r="L134" s="14">
        <v>-28.188203794596731</v>
      </c>
      <c r="M134" s="14">
        <v>13.633801411542194</v>
      </c>
      <c r="AB134" t="s">
        <v>112</v>
      </c>
    </row>
    <row r="135" spans="2:28" ht="16" x14ac:dyDescent="0.4">
      <c r="B135" s="124" t="s">
        <v>132</v>
      </c>
      <c r="C135" s="7">
        <v>74.790408222016652</v>
      </c>
      <c r="D135" s="6">
        <v>47.387191559002744</v>
      </c>
      <c r="E135" s="6">
        <v>-58.966516271202231</v>
      </c>
      <c r="F135" s="6">
        <v>93.053394190943806</v>
      </c>
      <c r="G135" s="6">
        <v>21.383370561259262</v>
      </c>
      <c r="H135" s="6">
        <v>-22.928530850594068</v>
      </c>
      <c r="I135" s="6">
        <v>2.8687999747847637</v>
      </c>
      <c r="J135" s="6">
        <v>-14.860568794381392</v>
      </c>
      <c r="K135" s="14">
        <v>-7.2949532894428826</v>
      </c>
      <c r="L135" s="14">
        <v>0.5144197301044654</v>
      </c>
      <c r="M135" s="14">
        <v>13.633801411542194</v>
      </c>
      <c r="AB135" t="s">
        <v>230</v>
      </c>
    </row>
    <row r="136" spans="2:28" ht="16" x14ac:dyDescent="0.4">
      <c r="B136" s="124" t="s">
        <v>133</v>
      </c>
      <c r="C136" s="7">
        <v>-129.76350609651334</v>
      </c>
      <c r="D136" s="6">
        <v>48.705774414285713</v>
      </c>
      <c r="E136" s="6">
        <v>-56.821528799466947</v>
      </c>
      <c r="F136" s="6">
        <v>2.0626288529953287</v>
      </c>
      <c r="G136" s="6">
        <v>-66.962472800191733</v>
      </c>
      <c r="H136" s="6">
        <v>-66.240092299815558</v>
      </c>
      <c r="I136" s="6">
        <v>61.137944616261031</v>
      </c>
      <c r="J136" s="6">
        <v>-26.365408155438921</v>
      </c>
      <c r="K136" s="14">
        <v>63.4471676925588</v>
      </c>
      <c r="L136" s="14">
        <v>7.845453393031069</v>
      </c>
      <c r="M136" s="14">
        <v>-96.572973010732113</v>
      </c>
      <c r="AB136" t="s">
        <v>287</v>
      </c>
    </row>
    <row r="137" spans="2:28" ht="16" x14ac:dyDescent="0.4">
      <c r="B137" s="124" t="s">
        <v>134</v>
      </c>
      <c r="C137" s="7">
        <v>-46.731919749923797</v>
      </c>
      <c r="D137" s="6">
        <v>47.733113968515951</v>
      </c>
      <c r="E137" s="6">
        <v>-98.489651163180127</v>
      </c>
      <c r="F137" s="6">
        <v>-20.505596876337542</v>
      </c>
      <c r="G137" s="6">
        <v>1.0547649512733543</v>
      </c>
      <c r="H137" s="6">
        <v>-14.278228784644309</v>
      </c>
      <c r="I137" s="6">
        <v>1.6930524996225094</v>
      </c>
      <c r="J137" s="6">
        <v>21.876324139695999</v>
      </c>
      <c r="K137" s="14">
        <v>-7.2949532894428826</v>
      </c>
      <c r="L137" s="14">
        <v>7.845453393031069</v>
      </c>
      <c r="M137" s="14">
        <v>13.633801411542194</v>
      </c>
      <c r="AB137" t="s">
        <v>113</v>
      </c>
    </row>
    <row r="138" spans="2:28" ht="16" x14ac:dyDescent="0.4">
      <c r="B138" s="124" t="s">
        <v>135</v>
      </c>
      <c r="C138" s="7">
        <v>23.758571804669252</v>
      </c>
      <c r="D138" s="6">
        <v>47.898247849386358</v>
      </c>
      <c r="E138" s="6">
        <v>1.8489759803260173</v>
      </c>
      <c r="F138" s="6">
        <v>-14.669552855859646</v>
      </c>
      <c r="G138" s="6">
        <v>8.0405655302119872</v>
      </c>
      <c r="H138" s="6">
        <v>-11.418845652109505</v>
      </c>
      <c r="I138" s="6">
        <v>36.109755134875712</v>
      </c>
      <c r="J138" s="6">
        <v>-26.365408155438921</v>
      </c>
      <c r="K138" s="14">
        <v>-7.2949532894428826</v>
      </c>
      <c r="L138" s="14">
        <v>-24.024014148822069</v>
      </c>
      <c r="M138" s="14">
        <v>13.633801411542194</v>
      </c>
      <c r="AB138" t="s">
        <v>266</v>
      </c>
    </row>
    <row r="139" spans="2:28" ht="16" x14ac:dyDescent="0.4">
      <c r="B139" s="124" t="s">
        <v>136</v>
      </c>
      <c r="C139" s="7">
        <v>94.273146064579834</v>
      </c>
      <c r="D139" s="6">
        <v>46.561676880944326</v>
      </c>
      <c r="E139" s="6">
        <v>-49.245245597808704</v>
      </c>
      <c r="F139" s="6">
        <v>85.077721093080697</v>
      </c>
      <c r="G139" s="6">
        <v>8.8633899177510536</v>
      </c>
      <c r="H139" s="6">
        <v>-3.7242009285323401</v>
      </c>
      <c r="I139" s="6">
        <v>11.34031434756379</v>
      </c>
      <c r="J139" s="6">
        <v>13.093540142072705</v>
      </c>
      <c r="K139" s="14">
        <v>-7.2949532894428826</v>
      </c>
      <c r="L139" s="14">
        <v>-24.032897912590979</v>
      </c>
      <c r="M139" s="14">
        <v>13.633801411542194</v>
      </c>
      <c r="AB139" t="s">
        <v>158</v>
      </c>
    </row>
    <row r="140" spans="2:28" ht="16" x14ac:dyDescent="0.4">
      <c r="B140" s="124" t="s">
        <v>137</v>
      </c>
      <c r="C140" s="7">
        <v>-209.31252086318807</v>
      </c>
      <c r="D140" s="6">
        <v>56.438876633897799</v>
      </c>
      <c r="E140" s="6">
        <v>-35.562237015387701</v>
      </c>
      <c r="F140" s="6">
        <v>-147.44190365107698</v>
      </c>
      <c r="G140" s="6">
        <v>68.733454119977594</v>
      </c>
      <c r="H140" s="6">
        <v>-107.62798488837937</v>
      </c>
      <c r="I140" s="6">
        <v>3.0495858951181494</v>
      </c>
      <c r="J140" s="6">
        <v>25.686270227344888</v>
      </c>
      <c r="K140" s="14">
        <v>-7.2949532894428826</v>
      </c>
      <c r="L140" s="14">
        <v>-78.927430306781787</v>
      </c>
      <c r="M140" s="14">
        <v>13.633801411542194</v>
      </c>
      <c r="AB140" t="s">
        <v>114</v>
      </c>
    </row>
    <row r="141" spans="2:28" ht="16" x14ac:dyDescent="0.4">
      <c r="B141" s="124" t="s">
        <v>138</v>
      </c>
      <c r="C141" s="7">
        <v>-40.642327272849265</v>
      </c>
      <c r="D141" s="6">
        <v>48.822144520226864</v>
      </c>
      <c r="E141" s="6">
        <v>-54.149136851875326</v>
      </c>
      <c r="F141" s="6">
        <v>8.8508903935177514</v>
      </c>
      <c r="G141" s="6">
        <v>4.1535658024976776</v>
      </c>
      <c r="H141" s="6">
        <v>-39.91666857915996</v>
      </c>
      <c r="I141" s="6">
        <v>9.9666727001112285</v>
      </c>
      <c r="J141" s="6">
        <v>-26.365408155438921</v>
      </c>
      <c r="K141" s="14">
        <v>-7.2949532894428826</v>
      </c>
      <c r="L141" s="14">
        <v>1.6567647751721055</v>
      </c>
      <c r="M141" s="14">
        <v>13.633801411542194</v>
      </c>
      <c r="AB141" t="s">
        <v>231</v>
      </c>
    </row>
    <row r="142" spans="2:28" ht="16" x14ac:dyDescent="0.4">
      <c r="B142" s="124" t="s">
        <v>139</v>
      </c>
      <c r="C142" s="7">
        <v>45.849252937323428</v>
      </c>
      <c r="D142" s="6">
        <v>35.843811275235019</v>
      </c>
      <c r="E142" s="6">
        <v>-68.5930141887915</v>
      </c>
      <c r="F142" s="6">
        <v>-22.28726955824985</v>
      </c>
      <c r="G142" s="6">
        <v>-6.1267338871865213</v>
      </c>
      <c r="H142" s="6">
        <v>96.383737250520696</v>
      </c>
      <c r="I142" s="6">
        <v>49.276950312781665</v>
      </c>
      <c r="J142" s="6">
        <v>-26.365408155438921</v>
      </c>
      <c r="K142" s="14">
        <v>63.227511449359916</v>
      </c>
      <c r="L142" s="14">
        <v>7.845453393031069</v>
      </c>
      <c r="M142" s="14">
        <v>-83.355784953938155</v>
      </c>
      <c r="AB142" t="s">
        <v>267</v>
      </c>
    </row>
    <row r="143" spans="2:28" ht="16" x14ac:dyDescent="0.4">
      <c r="B143" s="124" t="s">
        <v>140</v>
      </c>
      <c r="C143" s="7">
        <v>-104.7978348097202</v>
      </c>
      <c r="D143" s="6">
        <v>48.669850671228325</v>
      </c>
      <c r="E143" s="6">
        <v>-58.533114420601443</v>
      </c>
      <c r="F143" s="6">
        <v>-79.942488794693546</v>
      </c>
      <c r="G143" s="6">
        <v>6.2503227214362429</v>
      </c>
      <c r="H143" s="6">
        <v>-26.417935672243569</v>
      </c>
      <c r="I143" s="6">
        <v>3.2877527618541436</v>
      </c>
      <c r="J143" s="6">
        <v>6.8678735829319253</v>
      </c>
      <c r="K143" s="14">
        <v>-7.2949532894428826</v>
      </c>
      <c r="L143" s="14">
        <v>7.845453393031069</v>
      </c>
      <c r="M143" s="14">
        <v>-5.5305957632204601</v>
      </c>
      <c r="AB143" t="s">
        <v>159</v>
      </c>
    </row>
    <row r="144" spans="2:28" ht="16" x14ac:dyDescent="0.4">
      <c r="B144" s="124" t="s">
        <v>141</v>
      </c>
      <c r="C144" s="7">
        <v>-10.135482989131138</v>
      </c>
      <c r="D144" s="6">
        <v>47.308075126218064</v>
      </c>
      <c r="E144" s="6">
        <v>-52.003936247285253</v>
      </c>
      <c r="F144" s="6">
        <v>32.583190243268</v>
      </c>
      <c r="G144" s="6">
        <v>11.376635594558529</v>
      </c>
      <c r="H144" s="6">
        <v>-16.297656366136341</v>
      </c>
      <c r="I144" s="6">
        <v>-7.3789929546226745</v>
      </c>
      <c r="J144" s="6">
        <v>-26.365408155438921</v>
      </c>
      <c r="K144" s="14">
        <v>-7.2949532894428826</v>
      </c>
      <c r="L144" s="14">
        <v>7.845453393031069</v>
      </c>
      <c r="M144" s="14">
        <v>9.2109666719273661E-2</v>
      </c>
      <c r="AB144" t="s">
        <v>160</v>
      </c>
    </row>
    <row r="145" spans="2:28" ht="16" x14ac:dyDescent="0.4">
      <c r="B145" s="124" t="s">
        <v>142</v>
      </c>
      <c r="C145" s="7">
        <v>2.5642482220913791</v>
      </c>
      <c r="D145" s="6">
        <v>36.653767233795989</v>
      </c>
      <c r="E145" s="6">
        <v>-55.966431292540435</v>
      </c>
      <c r="F145" s="6">
        <v>-77.196439362492839</v>
      </c>
      <c r="G145" s="6">
        <v>-89.919770479220702</v>
      </c>
      <c r="H145" s="6">
        <v>43.838466630706442</v>
      </c>
      <c r="I145" s="6">
        <v>41.824411501983811</v>
      </c>
      <c r="J145" s="6">
        <v>-26.365408155438921</v>
      </c>
      <c r="K145" s="14">
        <v>215.81872931887224</v>
      </c>
      <c r="L145" s="14">
        <v>7.845453393031069</v>
      </c>
      <c r="M145" s="14">
        <v>-93.968530566605281</v>
      </c>
      <c r="AB145" t="s">
        <v>75</v>
      </c>
    </row>
    <row r="146" spans="2:28" ht="16" x14ac:dyDescent="0.4">
      <c r="B146" s="124" t="s">
        <v>143</v>
      </c>
      <c r="C146" s="7">
        <v>-199.87507681746109</v>
      </c>
      <c r="D146" s="6">
        <v>43.919406243611817</v>
      </c>
      <c r="E146" s="6">
        <v>-49.177332432234543</v>
      </c>
      <c r="F146" s="6">
        <v>-137.54574133013591</v>
      </c>
      <c r="G146" s="6">
        <v>-72.03292142246579</v>
      </c>
      <c r="H146" s="6">
        <v>-71.614251482670213</v>
      </c>
      <c r="I146" s="6">
        <v>50.494669419122253</v>
      </c>
      <c r="J146" s="6">
        <v>-26.365408155438921</v>
      </c>
      <c r="K146" s="14">
        <v>85.467404756640363</v>
      </c>
      <c r="L146" s="14">
        <v>7.845453393031069</v>
      </c>
      <c r="M146" s="14">
        <v>-30.866355806921245</v>
      </c>
      <c r="AB146" t="s">
        <v>161</v>
      </c>
    </row>
    <row r="147" spans="2:28" ht="16" x14ac:dyDescent="0.4">
      <c r="B147" s="124" t="s">
        <v>144</v>
      </c>
      <c r="C147" s="7">
        <v>-209.30908619593498</v>
      </c>
      <c r="D147" s="6">
        <v>48.981758596024321</v>
      </c>
      <c r="E147" s="6">
        <v>-48.300777434325759</v>
      </c>
      <c r="F147" s="6">
        <v>-55.342695270950585</v>
      </c>
      <c r="G147" s="6">
        <v>-78.643084366111353</v>
      </c>
      <c r="H147" s="6">
        <v>-56.046699746238666</v>
      </c>
      <c r="I147" s="6">
        <v>11.004641749778918</v>
      </c>
      <c r="J147" s="6">
        <v>-26.365408155438921</v>
      </c>
      <c r="K147" s="14">
        <v>-7.2949532894428826</v>
      </c>
      <c r="L147" s="14">
        <v>7.845453393031069</v>
      </c>
      <c r="M147" s="14">
        <v>-5.1473216722611523</v>
      </c>
      <c r="AB147" t="s">
        <v>50</v>
      </c>
    </row>
    <row r="148" spans="2:28" ht="16" x14ac:dyDescent="0.4">
      <c r="B148" s="124" t="s">
        <v>145</v>
      </c>
      <c r="C148" s="7">
        <v>38.272580014860068</v>
      </c>
      <c r="D148" s="6">
        <v>39.706691949686117</v>
      </c>
      <c r="E148" s="6">
        <v>-34.826506138475658</v>
      </c>
      <c r="F148" s="6">
        <v>-15.143002017962257</v>
      </c>
      <c r="G148" s="6">
        <v>-41.173446574215063</v>
      </c>
      <c r="H148" s="6">
        <v>38.864824010332093</v>
      </c>
      <c r="I148" s="6">
        <v>12.027472966203229</v>
      </c>
      <c r="J148" s="6">
        <v>-26.365408155438921</v>
      </c>
      <c r="K148" s="14">
        <v>96.384228856098787</v>
      </c>
      <c r="L148" s="14">
        <v>7.845453393031069</v>
      </c>
      <c r="M148" s="14">
        <v>-39.047728274399319</v>
      </c>
      <c r="AB148" t="s">
        <v>232</v>
      </c>
    </row>
    <row r="149" spans="2:28" ht="16" x14ac:dyDescent="0.4">
      <c r="B149" s="124" t="s">
        <v>146</v>
      </c>
      <c r="C149" s="7">
        <v>-121.06563844885549</v>
      </c>
      <c r="D149" s="6">
        <v>40.05398581106769</v>
      </c>
      <c r="E149" s="6">
        <v>-47.65523549491482</v>
      </c>
      <c r="F149" s="6">
        <v>-180.48173795150149</v>
      </c>
      <c r="G149" s="6">
        <v>-10.075233611055037</v>
      </c>
      <c r="H149" s="6">
        <v>36.587717801352262</v>
      </c>
      <c r="I149" s="6">
        <v>3.9758099263803919</v>
      </c>
      <c r="J149" s="6">
        <v>-26.365408155438921</v>
      </c>
      <c r="K149" s="14">
        <v>59.444738846541085</v>
      </c>
      <c r="L149" s="14">
        <v>7.845453393031069</v>
      </c>
      <c r="M149" s="14">
        <v>-4.3957290143176992</v>
      </c>
      <c r="AB149" t="s">
        <v>51</v>
      </c>
    </row>
    <row r="150" spans="2:28" ht="16" x14ac:dyDescent="0.4">
      <c r="B150" s="124" t="s">
        <v>147</v>
      </c>
      <c r="C150" s="7">
        <v>148.86678859959869</v>
      </c>
      <c r="D150" s="6">
        <v>38.097170466524659</v>
      </c>
      <c r="E150" s="6">
        <v>-27.256866981808557</v>
      </c>
      <c r="F150" s="6">
        <v>-132.02745076559012</v>
      </c>
      <c r="G150" s="6">
        <v>-64.459365656423387</v>
      </c>
      <c r="H150" s="6">
        <v>110.0188115685981</v>
      </c>
      <c r="I150" s="6">
        <v>59.108042385111844</v>
      </c>
      <c r="J150" s="6">
        <v>-26.365408155438921</v>
      </c>
      <c r="K150" s="14">
        <v>181.14749966420135</v>
      </c>
      <c r="L150" s="14">
        <v>-3.0294453371184709</v>
      </c>
      <c r="M150" s="14">
        <v>13.633801411542194</v>
      </c>
      <c r="AB150" t="s">
        <v>65</v>
      </c>
    </row>
    <row r="151" spans="2:28" ht="16" x14ac:dyDescent="0.4">
      <c r="B151" s="124" t="s">
        <v>148</v>
      </c>
      <c r="C151" s="7">
        <v>201.71837144441247</v>
      </c>
      <c r="D151" s="6">
        <v>46.751328115866563</v>
      </c>
      <c r="E151" s="6">
        <v>-38.706083829721514</v>
      </c>
      <c r="F151" s="6">
        <v>81.979492399514982</v>
      </c>
      <c r="G151" s="6">
        <v>28.52355319602361</v>
      </c>
      <c r="H151" s="6">
        <v>33.58507438936585</v>
      </c>
      <c r="I151" s="6">
        <v>-17.802775757864733</v>
      </c>
      <c r="J151" s="6">
        <v>53.20348141609734</v>
      </c>
      <c r="K151" s="14">
        <v>-7.2949532894428826</v>
      </c>
      <c r="L151" s="14">
        <v>7.845453393031069</v>
      </c>
      <c r="M151" s="14">
        <v>13.633801411542194</v>
      </c>
      <c r="AB151" t="s">
        <v>162</v>
      </c>
    </row>
    <row r="152" spans="2:28" ht="16" x14ac:dyDescent="0.4">
      <c r="B152" s="124" t="s">
        <v>149</v>
      </c>
      <c r="C152" s="7">
        <v>-155.77651695716958</v>
      </c>
      <c r="D152" s="6">
        <v>40.960092429266453</v>
      </c>
      <c r="E152" s="6">
        <v>-52.379108836767863</v>
      </c>
      <c r="F152" s="6">
        <v>-85.6656040520772</v>
      </c>
      <c r="G152" s="6">
        <v>-30.468189802392558</v>
      </c>
      <c r="H152" s="6">
        <v>-5.8846302382900157</v>
      </c>
      <c r="I152" s="6">
        <v>25.402888796574949</v>
      </c>
      <c r="J152" s="6">
        <v>-26.365408155438921</v>
      </c>
      <c r="K152" s="14">
        <v>-7.2949532894428826</v>
      </c>
      <c r="L152" s="14">
        <v>7.845453393031069</v>
      </c>
      <c r="M152" s="14">
        <v>-21.927057201632618</v>
      </c>
      <c r="AB152" t="s">
        <v>196</v>
      </c>
    </row>
    <row r="153" spans="2:28" ht="16" x14ac:dyDescent="0.4">
      <c r="B153" s="124" t="s">
        <v>150</v>
      </c>
      <c r="C153" s="7">
        <v>-104.04411562589536</v>
      </c>
      <c r="D153" s="6">
        <v>41.758562177852539</v>
      </c>
      <c r="E153" s="6">
        <v>-57.477991724217297</v>
      </c>
      <c r="F153" s="6">
        <v>1.5232789331866785</v>
      </c>
      <c r="G153" s="6">
        <v>-41.483877354509055</v>
      </c>
      <c r="H153" s="6">
        <v>-48.446756241192539</v>
      </c>
      <c r="I153" s="6">
        <v>42.79277053577853</v>
      </c>
      <c r="J153" s="6">
        <v>-26.365408155438921</v>
      </c>
      <c r="K153" s="14">
        <v>42.053310532655253</v>
      </c>
      <c r="L153" s="14">
        <v>7.845453393031069</v>
      </c>
      <c r="M153" s="14">
        <v>-66.243457723041615</v>
      </c>
      <c r="AB153" t="s">
        <v>163</v>
      </c>
    </row>
    <row r="154" spans="2:28" ht="16" x14ac:dyDescent="0.4">
      <c r="B154" s="124" t="s">
        <v>151</v>
      </c>
      <c r="C154" s="7">
        <v>-179.8705357267001</v>
      </c>
      <c r="D154" s="6">
        <v>44.795470155820119</v>
      </c>
      <c r="E154" s="6">
        <v>-57.271132865139514</v>
      </c>
      <c r="F154" s="6">
        <v>-144.51381952959582</v>
      </c>
      <c r="G154" s="6">
        <v>16.315930288662521</v>
      </c>
      <c r="H154" s="6">
        <v>-86.362798988396804</v>
      </c>
      <c r="I154" s="6">
        <v>9.1542853745207786</v>
      </c>
      <c r="J154" s="6">
        <v>-26.365408155438921</v>
      </c>
      <c r="K154" s="14">
        <v>42.897683188294316</v>
      </c>
      <c r="L154" s="14">
        <v>7.845453393031069</v>
      </c>
      <c r="M154" s="14">
        <v>13.633801411542194</v>
      </c>
      <c r="AB154" t="s">
        <v>85</v>
      </c>
    </row>
    <row r="155" spans="2:28" ht="16" x14ac:dyDescent="0.4">
      <c r="B155" s="124" t="s">
        <v>152</v>
      </c>
      <c r="C155" s="7">
        <v>-286.90116419623132</v>
      </c>
      <c r="D155" s="6">
        <v>50.580760729298333</v>
      </c>
      <c r="E155" s="6">
        <v>-108.64361006197475</v>
      </c>
      <c r="F155" s="6">
        <v>-108.92404037772442</v>
      </c>
      <c r="G155" s="6">
        <v>20.484298697546169</v>
      </c>
      <c r="H155" s="6">
        <v>-88.104076236661882</v>
      </c>
      <c r="I155" s="6">
        <v>-7.585454092710795</v>
      </c>
      <c r="J155" s="6">
        <v>7.8110761899305556</v>
      </c>
      <c r="K155" s="14">
        <v>-7.2949532894428826</v>
      </c>
      <c r="L155" s="14">
        <v>7.845453393031069</v>
      </c>
      <c r="M155" s="14">
        <v>-53.070619147522734</v>
      </c>
      <c r="AB155" t="s">
        <v>86</v>
      </c>
    </row>
    <row r="156" spans="2:28" ht="16" x14ac:dyDescent="0.4">
      <c r="B156" s="124" t="s">
        <v>153</v>
      </c>
      <c r="C156" s="7">
        <v>64.981308850745023</v>
      </c>
      <c r="D156" s="6">
        <v>39.703381139444971</v>
      </c>
      <c r="E156" s="6">
        <v>-33.085014521902551</v>
      </c>
      <c r="F156" s="6">
        <v>-70.688435726841874</v>
      </c>
      <c r="G156" s="6">
        <v>-13.420679517416833</v>
      </c>
      <c r="H156" s="6">
        <v>15.480869088630438</v>
      </c>
      <c r="I156" s="6">
        <v>48.672627580598629</v>
      </c>
      <c r="J156" s="6">
        <v>-26.365408155438921</v>
      </c>
      <c r="K156" s="14">
        <v>112.96075911302651</v>
      </c>
      <c r="L156" s="14">
        <v>-21.910591560897547</v>
      </c>
      <c r="M156" s="14">
        <v>13.633801411542194</v>
      </c>
      <c r="AB156" t="s">
        <v>10</v>
      </c>
    </row>
    <row r="157" spans="2:28" ht="16" x14ac:dyDescent="0.4">
      <c r="B157" s="124" t="s">
        <v>154</v>
      </c>
      <c r="C157" s="7">
        <v>-163.38757620478606</v>
      </c>
      <c r="D157" s="6">
        <v>51.899879512412895</v>
      </c>
      <c r="E157" s="6">
        <v>-47.575168642901154</v>
      </c>
      <c r="F157" s="6">
        <v>-60.591889072758647</v>
      </c>
      <c r="G157" s="6">
        <v>-7.8818145066495324</v>
      </c>
      <c r="H157" s="6">
        <v>-55.528218845999717</v>
      </c>
      <c r="I157" s="6">
        <v>1.6652311146764252</v>
      </c>
      <c r="J157" s="6">
        <v>27.791448231821235</v>
      </c>
      <c r="K157" s="14">
        <v>-7.2949532894428826</v>
      </c>
      <c r="L157" s="14">
        <v>-79.505892117486894</v>
      </c>
      <c r="M157" s="14">
        <v>13.633801411542194</v>
      </c>
      <c r="AB157" t="s">
        <v>212</v>
      </c>
    </row>
    <row r="158" spans="2:28" ht="16" x14ac:dyDescent="0.4">
      <c r="B158" s="124" t="s">
        <v>155</v>
      </c>
      <c r="C158" s="7">
        <v>-113.32173857180997</v>
      </c>
      <c r="D158" s="6">
        <v>56.775908744457887</v>
      </c>
      <c r="E158" s="6">
        <v>-51.213903558278346</v>
      </c>
      <c r="F158" s="6">
        <v>-80.697275428695235</v>
      </c>
      <c r="G158" s="6">
        <v>36.545263608208018</v>
      </c>
      <c r="H158" s="6">
        <v>-87.304432473844841</v>
      </c>
      <c r="I158" s="6">
        <v>-16.056980188239123</v>
      </c>
      <c r="J158" s="6">
        <v>24.839956394254074</v>
      </c>
      <c r="K158" s="14">
        <v>-7.2949532894428826</v>
      </c>
      <c r="L158" s="14">
        <v>-2.5491237917717138</v>
      </c>
      <c r="M158" s="14">
        <v>13.633801411542194</v>
      </c>
      <c r="AB158" t="s">
        <v>219</v>
      </c>
    </row>
    <row r="159" spans="2:28" ht="16" x14ac:dyDescent="0.4">
      <c r="B159" s="124" t="s">
        <v>156</v>
      </c>
      <c r="C159" s="7">
        <v>20.656657504760496</v>
      </c>
      <c r="D159" s="6">
        <v>43.423370584643337</v>
      </c>
      <c r="E159" s="6">
        <v>-48.655788917805133</v>
      </c>
      <c r="F159" s="6">
        <v>28.500635257104168</v>
      </c>
      <c r="G159" s="6">
        <v>-22.326794069978821</v>
      </c>
      <c r="H159" s="6">
        <v>14.161119890541444</v>
      </c>
      <c r="I159" s="6">
        <v>17.735221400564043</v>
      </c>
      <c r="J159" s="6">
        <v>-26.365408155438921</v>
      </c>
      <c r="K159" s="14">
        <v>-7.2949532894428826</v>
      </c>
      <c r="L159" s="14">
        <v>7.845453393031069</v>
      </c>
      <c r="M159" s="14">
        <v>13.633801411542194</v>
      </c>
      <c r="AB159" t="s">
        <v>244</v>
      </c>
    </row>
    <row r="160" spans="2:28" ht="16" x14ac:dyDescent="0.4">
      <c r="B160" s="124" t="s">
        <v>157</v>
      </c>
      <c r="C160" s="7">
        <v>-153.16308984828413</v>
      </c>
      <c r="D160" s="6">
        <v>53.994704242430942</v>
      </c>
      <c r="E160" s="6">
        <v>3.2566602625586003</v>
      </c>
      <c r="F160" s="6">
        <v>-157.33328716740013</v>
      </c>
      <c r="G160" s="6">
        <v>3.6776272800652978</v>
      </c>
      <c r="H160" s="6">
        <v>-73.698013560620126</v>
      </c>
      <c r="I160" s="6">
        <v>29.120325734989819</v>
      </c>
      <c r="J160" s="6">
        <v>-26.365408155438921</v>
      </c>
      <c r="K160" s="14">
        <v>-7.2949532894428826</v>
      </c>
      <c r="L160" s="14">
        <v>7.845453393031069</v>
      </c>
      <c r="M160" s="14">
        <v>13.633801411542194</v>
      </c>
      <c r="AB160" t="s">
        <v>268</v>
      </c>
    </row>
    <row r="161" spans="2:28" ht="16" x14ac:dyDescent="0.4">
      <c r="B161" s="124" t="s">
        <v>158</v>
      </c>
      <c r="C161" s="7">
        <v>-64.478936082542788</v>
      </c>
      <c r="D161" s="6">
        <v>36.847455488623893</v>
      </c>
      <c r="E161" s="6">
        <v>-95.577169074828163</v>
      </c>
      <c r="F161" s="6">
        <v>-43.33362070021056</v>
      </c>
      <c r="G161" s="6">
        <v>-31.186656347149739</v>
      </c>
      <c r="H161" s="6">
        <v>76.447667238430796</v>
      </c>
      <c r="I161" s="6">
        <v>12.400296530721826</v>
      </c>
      <c r="J161" s="6">
        <v>-26.365408155438921</v>
      </c>
      <c r="K161" s="14">
        <v>6.0259030617022216</v>
      </c>
      <c r="L161" s="14">
        <v>7.845453393031069</v>
      </c>
      <c r="M161" s="14">
        <v>-7.5828575174252082</v>
      </c>
      <c r="AB161" t="s">
        <v>52</v>
      </c>
    </row>
    <row r="162" spans="2:28" ht="16" x14ac:dyDescent="0.4">
      <c r="B162" s="124" t="s">
        <v>159</v>
      </c>
      <c r="C162" s="7">
        <v>40.885570370571031</v>
      </c>
      <c r="D162" s="6">
        <v>42.127966482049978</v>
      </c>
      <c r="E162" s="6">
        <v>-29.51155806148687</v>
      </c>
      <c r="F162" s="6">
        <v>1.9696377937174119</v>
      </c>
      <c r="G162" s="6">
        <v>-4.1834485993145156</v>
      </c>
      <c r="H162" s="6">
        <v>37.799609185344032</v>
      </c>
      <c r="I162" s="6">
        <v>4.8644702105695359</v>
      </c>
      <c r="J162" s="6">
        <v>-26.365408155438921</v>
      </c>
      <c r="K162" s="14">
        <v>-7.2949532894428826</v>
      </c>
      <c r="L162" s="14">
        <v>7.845453393031069</v>
      </c>
      <c r="M162" s="14">
        <v>13.633801411542194</v>
      </c>
      <c r="AB162" t="s">
        <v>11</v>
      </c>
    </row>
    <row r="163" spans="2:28" ht="16" x14ac:dyDescent="0.4">
      <c r="B163" s="124" t="s">
        <v>160</v>
      </c>
      <c r="C163" s="7">
        <v>-134.11955122769018</v>
      </c>
      <c r="D163" s="6">
        <v>45.960908842987351</v>
      </c>
      <c r="E163" s="6">
        <v>-50.137113149448702</v>
      </c>
      <c r="F163" s="6">
        <v>-56.731528778085988</v>
      </c>
      <c r="G163" s="6">
        <v>-31.003160882487702</v>
      </c>
      <c r="H163" s="6">
        <v>-23.025032390933056</v>
      </c>
      <c r="I163" s="6">
        <v>10.123517523917959</v>
      </c>
      <c r="J163" s="6">
        <v>-26.365408155438921</v>
      </c>
      <c r="K163" s="14">
        <v>-7.2949532894428826</v>
      </c>
      <c r="L163" s="14">
        <v>-9.2805823603004605</v>
      </c>
      <c r="M163" s="14">
        <v>13.633801411542194</v>
      </c>
      <c r="AB163" t="s">
        <v>269</v>
      </c>
    </row>
    <row r="164" spans="2:28" ht="16" x14ac:dyDescent="0.4">
      <c r="B164" s="124" t="s">
        <v>161</v>
      </c>
      <c r="C164" s="7">
        <v>116.56634265913064</v>
      </c>
      <c r="D164" s="6">
        <v>43.083133508256225</v>
      </c>
      <c r="E164" s="6">
        <v>-9.9699445294437101</v>
      </c>
      <c r="F164" s="6">
        <v>-44.539027180816085</v>
      </c>
      <c r="G164" s="6">
        <v>-8.6933048464865319</v>
      </c>
      <c r="H164" s="6">
        <v>50.641353485462162</v>
      </c>
      <c r="I164" s="6">
        <v>11.972405554217801</v>
      </c>
      <c r="J164" s="6">
        <v>-26.365408155438921</v>
      </c>
      <c r="K164" s="14">
        <v>78.957880018806449</v>
      </c>
      <c r="L164" s="14">
        <v>7.845453393031069</v>
      </c>
      <c r="M164" s="14">
        <v>13.633801411542194</v>
      </c>
      <c r="AB164" t="s">
        <v>87</v>
      </c>
    </row>
    <row r="165" spans="2:28" ht="16" x14ac:dyDescent="0.4">
      <c r="B165" s="124" t="s">
        <v>162</v>
      </c>
      <c r="C165" s="7">
        <v>-166.09685632330346</v>
      </c>
      <c r="D165" s="6">
        <v>44.879732012050653</v>
      </c>
      <c r="E165" s="6">
        <v>-59.361953391794835</v>
      </c>
      <c r="F165" s="6">
        <v>-107.07832043285342</v>
      </c>
      <c r="G165" s="6">
        <v>-24.367149281536033</v>
      </c>
      <c r="H165" s="6">
        <v>-40.310596562744458</v>
      </c>
      <c r="I165" s="6">
        <v>35.178228397476524</v>
      </c>
      <c r="J165" s="6">
        <v>-26.365408155438921</v>
      </c>
      <c r="K165" s="14">
        <v>20.729537175291309</v>
      </c>
      <c r="L165" s="14">
        <v>7.845453393031069</v>
      </c>
      <c r="M165" s="14">
        <v>-17.246379476785361</v>
      </c>
      <c r="AB165" t="s">
        <v>12</v>
      </c>
    </row>
    <row r="166" spans="2:28" ht="16" x14ac:dyDescent="0.4">
      <c r="B166" s="124" t="s">
        <v>163</v>
      </c>
      <c r="C166" s="7">
        <v>-94.293740500230157</v>
      </c>
      <c r="D166" s="6">
        <v>49.415982812407783</v>
      </c>
      <c r="E166" s="6">
        <v>-71.188789591786573</v>
      </c>
      <c r="F166" s="6">
        <v>-32.234973042795815</v>
      </c>
      <c r="G166" s="6">
        <v>-4.4304998629447399</v>
      </c>
      <c r="H166" s="6">
        <v>-25.87453329246398</v>
      </c>
      <c r="I166" s="6">
        <v>-30.162510193653283</v>
      </c>
      <c r="J166" s="6">
        <v>5.9972811558760677</v>
      </c>
      <c r="K166" s="14">
        <v>-7.2949532894428826</v>
      </c>
      <c r="L166" s="14">
        <v>7.845453393031069</v>
      </c>
      <c r="M166" s="14">
        <v>13.633801411542194</v>
      </c>
      <c r="AB166" t="s">
        <v>41</v>
      </c>
    </row>
    <row r="167" spans="2:28" ht="16" x14ac:dyDescent="0.4">
      <c r="B167" s="124" t="s">
        <v>164</v>
      </c>
      <c r="C167" s="7">
        <v>36.615112038310414</v>
      </c>
      <c r="D167" s="6">
        <v>37.215449686995271</v>
      </c>
      <c r="E167" s="6">
        <v>-37.913781134017405</v>
      </c>
      <c r="F167" s="6">
        <v>-44.116889278760439</v>
      </c>
      <c r="G167" s="6">
        <v>-46.748702712598615</v>
      </c>
      <c r="H167" s="6">
        <v>71.994326298620763</v>
      </c>
      <c r="I167" s="6">
        <v>41.824883908402832</v>
      </c>
      <c r="J167" s="6">
        <v>0.17552375453761779</v>
      </c>
      <c r="K167" s="14">
        <v>-7.2949532894428826</v>
      </c>
      <c r="L167" s="14">
        <v>7.845453393031069</v>
      </c>
      <c r="M167" s="14">
        <v>13.633801411542194</v>
      </c>
      <c r="AB167" t="s">
        <v>13</v>
      </c>
    </row>
    <row r="168" spans="2:28" ht="16" x14ac:dyDescent="0.4">
      <c r="B168" s="124" t="s">
        <v>165</v>
      </c>
      <c r="C168" s="7">
        <v>-204.36130714324219</v>
      </c>
      <c r="D168" s="6">
        <v>53.575052730736203</v>
      </c>
      <c r="E168" s="6">
        <v>-87.279598106368041</v>
      </c>
      <c r="F168" s="6">
        <v>-136.40453730944679</v>
      </c>
      <c r="G168" s="6">
        <v>26.63281610946256</v>
      </c>
      <c r="H168" s="6">
        <v>-46.161610634828669</v>
      </c>
      <c r="I168" s="6">
        <v>-27.697891129166749</v>
      </c>
      <c r="J168" s="6">
        <v>-1.2098403187610951</v>
      </c>
      <c r="K168" s="14">
        <v>-7.2949532894428826</v>
      </c>
      <c r="L168" s="14">
        <v>7.845453393031069</v>
      </c>
      <c r="M168" s="14">
        <v>13.633801411542194</v>
      </c>
      <c r="AB168" t="s">
        <v>66</v>
      </c>
    </row>
    <row r="169" spans="2:28" ht="16" x14ac:dyDescent="0.4">
      <c r="B169" s="124" t="s">
        <v>166</v>
      </c>
      <c r="C169" s="7">
        <v>-46.255246684956163</v>
      </c>
      <c r="D169" s="6">
        <v>45.305563531069104</v>
      </c>
      <c r="E169" s="6">
        <v>-8.8360564704247277</v>
      </c>
      <c r="F169" s="6">
        <v>-70.764445794491849</v>
      </c>
      <c r="G169" s="6">
        <v>-5.3153575911521331</v>
      </c>
      <c r="H169" s="6">
        <v>26.862270838235816</v>
      </c>
      <c r="I169" s="6">
        <v>2.9704209013730614</v>
      </c>
      <c r="J169" s="6">
        <v>-26.365408155438921</v>
      </c>
      <c r="K169" s="14">
        <v>-7.2949532894428826</v>
      </c>
      <c r="L169" s="14">
        <v>7.845453393031069</v>
      </c>
      <c r="M169" s="14">
        <v>-10.662734047714698</v>
      </c>
      <c r="AB169" t="s">
        <v>245</v>
      </c>
    </row>
    <row r="170" spans="2:28" ht="16" x14ac:dyDescent="0.4">
      <c r="B170" s="124" t="s">
        <v>167</v>
      </c>
      <c r="C170" s="7">
        <v>149.12767158991454</v>
      </c>
      <c r="D170" s="6">
        <v>48.426727954449369</v>
      </c>
      <c r="E170" s="6">
        <v>-17.932996182399581</v>
      </c>
      <c r="F170" s="6">
        <v>117.32095838666076</v>
      </c>
      <c r="G170" s="6">
        <v>15.496749812395178</v>
      </c>
      <c r="H170" s="6">
        <v>1.6651434938018264</v>
      </c>
      <c r="I170" s="6">
        <v>15.609909308039974</v>
      </c>
      <c r="J170" s="6">
        <v>-26.365408155438921</v>
      </c>
      <c r="K170" s="14">
        <v>-7.2949532894428826</v>
      </c>
      <c r="L170" s="14">
        <v>-11.432261149693389</v>
      </c>
      <c r="M170" s="14">
        <v>13.633801411542194</v>
      </c>
      <c r="AB170" t="s">
        <v>95</v>
      </c>
    </row>
    <row r="171" spans="2:28" ht="16" x14ac:dyDescent="0.4">
      <c r="B171" s="124" t="s">
        <v>168</v>
      </c>
      <c r="C171" s="7">
        <v>313.51165408809527</v>
      </c>
      <c r="D171" s="6">
        <v>30.860371709782793</v>
      </c>
      <c r="E171" s="6">
        <v>-37.232878748205707</v>
      </c>
      <c r="F171" s="6">
        <v>68.845692016377484</v>
      </c>
      <c r="G171" s="6">
        <v>23.501486215332225</v>
      </c>
      <c r="H171" s="6">
        <v>147.59926912341714</v>
      </c>
      <c r="I171" s="6">
        <v>24.900068507151719</v>
      </c>
      <c r="J171" s="6">
        <v>-21.479327605280456</v>
      </c>
      <c r="K171" s="14">
        <v>55.03771806494678</v>
      </c>
      <c r="L171" s="14">
        <v>7.845453393031069</v>
      </c>
      <c r="M171" s="14">
        <v>13.633801411542194</v>
      </c>
      <c r="AB171" t="s">
        <v>233</v>
      </c>
    </row>
    <row r="172" spans="2:28" ht="16" x14ac:dyDescent="0.4">
      <c r="B172" s="124" t="s">
        <v>169</v>
      </c>
      <c r="C172" s="7">
        <v>-53.283997077610522</v>
      </c>
      <c r="D172" s="6">
        <v>48.327658654236451</v>
      </c>
      <c r="E172" s="6">
        <v>-41.446448642374769</v>
      </c>
      <c r="F172" s="6">
        <v>-32.929026777633204</v>
      </c>
      <c r="G172" s="6">
        <v>-33.820442938173983</v>
      </c>
      <c r="H172" s="6">
        <v>-31.634348047165684</v>
      </c>
      <c r="I172" s="6">
        <v>13.408366033336499</v>
      </c>
      <c r="J172" s="6">
        <v>10.625943125033785</v>
      </c>
      <c r="K172" s="14">
        <v>-7.2949532894428826</v>
      </c>
      <c r="L172" s="14">
        <v>7.845453393031069</v>
      </c>
      <c r="M172" s="14">
        <v>13.633801411542194</v>
      </c>
      <c r="AB172" t="s">
        <v>164</v>
      </c>
    </row>
    <row r="173" spans="2:28" ht="16" x14ac:dyDescent="0.4">
      <c r="B173" s="124" t="s">
        <v>170</v>
      </c>
      <c r="C173" s="7">
        <v>-358.74191107917329</v>
      </c>
      <c r="D173" s="6">
        <v>45.16790278185421</v>
      </c>
      <c r="E173" s="6">
        <v>-75.513814227139733</v>
      </c>
      <c r="F173" s="6">
        <v>-81.557281084276013</v>
      </c>
      <c r="G173" s="6">
        <v>-3.5692388219796478</v>
      </c>
      <c r="H173" s="6">
        <v>-113.49211489230557</v>
      </c>
      <c r="I173" s="6">
        <v>-5.5165153236884032</v>
      </c>
      <c r="J173" s="6">
        <v>-60.148549381140761</v>
      </c>
      <c r="K173" s="14">
        <v>32.190430594609566</v>
      </c>
      <c r="L173" s="14">
        <v>7.845453393031069</v>
      </c>
      <c r="M173" s="14">
        <v>-104.148184118138</v>
      </c>
      <c r="AB173" t="s">
        <v>115</v>
      </c>
    </row>
    <row r="174" spans="2:28" ht="16" x14ac:dyDescent="0.4">
      <c r="B174" s="124" t="s">
        <v>171</v>
      </c>
      <c r="C174" s="7">
        <v>-212.06812846421735</v>
      </c>
      <c r="D174" s="6">
        <v>47.120675246957134</v>
      </c>
      <c r="E174" s="6">
        <v>-60.513377880459316</v>
      </c>
      <c r="F174" s="6">
        <v>-99.469472976591931</v>
      </c>
      <c r="G174" s="6">
        <v>-29.947749263757402</v>
      </c>
      <c r="H174" s="6">
        <v>13.392864991389189</v>
      </c>
      <c r="I174" s="6">
        <v>-30.884114571699818</v>
      </c>
      <c r="J174" s="6">
        <v>-26.365408155438921</v>
      </c>
      <c r="K174" s="14">
        <v>-3.0443341747471679</v>
      </c>
      <c r="L174" s="14">
        <v>-35.99101309141129</v>
      </c>
      <c r="M174" s="14">
        <v>13.633801411542194</v>
      </c>
      <c r="AB174" t="s">
        <v>88</v>
      </c>
    </row>
    <row r="175" spans="2:28" ht="16" x14ac:dyDescent="0.4">
      <c r="B175" s="124" t="s">
        <v>172</v>
      </c>
      <c r="C175" s="7">
        <v>62.395458504772009</v>
      </c>
      <c r="D175" s="6">
        <v>38.654107869794693</v>
      </c>
      <c r="E175" s="6">
        <v>-4.8549439631101325</v>
      </c>
      <c r="F175" s="6">
        <v>12.927671626715266</v>
      </c>
      <c r="G175" s="6">
        <v>-22.45379859102642</v>
      </c>
      <c r="H175" s="6">
        <v>16.102748055801847</v>
      </c>
      <c r="I175" s="6">
        <v>41.687756878163356</v>
      </c>
      <c r="J175" s="6">
        <v>-26.365408155438921</v>
      </c>
      <c r="K175" s="14">
        <v>25.482269526996454</v>
      </c>
      <c r="L175" s="14">
        <v>7.845453393031069</v>
      </c>
      <c r="M175" s="14">
        <v>-26.630398136155197</v>
      </c>
      <c r="AB175" t="s">
        <v>246</v>
      </c>
    </row>
    <row r="176" spans="2:28" ht="16" x14ac:dyDescent="0.4">
      <c r="B176" s="124" t="s">
        <v>173</v>
      </c>
      <c r="C176" s="7">
        <v>-149.70106539087914</v>
      </c>
      <c r="D176" s="6">
        <v>47.701134046715403</v>
      </c>
      <c r="E176" s="6">
        <v>-24.623332388288429</v>
      </c>
      <c r="F176" s="6">
        <v>-65.901442635173382</v>
      </c>
      <c r="G176" s="6">
        <v>-43.471957071254778</v>
      </c>
      <c r="H176" s="6">
        <v>3.6050991278832423</v>
      </c>
      <c r="I176" s="6">
        <v>-2.2290629684307253</v>
      </c>
      <c r="J176" s="6">
        <v>-26.365408155438921</v>
      </c>
      <c r="K176" s="14">
        <v>11.721736166118486</v>
      </c>
      <c r="L176" s="14">
        <v>-63.771632924552215</v>
      </c>
      <c r="M176" s="14">
        <v>13.633801411542194</v>
      </c>
      <c r="AB176" t="s">
        <v>42</v>
      </c>
    </row>
    <row r="177" spans="2:28" ht="16" x14ac:dyDescent="0.4">
      <c r="B177" s="124" t="s">
        <v>174</v>
      </c>
      <c r="C177" s="7">
        <v>-163.65162635534003</v>
      </c>
      <c r="D177" s="6">
        <v>45.265121069138431</v>
      </c>
      <c r="E177" s="6">
        <v>-58.652125640866458</v>
      </c>
      <c r="F177" s="6">
        <v>-32.55737337402536</v>
      </c>
      <c r="G177" s="6">
        <v>-49.814873844420312</v>
      </c>
      <c r="H177" s="6">
        <v>-26.199047444948075</v>
      </c>
      <c r="I177" s="6">
        <v>6.0764044552616818</v>
      </c>
      <c r="J177" s="6">
        <v>-26.365408155438921</v>
      </c>
      <c r="K177" s="14">
        <v>-6.2174300326308787</v>
      </c>
      <c r="L177" s="14">
        <v>7.845453393031069</v>
      </c>
      <c r="M177" s="14">
        <v>-23.032346780441198</v>
      </c>
      <c r="AB177" t="s">
        <v>288</v>
      </c>
    </row>
    <row r="178" spans="2:28" ht="16" x14ac:dyDescent="0.4">
      <c r="B178" s="124" t="s">
        <v>175</v>
      </c>
      <c r="C178" s="7">
        <v>-6.3508607940598836</v>
      </c>
      <c r="D178" s="6">
        <v>43.013898272969676</v>
      </c>
      <c r="E178" s="6">
        <v>6.7018116516884083</v>
      </c>
      <c r="F178" s="6">
        <v>-79.949900793622291</v>
      </c>
      <c r="G178" s="6">
        <v>-9.3143638920000562</v>
      </c>
      <c r="H178" s="6">
        <v>-10.434550484880885</v>
      </c>
      <c r="I178" s="6">
        <v>21.205044154705057</v>
      </c>
      <c r="J178" s="6">
        <v>4.1421546843599852</v>
      </c>
      <c r="K178" s="14">
        <v>-3.194209191853036</v>
      </c>
      <c r="L178" s="14">
        <v>7.845453393031069</v>
      </c>
      <c r="M178" s="14">
        <v>13.633801411542194</v>
      </c>
      <c r="AB178" t="s">
        <v>165</v>
      </c>
    </row>
    <row r="179" spans="2:28" ht="16" x14ac:dyDescent="0.4">
      <c r="B179" s="124" t="s">
        <v>176</v>
      </c>
      <c r="C179" s="7">
        <v>112.93888705097882</v>
      </c>
      <c r="D179" s="6">
        <v>45.261270361623907</v>
      </c>
      <c r="E179" s="6">
        <v>-60.010051221209764</v>
      </c>
      <c r="F179" s="6">
        <v>-1.6915865669590373</v>
      </c>
      <c r="G179" s="6">
        <v>31.015897480019714</v>
      </c>
      <c r="H179" s="6">
        <v>21.725153965693703</v>
      </c>
      <c r="I179" s="6">
        <v>56.076694267741871</v>
      </c>
      <c r="J179" s="6">
        <v>-26.365408155438921</v>
      </c>
      <c r="K179" s="14">
        <v>27.995619913600709</v>
      </c>
      <c r="L179" s="14">
        <v>7.845453393031069</v>
      </c>
      <c r="M179" s="14">
        <v>11.085843612875589</v>
      </c>
      <c r="AB179" t="s">
        <v>116</v>
      </c>
    </row>
    <row r="180" spans="2:28" ht="16" x14ac:dyDescent="0.4">
      <c r="B180" s="124" t="s">
        <v>177</v>
      </c>
      <c r="C180" s="7">
        <v>-4.6635242375568868</v>
      </c>
      <c r="D180" s="6">
        <v>46.540372533677839</v>
      </c>
      <c r="E180" s="6">
        <v>-55.497823539300974</v>
      </c>
      <c r="F180" s="6">
        <v>17.962026994025887</v>
      </c>
      <c r="G180" s="6">
        <v>21.84785183750245</v>
      </c>
      <c r="H180" s="6">
        <v>-9.4621282734943915</v>
      </c>
      <c r="I180" s="6">
        <v>2.0479395947012642</v>
      </c>
      <c r="J180" s="6">
        <v>-26.365408155438921</v>
      </c>
      <c r="K180" s="14">
        <v>-7.2949532894428826</v>
      </c>
      <c r="L180" s="14">
        <v>7.845453393031069</v>
      </c>
      <c r="M180" s="14">
        <v>-2.2868553328182259</v>
      </c>
      <c r="AB180" t="s">
        <v>289</v>
      </c>
    </row>
    <row r="181" spans="2:28" ht="16" x14ac:dyDescent="0.4">
      <c r="B181" s="124" t="s">
        <v>178</v>
      </c>
      <c r="C181" s="7">
        <v>-115.44736000327734</v>
      </c>
      <c r="D181" s="6">
        <v>40.729003274716788</v>
      </c>
      <c r="E181" s="6">
        <v>-17.901887417950242</v>
      </c>
      <c r="F181" s="6">
        <v>-125.60897225064461</v>
      </c>
      <c r="G181" s="6">
        <v>14.013920515939127</v>
      </c>
      <c r="H181" s="6">
        <v>-44.991980082796189</v>
      </c>
      <c r="I181" s="6">
        <v>14.181325670856076</v>
      </c>
      <c r="J181" s="6">
        <v>-26.365408155438921</v>
      </c>
      <c r="K181" s="14">
        <v>55.985609133579182</v>
      </c>
      <c r="L181" s="14">
        <v>7.845453393031069</v>
      </c>
      <c r="M181" s="14">
        <v>-33.334424084569626</v>
      </c>
      <c r="AB181" t="s">
        <v>260</v>
      </c>
    </row>
    <row r="182" spans="2:28" ht="16" x14ac:dyDescent="0.4">
      <c r="B182" s="124" t="s">
        <v>179</v>
      </c>
      <c r="C182" s="7">
        <v>-106.07837443832945</v>
      </c>
      <c r="D182" s="6">
        <v>48.637804673846034</v>
      </c>
      <c r="E182" s="6">
        <v>-75.303062212926775</v>
      </c>
      <c r="F182" s="6">
        <v>0.59517238358771796</v>
      </c>
      <c r="G182" s="6">
        <v>-19.416562748476725</v>
      </c>
      <c r="H182" s="6">
        <v>-50.558732714910995</v>
      </c>
      <c r="I182" s="6">
        <v>2.1481128208598488</v>
      </c>
      <c r="J182" s="6">
        <v>-26.365408155438921</v>
      </c>
      <c r="K182" s="14">
        <v>-7.2949532894428826</v>
      </c>
      <c r="L182" s="14">
        <v>7.845453393031069</v>
      </c>
      <c r="M182" s="14">
        <v>13.633801411542194</v>
      </c>
      <c r="AB182" t="s">
        <v>270</v>
      </c>
    </row>
    <row r="183" spans="2:28" ht="16" x14ac:dyDescent="0.4">
      <c r="B183" s="124" t="s">
        <v>180</v>
      </c>
      <c r="C183" s="7">
        <v>35.574351918781026</v>
      </c>
      <c r="D183" s="6">
        <v>45.233093347440182</v>
      </c>
      <c r="E183" s="6">
        <v>-23.979579198879897</v>
      </c>
      <c r="F183" s="6">
        <v>-2.9741685783925056</v>
      </c>
      <c r="G183" s="6">
        <v>-6.7735991247517102</v>
      </c>
      <c r="H183" s="6">
        <v>-10.39903074616883</v>
      </c>
      <c r="I183" s="6">
        <v>46.794308478498778</v>
      </c>
      <c r="J183" s="6">
        <v>-26.365408155438921</v>
      </c>
      <c r="K183" s="14">
        <v>-7.2949532894428826</v>
      </c>
      <c r="L183" s="14">
        <v>7.6998877743746199</v>
      </c>
      <c r="M183" s="14">
        <v>13.633801411542194</v>
      </c>
      <c r="AB183" t="s">
        <v>96</v>
      </c>
    </row>
    <row r="184" spans="2:28" ht="16" x14ac:dyDescent="0.4">
      <c r="B184" s="124" t="s">
        <v>181</v>
      </c>
      <c r="C184" s="7">
        <v>-121.21613596147249</v>
      </c>
      <c r="D184" s="6">
        <v>43.157640922603491</v>
      </c>
      <c r="E184" s="6">
        <v>-69.630671989450292</v>
      </c>
      <c r="F184" s="6">
        <v>-78.026776794662567</v>
      </c>
      <c r="G184" s="6">
        <v>-41.981660523516808</v>
      </c>
      <c r="H184" s="6">
        <v>20.686603168561625</v>
      </c>
      <c r="I184" s="6">
        <v>16.759835895300593</v>
      </c>
      <c r="J184" s="6">
        <v>-26.365408155438921</v>
      </c>
      <c r="K184" s="14">
        <v>-7.2949532894428826</v>
      </c>
      <c r="L184" s="14">
        <v>7.845453393031069</v>
      </c>
      <c r="M184" s="14">
        <v>13.633801411542194</v>
      </c>
      <c r="AB184" t="s">
        <v>234</v>
      </c>
    </row>
    <row r="185" spans="2:28" ht="16" x14ac:dyDescent="0.4">
      <c r="B185" s="124" t="s">
        <v>182</v>
      </c>
      <c r="C185" s="7">
        <v>-111.64611114917996</v>
      </c>
      <c r="D185" s="6">
        <v>52.658072838343692</v>
      </c>
      <c r="E185" s="6">
        <v>24.882567090439782</v>
      </c>
      <c r="F185" s="6">
        <v>-91.544708854812555</v>
      </c>
      <c r="G185" s="6">
        <v>-61.455274225232763</v>
      </c>
      <c r="H185" s="6">
        <v>-42.285311565847053</v>
      </c>
      <c r="I185" s="6">
        <v>34.237580874968486</v>
      </c>
      <c r="J185" s="6">
        <v>-26.365408155438921</v>
      </c>
      <c r="K185" s="14">
        <v>10.953552165324819</v>
      </c>
      <c r="L185" s="14">
        <v>-26.360982728467665</v>
      </c>
      <c r="M185" s="14">
        <v>13.633801411542194</v>
      </c>
      <c r="AB185" t="s">
        <v>220</v>
      </c>
    </row>
    <row r="186" spans="2:28" ht="16" x14ac:dyDescent="0.4">
      <c r="B186" s="124" t="s">
        <v>183</v>
      </c>
      <c r="C186" s="7">
        <v>-165.01185115760154</v>
      </c>
      <c r="D186" s="6">
        <v>48.213052889418201</v>
      </c>
      <c r="E186" s="6">
        <v>-59.361896094864072</v>
      </c>
      <c r="F186" s="6">
        <v>-100.0024904835163</v>
      </c>
      <c r="G186" s="6">
        <v>-12.920616343174856</v>
      </c>
      <c r="H186" s="6">
        <v>-53.291134981069185</v>
      </c>
      <c r="I186" s="6">
        <v>24.532340495913225</v>
      </c>
      <c r="J186" s="6">
        <v>-26.365408155438921</v>
      </c>
      <c r="K186" s="14">
        <v>-7.2949532894428826</v>
      </c>
      <c r="L186" s="14">
        <v>7.845453393031069</v>
      </c>
      <c r="M186" s="14">
        <v>13.633801411542194</v>
      </c>
      <c r="AB186" t="s">
        <v>14</v>
      </c>
    </row>
    <row r="187" spans="2:28" ht="16" x14ac:dyDescent="0.4">
      <c r="B187" s="124" t="s">
        <v>184</v>
      </c>
      <c r="C187" s="7">
        <v>-88.726011752792829</v>
      </c>
      <c r="D187" s="6">
        <v>38.181373446435934</v>
      </c>
      <c r="E187" s="6">
        <v>-65.105742527223043</v>
      </c>
      <c r="F187" s="6">
        <v>-12.308234218151988</v>
      </c>
      <c r="G187" s="6">
        <v>-43.264104149140557</v>
      </c>
      <c r="H187" s="6">
        <v>31.854325136578467</v>
      </c>
      <c r="I187" s="6">
        <v>29.817425979562884</v>
      </c>
      <c r="J187" s="6">
        <v>-26.365408155438921</v>
      </c>
      <c r="K187" s="14">
        <v>30.615050932216832</v>
      </c>
      <c r="L187" s="14">
        <v>7.845453393031069</v>
      </c>
      <c r="M187" s="14">
        <v>-79.996151590663501</v>
      </c>
      <c r="AB187" t="s">
        <v>247</v>
      </c>
    </row>
    <row r="188" spans="2:28" ht="16" x14ac:dyDescent="0.4">
      <c r="B188" s="124" t="s">
        <v>185</v>
      </c>
      <c r="C188" s="7">
        <v>-96.817765133995266</v>
      </c>
      <c r="D188" s="6">
        <v>36.958982483055522</v>
      </c>
      <c r="E188" s="6">
        <v>-83.96807275648581</v>
      </c>
      <c r="F188" s="6">
        <v>38.118007213842965</v>
      </c>
      <c r="G188" s="6">
        <v>-33.27122369212573</v>
      </c>
      <c r="H188" s="6">
        <v>67.16262864752008</v>
      </c>
      <c r="I188" s="6">
        <v>-9.8057378578424785</v>
      </c>
      <c r="J188" s="6">
        <v>-53.424083964587794</v>
      </c>
      <c r="K188" s="14">
        <v>-7.2949532894428826</v>
      </c>
      <c r="L188" s="14">
        <v>7.845453393031069</v>
      </c>
      <c r="M188" s="14">
        <v>-59.13876531096021</v>
      </c>
      <c r="AB188" t="s">
        <v>15</v>
      </c>
    </row>
    <row r="189" spans="2:28" ht="16" x14ac:dyDescent="0.4">
      <c r="B189" s="124" t="s">
        <v>186</v>
      </c>
      <c r="C189" s="7">
        <v>-70.555640151987504</v>
      </c>
      <c r="D189" s="6">
        <v>41.647981105391906</v>
      </c>
      <c r="E189" s="6">
        <v>-20.390071890043224</v>
      </c>
      <c r="F189" s="6">
        <v>-32.649200583724756</v>
      </c>
      <c r="G189" s="6">
        <v>-7.5102209635976882</v>
      </c>
      <c r="H189" s="6">
        <v>-29.656107843908206</v>
      </c>
      <c r="I189" s="6">
        <v>45.57069893303882</v>
      </c>
      <c r="J189" s="6">
        <v>-26.365408155438921</v>
      </c>
      <c r="K189" s="14">
        <v>-7.2949532894428826</v>
      </c>
      <c r="L189" s="14">
        <v>7.845453393031069</v>
      </c>
      <c r="M189" s="14">
        <v>-41.753810857293622</v>
      </c>
      <c r="AB189" t="s">
        <v>117</v>
      </c>
    </row>
    <row r="190" spans="2:28" ht="16" x14ac:dyDescent="0.4">
      <c r="B190" s="124" t="s">
        <v>187</v>
      </c>
      <c r="C190" s="7">
        <v>-284.48325376593391</v>
      </c>
      <c r="D190" s="6">
        <v>44.225223545666609</v>
      </c>
      <c r="E190" s="6">
        <v>-32.916220935388097</v>
      </c>
      <c r="F190" s="6">
        <v>-94.24856990062753</v>
      </c>
      <c r="G190" s="6">
        <v>-122.03938752036504</v>
      </c>
      <c r="H190" s="6">
        <v>-102.97447130253394</v>
      </c>
      <c r="I190" s="6">
        <v>46.689204163522184</v>
      </c>
      <c r="J190" s="6">
        <v>-26.365408155438921</v>
      </c>
      <c r="K190" s="14">
        <v>93.265070770402332</v>
      </c>
      <c r="L190" s="14">
        <v>7.845453393031069</v>
      </c>
      <c r="M190" s="14">
        <v>-97.964147824202513</v>
      </c>
      <c r="AB190" t="s">
        <v>118</v>
      </c>
    </row>
    <row r="191" spans="2:28" ht="16" x14ac:dyDescent="0.4">
      <c r="B191" s="124" t="s">
        <v>188</v>
      </c>
      <c r="C191" s="7">
        <v>-54.54075664397854</v>
      </c>
      <c r="D191" s="6">
        <v>40.381849230323219</v>
      </c>
      <c r="E191" s="6">
        <v>-31.311534222353828</v>
      </c>
      <c r="F191" s="6">
        <v>-134.4597957655657</v>
      </c>
      <c r="G191" s="6">
        <v>-92.036844670936105</v>
      </c>
      <c r="H191" s="6">
        <v>125.53573999339788</v>
      </c>
      <c r="I191" s="6">
        <v>18.154946722269056</v>
      </c>
      <c r="J191" s="6">
        <v>-26.365408155438921</v>
      </c>
      <c r="K191" s="14">
        <v>57.65703878017505</v>
      </c>
      <c r="L191" s="14">
        <v>7.845453393031069</v>
      </c>
      <c r="M191" s="14">
        <v>-19.942201948880243</v>
      </c>
      <c r="AB191" t="s">
        <v>166</v>
      </c>
    </row>
    <row r="192" spans="2:28" ht="16" x14ac:dyDescent="0.4">
      <c r="B192" s="124" t="s">
        <v>189</v>
      </c>
      <c r="C192" s="7">
        <v>-192.2873065118942</v>
      </c>
      <c r="D192" s="6">
        <v>51.200440100984551</v>
      </c>
      <c r="E192" s="6">
        <v>-7.557715796096522</v>
      </c>
      <c r="F192" s="6">
        <v>-131.66538883819925</v>
      </c>
      <c r="G192" s="6">
        <v>-40.623199432422361</v>
      </c>
      <c r="H192" s="6">
        <v>-77.309378298929943</v>
      </c>
      <c r="I192" s="6">
        <v>25.17816758299907</v>
      </c>
      <c r="J192" s="6">
        <v>-26.365408155438921</v>
      </c>
      <c r="K192" s="14">
        <v>-6.6240784793641048</v>
      </c>
      <c r="L192" s="14">
        <v>7.845453393031069</v>
      </c>
      <c r="M192" s="14">
        <v>13.633801411542194</v>
      </c>
      <c r="AB192" t="s">
        <v>271</v>
      </c>
    </row>
    <row r="193" spans="2:28" ht="16" x14ac:dyDescent="0.4">
      <c r="B193" s="124" t="s">
        <v>190</v>
      </c>
      <c r="C193" s="7">
        <v>-81.711656513744671</v>
      </c>
      <c r="D193" s="6">
        <v>44.013387713052992</v>
      </c>
      <c r="E193" s="6">
        <v>24.822406182554566</v>
      </c>
      <c r="F193" s="6">
        <v>-105.96298298745695</v>
      </c>
      <c r="G193" s="6">
        <v>-103.91431380251375</v>
      </c>
      <c r="H193" s="6">
        <v>11.823572904924212</v>
      </c>
      <c r="I193" s="6">
        <v>38.958597861757781</v>
      </c>
      <c r="J193" s="6">
        <v>-26.365408155438921</v>
      </c>
      <c r="K193" s="14">
        <v>13.433828964802119</v>
      </c>
      <c r="L193" s="14">
        <v>7.845453393031069</v>
      </c>
      <c r="M193" s="14">
        <v>13.633801411542194</v>
      </c>
      <c r="AB193" t="s">
        <v>221</v>
      </c>
    </row>
    <row r="194" spans="2:28" ht="16" x14ac:dyDescent="0.4">
      <c r="B194" s="124" t="s">
        <v>191</v>
      </c>
      <c r="C194" s="7">
        <v>212.67565993472675</v>
      </c>
      <c r="D194" s="6">
        <v>33.288155161280343</v>
      </c>
      <c r="E194" s="6">
        <v>-89.126075706074488</v>
      </c>
      <c r="F194" s="6">
        <v>1.4116212911794579</v>
      </c>
      <c r="G194" s="6">
        <v>-58.244878832582216</v>
      </c>
      <c r="H194" s="6">
        <v>275.77086220811998</v>
      </c>
      <c r="I194" s="6">
        <v>17.745105277377153</v>
      </c>
      <c r="J194" s="6">
        <v>-26.365408155438921</v>
      </c>
      <c r="K194" s="14">
        <v>36.717023886292189</v>
      </c>
      <c r="L194" s="14">
        <v>7.845453393031069</v>
      </c>
      <c r="M194" s="14">
        <v>13.633801411542194</v>
      </c>
      <c r="AB194" t="s">
        <v>119</v>
      </c>
    </row>
    <row r="195" spans="2:28" ht="16" x14ac:dyDescent="0.4">
      <c r="B195" s="124" t="s">
        <v>192</v>
      </c>
      <c r="C195" s="7">
        <v>-316.52399075792295</v>
      </c>
      <c r="D195" s="6">
        <v>56.597494328626823</v>
      </c>
      <c r="E195" s="6">
        <v>-75.710159226329935</v>
      </c>
      <c r="F195" s="6">
        <v>-186.50143724547513</v>
      </c>
      <c r="G195" s="6">
        <v>5.5356561229118855</v>
      </c>
      <c r="H195" s="6">
        <v>-97.283189785840236</v>
      </c>
      <c r="I195" s="6">
        <v>-6.981248311507839</v>
      </c>
      <c r="J195" s="6">
        <v>-26.365408155438921</v>
      </c>
      <c r="K195" s="14">
        <v>-7.2949532894428826</v>
      </c>
      <c r="L195" s="14">
        <v>7.845453393031069</v>
      </c>
      <c r="M195" s="14">
        <v>13.633801411542194</v>
      </c>
      <c r="AB195" t="s">
        <v>167</v>
      </c>
    </row>
    <row r="196" spans="2:28" ht="16" x14ac:dyDescent="0.4">
      <c r="B196" s="124" t="s">
        <v>193</v>
      </c>
      <c r="C196" s="7">
        <v>112.04428775698828</v>
      </c>
      <c r="D196" s="6">
        <v>43.395321834764047</v>
      </c>
      <c r="E196" s="6">
        <v>-49.206321392975148</v>
      </c>
      <c r="F196" s="6">
        <v>98.582922368151259</v>
      </c>
      <c r="G196" s="6">
        <v>10.354496493666835</v>
      </c>
      <c r="H196" s="6">
        <v>14.117906766574908</v>
      </c>
      <c r="I196" s="6">
        <v>6.9810683271149534</v>
      </c>
      <c r="J196" s="6">
        <v>-26.365408155438921</v>
      </c>
      <c r="K196" s="14">
        <v>-7.2949532894428826</v>
      </c>
      <c r="L196" s="14">
        <v>7.845453393031069</v>
      </c>
      <c r="M196" s="14">
        <v>13.633801411542194</v>
      </c>
      <c r="AB196" t="s">
        <v>235</v>
      </c>
    </row>
    <row r="197" spans="2:28" ht="16" x14ac:dyDescent="0.4">
      <c r="B197" s="124" t="s">
        <v>194</v>
      </c>
      <c r="C197" s="7">
        <v>-119.77776798740058</v>
      </c>
      <c r="D197" s="6">
        <v>48.519208185564864</v>
      </c>
      <c r="E197" s="6">
        <v>-38.531303928062073</v>
      </c>
      <c r="F197" s="6">
        <v>-135.11845373832466</v>
      </c>
      <c r="G197" s="6">
        <v>-66.345263449962346</v>
      </c>
      <c r="H197" s="6">
        <v>47.893231644044981</v>
      </c>
      <c r="I197" s="6">
        <v>36.350106460721761</v>
      </c>
      <c r="J197" s="6">
        <v>-26.365408155438921</v>
      </c>
      <c r="K197" s="14">
        <v>-7.2949532894428826</v>
      </c>
      <c r="L197" s="14">
        <v>7.845453393031069</v>
      </c>
      <c r="M197" s="14">
        <v>13.269614890467615</v>
      </c>
      <c r="AB197" t="s">
        <v>251</v>
      </c>
    </row>
    <row r="198" spans="2:28" ht="16" x14ac:dyDescent="0.4">
      <c r="B198" s="124" t="s">
        <v>195</v>
      </c>
      <c r="C198" s="7">
        <v>-116.60725642722306</v>
      </c>
      <c r="D198" s="6">
        <v>38.54103076547765</v>
      </c>
      <c r="E198" s="6">
        <v>-53.129806226694612</v>
      </c>
      <c r="F198" s="6">
        <v>-37.781954810084059</v>
      </c>
      <c r="G198" s="6">
        <v>-27.822440975746176</v>
      </c>
      <c r="H198" s="6">
        <v>80.558392514736767</v>
      </c>
      <c r="I198" s="6">
        <v>-17.393799073729525</v>
      </c>
      <c r="J198" s="6">
        <v>-26.365408155438921</v>
      </c>
      <c r="K198" s="14">
        <v>-7.2949532894428826</v>
      </c>
      <c r="L198" s="14">
        <v>7.845453393031069</v>
      </c>
      <c r="M198" s="14">
        <v>-73.76377056933238</v>
      </c>
      <c r="AB198" t="s">
        <v>16</v>
      </c>
    </row>
    <row r="199" spans="2:28" ht="16" x14ac:dyDescent="0.4">
      <c r="B199" s="124" t="s">
        <v>196</v>
      </c>
      <c r="C199" s="7">
        <v>247.55922530222898</v>
      </c>
      <c r="D199" s="6">
        <v>38.41446018670262</v>
      </c>
      <c r="E199" s="6">
        <v>-59.259794364088989</v>
      </c>
      <c r="F199" s="6">
        <v>-158.19641664995254</v>
      </c>
      <c r="G199" s="6">
        <v>-20.563493990916449</v>
      </c>
      <c r="H199" s="6">
        <v>134.36596011392479</v>
      </c>
      <c r="I199" s="6">
        <v>34.04425216140708</v>
      </c>
      <c r="J199" s="6">
        <v>-26.365408155438921</v>
      </c>
      <c r="K199" s="14">
        <v>283.64041119601814</v>
      </c>
      <c r="L199" s="14">
        <v>7.845453393031069</v>
      </c>
      <c r="M199" s="14">
        <v>13.633801411542194</v>
      </c>
      <c r="AB199" t="s">
        <v>17</v>
      </c>
    </row>
    <row r="200" spans="2:28" ht="16" x14ac:dyDescent="0.4">
      <c r="B200" s="124" t="s">
        <v>197</v>
      </c>
      <c r="C200" s="7">
        <v>88.228128115829236</v>
      </c>
      <c r="D200" s="6">
        <v>36.409196916746367</v>
      </c>
      <c r="E200" s="6">
        <v>-11.637567166961944</v>
      </c>
      <c r="F200" s="6">
        <v>-174.25536901446938</v>
      </c>
      <c r="G200" s="6">
        <v>-10.7570985271319</v>
      </c>
      <c r="H200" s="6">
        <v>67.91997756913338</v>
      </c>
      <c r="I200" s="6">
        <v>45.833406253507</v>
      </c>
      <c r="J200" s="6">
        <v>-26.365408155438921</v>
      </c>
      <c r="K200" s="14">
        <v>213.76457349425661</v>
      </c>
      <c r="L200" s="14">
        <v>7.845453393031069</v>
      </c>
      <c r="M200" s="14">
        <v>-60.529036646843046</v>
      </c>
      <c r="AB200" t="s">
        <v>272</v>
      </c>
    </row>
    <row r="201" spans="2:28" ht="16" x14ac:dyDescent="0.4">
      <c r="B201" s="124" t="s">
        <v>198</v>
      </c>
      <c r="C201" s="7">
        <v>-13.327066558088411</v>
      </c>
      <c r="D201" s="6">
        <v>43.187960945469513</v>
      </c>
      <c r="E201" s="6">
        <v>-62.079845093497553</v>
      </c>
      <c r="F201" s="6">
        <v>21.34692424485571</v>
      </c>
      <c r="G201" s="6">
        <v>-64.661157913265626</v>
      </c>
      <c r="H201" s="6">
        <v>35.925872758662756</v>
      </c>
      <c r="I201" s="6">
        <v>5.0405041502581982</v>
      </c>
      <c r="J201" s="6">
        <v>-26.365408155438921</v>
      </c>
      <c r="K201" s="14">
        <v>25.848544082290733</v>
      </c>
      <c r="L201" s="14">
        <v>-5.2042629889654206</v>
      </c>
      <c r="M201" s="14">
        <v>13.633801411542194</v>
      </c>
      <c r="AB201" t="s">
        <v>168</v>
      </c>
    </row>
    <row r="202" spans="2:28" ht="16" x14ac:dyDescent="0.4">
      <c r="B202" s="124" t="s">
        <v>199</v>
      </c>
      <c r="C202" s="7">
        <v>-144.53248027071365</v>
      </c>
      <c r="D202" s="6">
        <v>41.183447955440158</v>
      </c>
      <c r="E202" s="6">
        <v>-44.236239335435783</v>
      </c>
      <c r="F202" s="6">
        <v>-90.180580598193956</v>
      </c>
      <c r="G202" s="6">
        <v>-83.273360901258442</v>
      </c>
      <c r="H202" s="6">
        <v>20.513253809630616</v>
      </c>
      <c r="I202" s="6">
        <v>20.071864094131193</v>
      </c>
      <c r="J202" s="6">
        <v>-26.365408155438921</v>
      </c>
      <c r="K202" s="14">
        <v>8.8347397752576882</v>
      </c>
      <c r="L202" s="14">
        <v>7.845453393031069</v>
      </c>
      <c r="M202" s="14">
        <v>1.0743496921227362</v>
      </c>
      <c r="AB202" t="s">
        <v>120</v>
      </c>
    </row>
    <row r="203" spans="2:28" ht="16" x14ac:dyDescent="0.4">
      <c r="B203" s="124" t="s">
        <v>200</v>
      </c>
      <c r="C203" s="7">
        <v>-37.62355729295178</v>
      </c>
      <c r="D203" s="6">
        <v>37.086153060400306</v>
      </c>
      <c r="E203" s="6">
        <v>-84.098323414466932</v>
      </c>
      <c r="F203" s="6">
        <v>-77.467926013659351</v>
      </c>
      <c r="G203" s="6">
        <v>-3.1796659359184156</v>
      </c>
      <c r="H203" s="6">
        <v>40.051136980804529</v>
      </c>
      <c r="I203" s="6">
        <v>50.091855867834518</v>
      </c>
      <c r="J203" s="6">
        <v>-26.365408155438921</v>
      </c>
      <c r="K203" s="14">
        <v>41.572632192559738</v>
      </c>
      <c r="L203" s="14">
        <v>7.845453393031069</v>
      </c>
      <c r="M203" s="14">
        <v>-23.159465268098312</v>
      </c>
      <c r="AB203" t="s">
        <v>169</v>
      </c>
    </row>
    <row r="204" spans="2:28" ht="16" x14ac:dyDescent="0.4">
      <c r="B204" s="124" t="s">
        <v>201</v>
      </c>
      <c r="C204" s="7">
        <v>-163.5140545780971</v>
      </c>
      <c r="D204" s="6">
        <v>41.176581360598888</v>
      </c>
      <c r="E204" s="6">
        <v>-69.953212726321411</v>
      </c>
      <c r="F204" s="6">
        <v>-128.6391035665423</v>
      </c>
      <c r="G204" s="6">
        <v>-99.411733031233254</v>
      </c>
      <c r="H204" s="6">
        <v>-35.630801608773339</v>
      </c>
      <c r="I204" s="6">
        <v>64.059569288935577</v>
      </c>
      <c r="J204" s="6">
        <v>-26.365408155438921</v>
      </c>
      <c r="K204" s="14">
        <v>69.770799056104408</v>
      </c>
      <c r="L204" s="14">
        <v>7.845453393031069</v>
      </c>
      <c r="M204" s="14">
        <v>13.633801411542194</v>
      </c>
      <c r="AB204" t="s">
        <v>18</v>
      </c>
    </row>
    <row r="205" spans="2:28" ht="16" x14ac:dyDescent="0.4">
      <c r="B205" s="124" t="s">
        <v>202</v>
      </c>
      <c r="C205" s="7">
        <v>-144.6808880059566</v>
      </c>
      <c r="D205" s="6">
        <v>40.49684642093392</v>
      </c>
      <c r="E205" s="6">
        <v>-67.548697682206779</v>
      </c>
      <c r="F205" s="6">
        <v>-89.045952899910375</v>
      </c>
      <c r="G205" s="6">
        <v>-51.972934224034105</v>
      </c>
      <c r="H205" s="6">
        <v>16.902125573702605</v>
      </c>
      <c r="I205" s="6">
        <v>4.9898620149517496</v>
      </c>
      <c r="J205" s="6">
        <v>-26.365408155438921</v>
      </c>
      <c r="K205" s="14">
        <v>29.995091670941171</v>
      </c>
      <c r="L205" s="14">
        <v>-15.765622136438065</v>
      </c>
      <c r="M205" s="14">
        <v>13.633801411542194</v>
      </c>
      <c r="AB205" t="s">
        <v>197</v>
      </c>
    </row>
    <row r="206" spans="2:28" ht="16" x14ac:dyDescent="0.4">
      <c r="B206" s="124" t="s">
        <v>203</v>
      </c>
      <c r="C206" s="7">
        <v>-248.69343819533589</v>
      </c>
      <c r="D206" s="6">
        <v>39.258827290823653</v>
      </c>
      <c r="E206" s="6">
        <v>-72.777320768797594</v>
      </c>
      <c r="F206" s="6">
        <v>-236.96125181426936</v>
      </c>
      <c r="G206" s="6">
        <v>-28.911570192949767</v>
      </c>
      <c r="H206" s="6">
        <v>48.941073727997818</v>
      </c>
      <c r="I206" s="6">
        <v>0.27101108144272135</v>
      </c>
      <c r="J206" s="6">
        <v>-26.365408155438921</v>
      </c>
      <c r="K206" s="14">
        <v>42.247673564461785</v>
      </c>
      <c r="L206" s="14">
        <v>-28.030274340148409</v>
      </c>
      <c r="M206" s="14">
        <v>13.633801411542194</v>
      </c>
      <c r="AB206" t="s">
        <v>273</v>
      </c>
    </row>
    <row r="207" spans="2:28" ht="16" x14ac:dyDescent="0.4">
      <c r="B207" s="124" t="s">
        <v>204</v>
      </c>
      <c r="C207" s="7">
        <v>-252.75834550554725</v>
      </c>
      <c r="D207" s="6">
        <v>51.395618368475731</v>
      </c>
      <c r="E207" s="6">
        <v>-57.436074075579363</v>
      </c>
      <c r="F207" s="6">
        <v>-72.840340762078512</v>
      </c>
      <c r="G207" s="6">
        <v>-30.190199774288804</v>
      </c>
      <c r="H207" s="6">
        <v>-79.154149418848121</v>
      </c>
      <c r="I207" s="6">
        <v>9.2863442871632564</v>
      </c>
      <c r="J207" s="6">
        <v>-26.365408155438921</v>
      </c>
      <c r="K207" s="14">
        <v>-7.2949532894428826</v>
      </c>
      <c r="L207" s="14">
        <v>-53.792984097051878</v>
      </c>
      <c r="M207" s="14">
        <v>13.633801411542194</v>
      </c>
      <c r="AB207" t="s">
        <v>43</v>
      </c>
    </row>
    <row r="208" spans="2:28" ht="16" x14ac:dyDescent="0.4">
      <c r="B208" s="124" t="s">
        <v>205</v>
      </c>
      <c r="C208" s="7">
        <v>39.574406576874701</v>
      </c>
      <c r="D208" s="6">
        <v>41.595718422527291</v>
      </c>
      <c r="E208" s="6">
        <v>5.4194431675397583</v>
      </c>
      <c r="F208" s="6">
        <v>-151.77587789938582</v>
      </c>
      <c r="G208" s="6">
        <v>-158.20716403236332</v>
      </c>
      <c r="H208" s="6">
        <v>172.01182412219347</v>
      </c>
      <c r="I208" s="6">
        <v>39.624660373438395</v>
      </c>
      <c r="J208" s="6">
        <v>-26.365408155438921</v>
      </c>
      <c r="K208" s="14">
        <v>142.5191893142665</v>
      </c>
      <c r="L208" s="14">
        <v>7.845453393031069</v>
      </c>
      <c r="M208" s="14">
        <v>-33.093432128933735</v>
      </c>
      <c r="AB208" t="s">
        <v>170</v>
      </c>
    </row>
    <row r="209" spans="2:28" ht="16" x14ac:dyDescent="0.4">
      <c r="B209" s="124" t="s">
        <v>206</v>
      </c>
      <c r="C209" s="7">
        <v>-52.642839385426342</v>
      </c>
      <c r="D209" s="6">
        <v>41.985372453830088</v>
      </c>
      <c r="E209" s="6">
        <v>-47.976973316053041</v>
      </c>
      <c r="F209" s="6">
        <v>-6.191226079731746</v>
      </c>
      <c r="G209" s="6">
        <v>-42.371774684932547</v>
      </c>
      <c r="H209" s="6">
        <v>10.181721417349864</v>
      </c>
      <c r="I209" s="6">
        <v>3.911147464419594</v>
      </c>
      <c r="J209" s="6">
        <v>-26.365408155438921</v>
      </c>
      <c r="K209" s="14">
        <v>-7.2949532894428826</v>
      </c>
      <c r="L209" s="14">
        <v>7.845453393031069</v>
      </c>
      <c r="M209" s="14">
        <v>13.633801411542194</v>
      </c>
      <c r="AB209" t="s">
        <v>261</v>
      </c>
    </row>
    <row r="210" spans="2:28" ht="16" x14ac:dyDescent="0.4">
      <c r="B210" s="124" t="s">
        <v>207</v>
      </c>
      <c r="C210" s="7">
        <v>-194.65252100989096</v>
      </c>
      <c r="D210" s="6">
        <v>51.410937366070435</v>
      </c>
      <c r="E210" s="6">
        <v>-70.844160249271994</v>
      </c>
      <c r="F210" s="6">
        <v>-139.33390895026631</v>
      </c>
      <c r="G210" s="6">
        <v>17.92463311123414</v>
      </c>
      <c r="H210" s="6">
        <v>-49.309014709987409</v>
      </c>
      <c r="I210" s="6">
        <v>7.6800990626386776</v>
      </c>
      <c r="J210" s="6">
        <v>-26.365408155438921</v>
      </c>
      <c r="K210" s="14">
        <v>-7.2949532894428826</v>
      </c>
      <c r="L210" s="14">
        <v>7.845453393031069</v>
      </c>
      <c r="M210" s="14">
        <v>13.633801411542194</v>
      </c>
      <c r="AB210" t="s">
        <v>19</v>
      </c>
    </row>
    <row r="211" spans="2:28" ht="16" x14ac:dyDescent="0.4">
      <c r="B211" s="124" t="s">
        <v>208</v>
      </c>
      <c r="C211" s="7">
        <v>113.60764228551032</v>
      </c>
      <c r="D211" s="6">
        <v>38.767544341304031</v>
      </c>
      <c r="E211" s="6">
        <v>-69.536082857080913</v>
      </c>
      <c r="F211" s="6">
        <v>-99.312949037943454</v>
      </c>
      <c r="G211" s="6">
        <v>-28.596669446987811</v>
      </c>
      <c r="H211" s="6">
        <v>167.7705622348669</v>
      </c>
      <c r="I211" s="6">
        <v>-11.870926362907777</v>
      </c>
      <c r="J211" s="6">
        <v>-26.365408155438921</v>
      </c>
      <c r="K211" s="14">
        <v>136.16920257943335</v>
      </c>
      <c r="L211" s="14">
        <v>-7.051432421277263</v>
      </c>
      <c r="M211" s="14">
        <v>13.633801411542194</v>
      </c>
      <c r="AB211" t="s">
        <v>252</v>
      </c>
    </row>
    <row r="212" spans="2:28" ht="16" x14ac:dyDescent="0.4">
      <c r="B212" s="124" t="s">
        <v>209</v>
      </c>
      <c r="C212" s="7">
        <v>-346.12529359898303</v>
      </c>
      <c r="D212" s="6">
        <v>60.675423274987601</v>
      </c>
      <c r="E212" s="6">
        <v>-53.845831878128678</v>
      </c>
      <c r="F212" s="6">
        <v>-109.02519861815271</v>
      </c>
      <c r="G212" s="6">
        <v>-54.168183574278657</v>
      </c>
      <c r="H212" s="6">
        <v>-89.16072444586284</v>
      </c>
      <c r="I212" s="6">
        <v>53.766115067267648</v>
      </c>
      <c r="J212" s="6">
        <v>-26.365408155438921</v>
      </c>
      <c r="K212" s="14">
        <v>-7.2949532894428826</v>
      </c>
      <c r="L212" s="14">
        <v>-134.34033339147587</v>
      </c>
      <c r="M212" s="14">
        <v>13.633801411542194</v>
      </c>
      <c r="AB212" t="s">
        <v>198</v>
      </c>
    </row>
    <row r="213" spans="2:28" ht="16" x14ac:dyDescent="0.4">
      <c r="B213" s="124" t="s">
        <v>210</v>
      </c>
      <c r="C213" s="7">
        <v>-168.76221608510531</v>
      </c>
      <c r="D213" s="6">
        <v>43.85016403430722</v>
      </c>
      <c r="E213" s="6">
        <v>-51.214369759404882</v>
      </c>
      <c r="F213" s="6">
        <v>-73.279768755123939</v>
      </c>
      <c r="G213" s="6">
        <v>-58.66667058429752</v>
      </c>
      <c r="H213" s="6">
        <v>-11.580222627236898</v>
      </c>
      <c r="I213" s="6">
        <v>10.431204281838603</v>
      </c>
      <c r="J213" s="6">
        <v>-26.365408155438921</v>
      </c>
      <c r="K213" s="14">
        <v>-7.2949532894428826</v>
      </c>
      <c r="L213" s="14">
        <v>7.845453393031069</v>
      </c>
      <c r="M213" s="14">
        <v>-2.4876446233371605</v>
      </c>
      <c r="AB213" t="s">
        <v>222</v>
      </c>
    </row>
    <row r="214" spans="2:28" ht="16" x14ac:dyDescent="0.4">
      <c r="B214" s="124" t="s">
        <v>211</v>
      </c>
      <c r="C214" s="7">
        <v>-48.052912019911929</v>
      </c>
      <c r="D214" s="6">
        <v>35.340187353285835</v>
      </c>
      <c r="E214" s="6">
        <v>-29.889465904565501</v>
      </c>
      <c r="F214" s="6">
        <v>-181.24584253472671</v>
      </c>
      <c r="G214" s="6">
        <v>-53.930678966123303</v>
      </c>
      <c r="H214" s="6">
        <v>28.150189915945475</v>
      </c>
      <c r="I214" s="6">
        <v>1.9872399976528279</v>
      </c>
      <c r="J214" s="6">
        <v>-26.365408155438921</v>
      </c>
      <c r="K214" s="14">
        <v>195.48822362959726</v>
      </c>
      <c r="L214" s="14">
        <v>7.845453393031069</v>
      </c>
      <c r="M214" s="14">
        <v>-25.432810748569963</v>
      </c>
      <c r="AB214" t="s">
        <v>121</v>
      </c>
    </row>
    <row r="215" spans="2:28" ht="16" x14ac:dyDescent="0.4">
      <c r="B215" s="124" t="s">
        <v>212</v>
      </c>
      <c r="C215" s="7">
        <v>-4.5092182782584729</v>
      </c>
      <c r="D215" s="6">
        <v>44.363873023406526</v>
      </c>
      <c r="E215" s="6">
        <v>-95.58173293316402</v>
      </c>
      <c r="F215" s="6">
        <v>-15.443049433051634</v>
      </c>
      <c r="G215" s="6">
        <v>-3.5930819149816196</v>
      </c>
      <c r="H215" s="6">
        <v>70.709301216997019</v>
      </c>
      <c r="I215" s="6">
        <v>7.21657840284381</v>
      </c>
      <c r="J215" s="6">
        <v>-26.365408155438921</v>
      </c>
      <c r="K215" s="14">
        <v>-7.2949532894428826</v>
      </c>
      <c r="L215" s="14">
        <v>7.845453393031069</v>
      </c>
      <c r="M215" s="14">
        <v>13.633801411542194</v>
      </c>
      <c r="AB215" t="s">
        <v>122</v>
      </c>
    </row>
    <row r="216" spans="2:28" ht="16" x14ac:dyDescent="0.4">
      <c r="B216" s="124" t="s">
        <v>213</v>
      </c>
      <c r="C216" s="7">
        <v>36.27262302552586</v>
      </c>
      <c r="D216" s="6">
        <v>47.115797773353876</v>
      </c>
      <c r="E216" s="6">
        <v>-57.644106918950072</v>
      </c>
      <c r="F216" s="6">
        <v>43.821327225920726</v>
      </c>
      <c r="G216" s="6">
        <v>33.897281506704338</v>
      </c>
      <c r="H216" s="6">
        <v>-11.924720365716878</v>
      </c>
      <c r="I216" s="6">
        <v>0.86743531202058954</v>
      </c>
      <c r="J216" s="6">
        <v>-26.365408155438921</v>
      </c>
      <c r="K216" s="14">
        <v>-7.2949532894428826</v>
      </c>
      <c r="L216" s="14">
        <v>7.845453393031069</v>
      </c>
      <c r="M216" s="14">
        <v>5.9545165440440115</v>
      </c>
      <c r="AB216" t="s">
        <v>171</v>
      </c>
    </row>
    <row r="217" spans="2:28" ht="16" x14ac:dyDescent="0.4">
      <c r="B217" s="124" t="s">
        <v>214</v>
      </c>
      <c r="C217" s="7">
        <v>-116.74223003687852</v>
      </c>
      <c r="D217" s="6">
        <v>43.746240691208051</v>
      </c>
      <c r="E217" s="6">
        <v>-25.744091245521961</v>
      </c>
      <c r="F217" s="6">
        <v>-62.738086807548555</v>
      </c>
      <c r="G217" s="6">
        <v>-58.732922188584439</v>
      </c>
      <c r="H217" s="6">
        <v>-33.286283733617111</v>
      </c>
      <c r="I217" s="6">
        <v>23.286075435231332</v>
      </c>
      <c r="J217" s="6">
        <v>-26.365408155438921</v>
      </c>
      <c r="K217" s="14">
        <v>3.3824657485028959</v>
      </c>
      <c r="L217" s="14">
        <v>6.075978807347977</v>
      </c>
      <c r="M217" s="14">
        <v>13.633801411542194</v>
      </c>
      <c r="AB217" t="s">
        <v>199</v>
      </c>
    </row>
    <row r="218" spans="2:28" ht="16" x14ac:dyDescent="0.4">
      <c r="B218" s="124" t="s">
        <v>215</v>
      </c>
      <c r="C218" s="7">
        <v>-261.93286325914886</v>
      </c>
      <c r="D218" s="6">
        <v>46.802522663674388</v>
      </c>
      <c r="E218" s="6">
        <v>-69.319594477649716</v>
      </c>
      <c r="F218" s="6">
        <v>-131.75453406968563</v>
      </c>
      <c r="G218" s="6">
        <v>-58.975217725548234</v>
      </c>
      <c r="H218" s="6">
        <v>26.768144187766175</v>
      </c>
      <c r="I218" s="6">
        <v>-47.749562868147066</v>
      </c>
      <c r="J218" s="6">
        <v>-26.365408155438921</v>
      </c>
      <c r="K218" s="14">
        <v>19.124973927112201</v>
      </c>
      <c r="L218" s="14">
        <v>7.845453393031069</v>
      </c>
      <c r="M218" s="14">
        <v>-28.309640134263148</v>
      </c>
      <c r="AB218" t="s">
        <v>236</v>
      </c>
    </row>
    <row r="219" spans="2:28" ht="16" x14ac:dyDescent="0.4">
      <c r="B219" s="124" t="s">
        <v>216</v>
      </c>
      <c r="C219" s="7">
        <v>-202.0147964409511</v>
      </c>
      <c r="D219" s="6">
        <v>49.354521119009064</v>
      </c>
      <c r="E219" s="6">
        <v>-60.235043211422791</v>
      </c>
      <c r="F219" s="6">
        <v>-82.725964395788964</v>
      </c>
      <c r="G219" s="6">
        <v>-63.837787886350561</v>
      </c>
      <c r="H219" s="6">
        <v>-14.266246766984223</v>
      </c>
      <c r="I219" s="6">
        <v>-1.3421526113061155</v>
      </c>
      <c r="J219" s="6">
        <v>-26.365408155438921</v>
      </c>
      <c r="K219" s="14">
        <v>-7.2949532894428826</v>
      </c>
      <c r="L219" s="14">
        <v>-8.9355626547679243</v>
      </c>
      <c r="M219" s="14">
        <v>13.633801411542194</v>
      </c>
      <c r="AB219" t="s">
        <v>67</v>
      </c>
    </row>
    <row r="220" spans="2:28" ht="16" x14ac:dyDescent="0.4">
      <c r="B220" s="124" t="s">
        <v>217</v>
      </c>
      <c r="C220" s="7">
        <v>-82.814772265892188</v>
      </c>
      <c r="D220" s="6">
        <v>50.006340736760826</v>
      </c>
      <c r="E220" s="6">
        <v>-60.287829014068613</v>
      </c>
      <c r="F220" s="6">
        <v>-75.68879878697004</v>
      </c>
      <c r="G220" s="6">
        <v>-45.524248450077316</v>
      </c>
      <c r="H220" s="6">
        <v>86.915021268846473</v>
      </c>
      <c r="I220" s="6">
        <v>27.2052876476478</v>
      </c>
      <c r="J220" s="6">
        <v>-26.365408155438921</v>
      </c>
      <c r="K220" s="14">
        <v>0.68734792955516599</v>
      </c>
      <c r="L220" s="14">
        <v>-53.396286853689766</v>
      </c>
      <c r="M220" s="14">
        <v>13.633801411542194</v>
      </c>
      <c r="AB220" t="s">
        <v>248</v>
      </c>
    </row>
    <row r="221" spans="2:28" ht="16" x14ac:dyDescent="0.4">
      <c r="B221" s="124" t="s">
        <v>218</v>
      </c>
      <c r="C221" s="7">
        <v>-206.78365054805795</v>
      </c>
      <c r="D221" s="6">
        <v>44.944777369673247</v>
      </c>
      <c r="E221" s="6">
        <v>-57.870111964985355</v>
      </c>
      <c r="F221" s="6">
        <v>-121.19822982966697</v>
      </c>
      <c r="G221" s="6">
        <v>-62.196270662017696</v>
      </c>
      <c r="H221" s="6">
        <v>5.4320580605358595</v>
      </c>
      <c r="I221" s="6">
        <v>-1.4969884511559064</v>
      </c>
      <c r="J221" s="6">
        <v>-26.365408155438921</v>
      </c>
      <c r="K221" s="14">
        <v>-7.2949532894428826</v>
      </c>
      <c r="L221" s="14">
        <v>7.845453393031069</v>
      </c>
      <c r="M221" s="14">
        <v>11.416022981409597</v>
      </c>
      <c r="AB221" t="s">
        <v>53</v>
      </c>
    </row>
    <row r="222" spans="2:28" ht="16" x14ac:dyDescent="0.4">
      <c r="B222" s="124" t="s">
        <v>219</v>
      </c>
      <c r="C222" s="7">
        <v>-267.06100461747724</v>
      </c>
      <c r="D222" s="6">
        <v>42.996567189041421</v>
      </c>
      <c r="E222" s="6">
        <v>-115.23310630237064</v>
      </c>
      <c r="F222" s="6">
        <v>-177.31059369729323</v>
      </c>
      <c r="G222" s="6">
        <v>-129.33689485706122</v>
      </c>
      <c r="H222" s="6">
        <v>-19.280593136886111</v>
      </c>
      <c r="I222" s="6">
        <v>-11.449325653836656</v>
      </c>
      <c r="J222" s="6">
        <v>-26.365408155438921</v>
      </c>
      <c r="K222" s="14">
        <v>147.43909519179482</v>
      </c>
      <c r="L222" s="14">
        <v>7.845453393031069</v>
      </c>
      <c r="M222" s="14">
        <v>13.633801411542194</v>
      </c>
      <c r="AB222" t="s">
        <v>20</v>
      </c>
    </row>
    <row r="223" spans="2:28" ht="16" x14ac:dyDescent="0.4">
      <c r="B223" s="124" t="s">
        <v>220</v>
      </c>
      <c r="C223" s="7">
        <v>-133.51203616110288</v>
      </c>
      <c r="D223" s="6">
        <v>42.943704488712086</v>
      </c>
      <c r="E223" s="6">
        <v>-81.952456948632985</v>
      </c>
      <c r="F223" s="6">
        <v>-45.73329713036059</v>
      </c>
      <c r="G223" s="6">
        <v>-30.223408402894968</v>
      </c>
      <c r="H223" s="6">
        <v>-21.17337179749239</v>
      </c>
      <c r="I223" s="6">
        <v>21.069054058053997</v>
      </c>
      <c r="J223" s="6">
        <v>-26.365408155438921</v>
      </c>
      <c r="K223" s="14">
        <v>-7.2949532894428826</v>
      </c>
      <c r="L223" s="14">
        <v>7.845453393031069</v>
      </c>
      <c r="M223" s="14">
        <v>7.3726476233626563</v>
      </c>
      <c r="AB223" t="s">
        <v>97</v>
      </c>
    </row>
    <row r="224" spans="2:28" ht="16" x14ac:dyDescent="0.4">
      <c r="B224" s="124" t="s">
        <v>221</v>
      </c>
      <c r="C224" s="7">
        <v>171.26395143267121</v>
      </c>
      <c r="D224" s="6">
        <v>36.452303724437215</v>
      </c>
      <c r="E224" s="6">
        <v>5.3785025136362599</v>
      </c>
      <c r="F224" s="6">
        <v>-130.01499795980504</v>
      </c>
      <c r="G224" s="6">
        <v>-22.179173394897695</v>
      </c>
      <c r="H224" s="6">
        <v>176.35656101189048</v>
      </c>
      <c r="I224" s="6">
        <v>28.141987106696014</v>
      </c>
      <c r="J224" s="6">
        <v>-26.365408155438921</v>
      </c>
      <c r="K224" s="14">
        <v>215.71780568330863</v>
      </c>
      <c r="L224" s="14">
        <v>7.845453393031069</v>
      </c>
      <c r="M224" s="14">
        <v>-120.06908249018677</v>
      </c>
      <c r="AB224" t="s">
        <v>172</v>
      </c>
    </row>
    <row r="225" spans="2:28" ht="16" x14ac:dyDescent="0.4">
      <c r="B225" s="124" t="s">
        <v>222</v>
      </c>
      <c r="C225" s="7">
        <v>-322.2062465771246</v>
      </c>
      <c r="D225" s="6">
        <v>44.914460115441081</v>
      </c>
      <c r="E225" s="6">
        <v>-97.959816101622764</v>
      </c>
      <c r="F225" s="6">
        <v>-189.04521114123881</v>
      </c>
      <c r="G225" s="6">
        <v>-99.359309823992788</v>
      </c>
      <c r="H225" s="6">
        <v>-12.597382764769538</v>
      </c>
      <c r="I225" s="6">
        <v>44.022119779366726</v>
      </c>
      <c r="J225" s="6">
        <v>-26.365408155438921</v>
      </c>
      <c r="K225" s="14">
        <v>-7.2949532894428826</v>
      </c>
      <c r="L225" s="14">
        <v>7.845453393031069</v>
      </c>
      <c r="M225" s="14">
        <v>13.633801411542194</v>
      </c>
      <c r="AB225" t="s">
        <v>173</v>
      </c>
    </row>
    <row r="226" spans="2:28" ht="16" x14ac:dyDescent="0.4">
      <c r="B226" s="124" t="s">
        <v>223</v>
      </c>
      <c r="C226" s="7">
        <v>-14.98469445696572</v>
      </c>
      <c r="D226" s="6">
        <v>49.124073209953259</v>
      </c>
      <c r="E226" s="6">
        <v>-42.844101234255611</v>
      </c>
      <c r="F226" s="6">
        <v>14.053957015084551</v>
      </c>
      <c r="G226" s="6">
        <v>14.1145017570042</v>
      </c>
      <c r="H226" s="6">
        <v>-12.108106967381698</v>
      </c>
      <c r="I226" s="6">
        <v>-1.4752768733673316</v>
      </c>
      <c r="J226" s="6">
        <v>-30.894628998222721</v>
      </c>
      <c r="K226" s="14">
        <v>-7.2949532894428826</v>
      </c>
      <c r="L226" s="14">
        <v>-11.293960487879676</v>
      </c>
      <c r="M226" s="14">
        <v>13.633801411542194</v>
      </c>
      <c r="AB226" t="s">
        <v>174</v>
      </c>
    </row>
    <row r="227" spans="2:28" ht="16" x14ac:dyDescent="0.4">
      <c r="B227" s="124" t="s">
        <v>224</v>
      </c>
      <c r="C227" s="7">
        <v>-167.94043283395911</v>
      </c>
      <c r="D227" s="6">
        <v>47.313632035429627</v>
      </c>
      <c r="E227" s="6">
        <v>-65.544220572944596</v>
      </c>
      <c r="F227" s="6">
        <v>-79.543043091892031</v>
      </c>
      <c r="G227" s="6">
        <v>-53.172702138634975</v>
      </c>
      <c r="H227" s="6">
        <v>-23.336224394636378</v>
      </c>
      <c r="I227" s="6">
        <v>18.523231969027798</v>
      </c>
      <c r="J227" s="6">
        <v>-26.365408155438921</v>
      </c>
      <c r="K227" s="14">
        <v>-7.2949532894428826</v>
      </c>
      <c r="L227" s="14">
        <v>7.845453393031069</v>
      </c>
      <c r="M227" s="14">
        <v>13.633801411542194</v>
      </c>
      <c r="AB227" t="s">
        <v>33</v>
      </c>
    </row>
    <row r="228" spans="2:28" ht="16" x14ac:dyDescent="0.4">
      <c r="B228" s="124" t="s">
        <v>225</v>
      </c>
      <c r="C228" s="7">
        <v>-133.98454444662281</v>
      </c>
      <c r="D228" s="6">
        <v>48.742719710114017</v>
      </c>
      <c r="E228" s="6">
        <v>-43.73356602832181</v>
      </c>
      <c r="F228" s="6">
        <v>-77.676762944460819</v>
      </c>
      <c r="G228" s="6">
        <v>-40.833488856058693</v>
      </c>
      <c r="H228" s="6">
        <v>7.6907107623864617</v>
      </c>
      <c r="I228" s="6">
        <v>-1.2584830284152069</v>
      </c>
      <c r="J228" s="6">
        <v>-26.365408155438921</v>
      </c>
      <c r="K228" s="14">
        <v>-7.2949532894428826</v>
      </c>
      <c r="L228" s="14">
        <v>7.845453393031069</v>
      </c>
      <c r="M228" s="14">
        <v>-1.1007660100160328</v>
      </c>
      <c r="AB228" t="s">
        <v>253</v>
      </c>
    </row>
    <row r="229" spans="2:28" ht="16" x14ac:dyDescent="0.4">
      <c r="B229" s="124" t="s">
        <v>226</v>
      </c>
      <c r="C229" s="7">
        <v>47.834287665163728</v>
      </c>
      <c r="D229" s="6">
        <v>47.145653998038178</v>
      </c>
      <c r="E229" s="6">
        <v>-53.953919023850723</v>
      </c>
      <c r="F229" s="6">
        <v>46.657298704852664</v>
      </c>
      <c r="G229" s="6">
        <v>34.194384113663297</v>
      </c>
      <c r="H229" s="6">
        <v>-24.298857837408427</v>
      </c>
      <c r="I229" s="6">
        <v>10.270834350177278</v>
      </c>
      <c r="J229" s="6">
        <v>-26.365408155438921</v>
      </c>
      <c r="K229" s="14">
        <v>-7.2949532894428826</v>
      </c>
      <c r="L229" s="14">
        <v>7.845453393031069</v>
      </c>
      <c r="M229" s="14">
        <v>13.633801411542194</v>
      </c>
      <c r="AB229" t="s">
        <v>76</v>
      </c>
    </row>
    <row r="230" spans="2:28" ht="16" x14ac:dyDescent="0.4">
      <c r="B230" s="124" t="s">
        <v>227</v>
      </c>
      <c r="C230" s="7">
        <v>-271.74478001907556</v>
      </c>
      <c r="D230" s="6">
        <v>52.18614159438237</v>
      </c>
      <c r="E230" s="6">
        <v>-74.063549919881396</v>
      </c>
      <c r="F230" s="6">
        <v>-99.889478445997582</v>
      </c>
      <c r="G230" s="6">
        <v>-48.251133802775207</v>
      </c>
      <c r="H230" s="6">
        <v>-108.6913449718508</v>
      </c>
      <c r="I230" s="6">
        <v>-0.14929895873465956</v>
      </c>
      <c r="J230" s="6">
        <v>-26.365408155438921</v>
      </c>
      <c r="K230" s="14">
        <v>36.336455455905764</v>
      </c>
      <c r="L230" s="14">
        <v>-16.490964226227341</v>
      </c>
      <c r="M230" s="14">
        <v>13.633801411542194</v>
      </c>
      <c r="AB230" t="s">
        <v>175</v>
      </c>
    </row>
    <row r="231" spans="2:28" ht="16" x14ac:dyDescent="0.4">
      <c r="B231" s="124" t="s">
        <v>228</v>
      </c>
      <c r="C231" s="7">
        <v>60.947181806427082</v>
      </c>
      <c r="D231" s="6">
        <v>44.039191938628349</v>
      </c>
      <c r="E231" s="6">
        <v>-46.599278606773957</v>
      </c>
      <c r="F231" s="6">
        <v>-1.1456565153556804</v>
      </c>
      <c r="G231" s="6">
        <v>-33.638817660375416</v>
      </c>
      <c r="H231" s="6">
        <v>115.06742721583696</v>
      </c>
      <c r="I231" s="6">
        <v>-1.3589852136247635</v>
      </c>
      <c r="J231" s="6">
        <v>-26.365408155438921</v>
      </c>
      <c r="K231" s="14">
        <v>0.39920545468377239</v>
      </c>
      <c r="L231" s="14">
        <v>-3.0842980626954497</v>
      </c>
      <c r="M231" s="14">
        <v>13.633801411542194</v>
      </c>
      <c r="AB231" t="s">
        <v>123</v>
      </c>
    </row>
    <row r="232" spans="2:28" ht="16" x14ac:dyDescent="0.4">
      <c r="B232" s="124" t="s">
        <v>229</v>
      </c>
      <c r="C232" s="7">
        <v>146.70635933051892</v>
      </c>
      <c r="D232" s="6">
        <v>39.679632583588024</v>
      </c>
      <c r="E232" s="6">
        <v>-36.464567996279321</v>
      </c>
      <c r="F232" s="6">
        <v>84.178347347650998</v>
      </c>
      <c r="G232" s="6">
        <v>6.9063833762467075</v>
      </c>
      <c r="H232" s="6">
        <v>62.407280319134927</v>
      </c>
      <c r="I232" s="6">
        <v>-7.1006472660276492</v>
      </c>
      <c r="J232" s="6">
        <v>-26.365408155438921</v>
      </c>
      <c r="K232" s="14">
        <v>1.9860843170708635</v>
      </c>
      <c r="L232" s="14">
        <v>7.845453393031069</v>
      </c>
      <c r="M232" s="14">
        <v>13.633801411542194</v>
      </c>
      <c r="AB232" t="s">
        <v>200</v>
      </c>
    </row>
    <row r="233" spans="2:28" ht="16" x14ac:dyDescent="0.4">
      <c r="B233" s="124" t="s">
        <v>230</v>
      </c>
      <c r="C233" s="7">
        <v>-62.533496820891664</v>
      </c>
      <c r="D233" s="6">
        <v>47.576116496538113</v>
      </c>
      <c r="E233" s="6">
        <v>-20.860852868934384</v>
      </c>
      <c r="F233" s="6">
        <v>-5.5414987783196503</v>
      </c>
      <c r="G233" s="6">
        <v>-18.428861128510491</v>
      </c>
      <c r="H233" s="6">
        <v>-12.704453890193829</v>
      </c>
      <c r="I233" s="6">
        <v>27.815132491212506</v>
      </c>
      <c r="J233" s="6">
        <v>-26.365408155438921</v>
      </c>
      <c r="K233" s="14">
        <v>-7.2949532894428826</v>
      </c>
      <c r="L233" s="14">
        <v>7.845453393031069</v>
      </c>
      <c r="M233" s="14">
        <v>-54.574171090833197</v>
      </c>
      <c r="AB233" t="s">
        <v>89</v>
      </c>
    </row>
    <row r="234" spans="2:28" ht="16" x14ac:dyDescent="0.4">
      <c r="B234" s="124" t="s">
        <v>231</v>
      </c>
      <c r="C234" s="7">
        <v>61.582270699726671</v>
      </c>
      <c r="D234" s="6">
        <v>36.553717956885137</v>
      </c>
      <c r="E234" s="6">
        <v>-102.32353266766626</v>
      </c>
      <c r="F234" s="6">
        <v>-16.706181406636286</v>
      </c>
      <c r="G234" s="6">
        <v>25.273553246948982</v>
      </c>
      <c r="H234" s="6">
        <v>11.356024729952757</v>
      </c>
      <c r="I234" s="6">
        <v>54.568324261014496</v>
      </c>
      <c r="J234" s="6">
        <v>-26.365408155438921</v>
      </c>
      <c r="K234" s="14">
        <v>57.746517930093503</v>
      </c>
      <c r="L234" s="14">
        <v>7.845453393031069</v>
      </c>
      <c r="M234" s="14">
        <v>13.633801411542194</v>
      </c>
      <c r="AB234" t="s">
        <v>176</v>
      </c>
    </row>
    <row r="235" spans="2:28" ht="16" x14ac:dyDescent="0.4">
      <c r="B235" s="124" t="s">
        <v>232</v>
      </c>
      <c r="C235" s="7">
        <v>10.116478889625103</v>
      </c>
      <c r="D235" s="6">
        <v>38.235668982655348</v>
      </c>
      <c r="E235" s="6">
        <v>-75.38660770131375</v>
      </c>
      <c r="F235" s="6">
        <v>17.806911724113494</v>
      </c>
      <c r="G235" s="6">
        <v>-1.0916076684035843</v>
      </c>
      <c r="H235" s="6">
        <v>31.700789341999162</v>
      </c>
      <c r="I235" s="6">
        <v>11.032430850882974</v>
      </c>
      <c r="J235" s="6">
        <v>-26.365408155438921</v>
      </c>
      <c r="K235" s="14">
        <v>-7.2949532894428826</v>
      </c>
      <c r="L235" s="14">
        <v>7.845453393031069</v>
      </c>
      <c r="M235" s="14">
        <v>13.633801411542194</v>
      </c>
      <c r="AB235" t="s">
        <v>68</v>
      </c>
    </row>
    <row r="236" spans="2:28" ht="16" x14ac:dyDescent="0.4">
      <c r="B236" s="124" t="s">
        <v>233</v>
      </c>
      <c r="C236" s="7">
        <v>-220.30619661151968</v>
      </c>
      <c r="D236" s="6">
        <v>39.328530172978866</v>
      </c>
      <c r="E236" s="6">
        <v>-52.873295381419311</v>
      </c>
      <c r="F236" s="6">
        <v>-219.23569852356684</v>
      </c>
      <c r="G236" s="6">
        <v>-38.856076713687997</v>
      </c>
      <c r="H236" s="6">
        <v>54.571955077594417</v>
      </c>
      <c r="I236" s="6">
        <v>-7.9955029887158151</v>
      </c>
      <c r="J236" s="6">
        <v>-26.365408155438921</v>
      </c>
      <c r="K236" s="14">
        <v>116.1127929691918</v>
      </c>
      <c r="L236" s="14">
        <v>-98.627294479998042</v>
      </c>
      <c r="M236" s="14">
        <v>13.633801411542194</v>
      </c>
      <c r="AB236" t="s">
        <v>124</v>
      </c>
    </row>
    <row r="237" spans="2:28" ht="16" x14ac:dyDescent="0.4">
      <c r="B237" s="124" t="s">
        <v>234</v>
      </c>
      <c r="C237" s="7">
        <v>46.233307443375736</v>
      </c>
      <c r="D237" s="6">
        <v>35.679174793207196</v>
      </c>
      <c r="E237" s="6">
        <v>-57.230660686830532</v>
      </c>
      <c r="F237" s="6">
        <v>-45.390035715546901</v>
      </c>
      <c r="G237" s="6">
        <v>-0.96391526072857769</v>
      </c>
      <c r="H237" s="6">
        <v>129.11903014817966</v>
      </c>
      <c r="I237" s="6">
        <v>54.01166291149115</v>
      </c>
      <c r="J237" s="6">
        <v>-26.365408155438921</v>
      </c>
      <c r="K237" s="14">
        <v>34.685580883345537</v>
      </c>
      <c r="L237" s="14">
        <v>-90.94592288584505</v>
      </c>
      <c r="M237" s="14">
        <v>13.633801411542194</v>
      </c>
      <c r="AB237" t="s">
        <v>177</v>
      </c>
    </row>
    <row r="238" spans="2:28" ht="16" x14ac:dyDescent="0.4">
      <c r="B238" s="124" t="s">
        <v>235</v>
      </c>
      <c r="C238" s="7">
        <v>-212.92954182339858</v>
      </c>
      <c r="D238" s="6">
        <v>39.355558536320103</v>
      </c>
      <c r="E238" s="6">
        <v>-64.195294623208255</v>
      </c>
      <c r="F238" s="6">
        <v>-112.53899721123108</v>
      </c>
      <c r="G238" s="6">
        <v>-49.857411994613607</v>
      </c>
      <c r="H238" s="6">
        <v>3.1183819114350255</v>
      </c>
      <c r="I238" s="6">
        <v>0.86425247349924017</v>
      </c>
      <c r="J238" s="6">
        <v>-26.365408155438921</v>
      </c>
      <c r="K238" s="14">
        <v>33.465252367765601</v>
      </c>
      <c r="L238" s="14">
        <v>7.845453393031069</v>
      </c>
      <c r="M238" s="14">
        <v>-44.621328520957753</v>
      </c>
      <c r="AB238" t="s">
        <v>44</v>
      </c>
    </row>
    <row r="239" spans="2:28" ht="16" x14ac:dyDescent="0.4">
      <c r="B239" s="124" t="s">
        <v>236</v>
      </c>
      <c r="C239" s="7">
        <v>-188.86459803255224</v>
      </c>
      <c r="D239" s="6">
        <v>46.251178205448916</v>
      </c>
      <c r="E239" s="6">
        <v>-1.5764021151016905</v>
      </c>
      <c r="F239" s="6">
        <v>-163.91312821312135</v>
      </c>
      <c r="G239" s="6">
        <v>-37.589385911247859</v>
      </c>
      <c r="H239" s="6">
        <v>-36.890746883678254</v>
      </c>
      <c r="I239" s="6">
        <v>1.6608903563692936</v>
      </c>
      <c r="J239" s="6">
        <v>-26.365408155438921</v>
      </c>
      <c r="K239" s="14">
        <v>8.0791498796443442</v>
      </c>
      <c r="L239" s="14">
        <v>7.845453393031069</v>
      </c>
      <c r="M239" s="14">
        <v>13.633801411542194</v>
      </c>
      <c r="AB239" t="s">
        <v>21</v>
      </c>
    </row>
    <row r="240" spans="2:28" ht="16" x14ac:dyDescent="0.4">
      <c r="B240" s="124" t="s">
        <v>237</v>
      </c>
      <c r="C240" s="7">
        <v>189.96277451190542</v>
      </c>
      <c r="D240" s="6">
        <v>37.16912866692504</v>
      </c>
      <c r="E240" s="6">
        <v>-63.369516038424415</v>
      </c>
      <c r="F240" s="6">
        <v>2.1574021876184419</v>
      </c>
      <c r="G240" s="6">
        <v>-37.882327032048714</v>
      </c>
      <c r="H240" s="6">
        <v>99.310058330139114</v>
      </c>
      <c r="I240" s="6">
        <v>62.447872778365223</v>
      </c>
      <c r="J240" s="6">
        <v>-26.365408155438921</v>
      </c>
      <c r="K240" s="14">
        <v>129.87800070062551</v>
      </c>
      <c r="L240" s="14">
        <v>7.845453393031069</v>
      </c>
      <c r="M240" s="14">
        <v>-21.227890318886935</v>
      </c>
      <c r="AB240" t="s">
        <v>22</v>
      </c>
    </row>
    <row r="241" spans="2:28" ht="16" x14ac:dyDescent="0.4">
      <c r="B241" s="124" t="s">
        <v>238</v>
      </c>
      <c r="C241" s="7">
        <v>-11.166240802795734</v>
      </c>
      <c r="D241" s="6">
        <v>37.080764807170027</v>
      </c>
      <c r="E241" s="6">
        <v>-152.28287022946049</v>
      </c>
      <c r="F241" s="6">
        <v>-55.651983252361617</v>
      </c>
      <c r="G241" s="6">
        <v>-25.502032232895775</v>
      </c>
      <c r="H241" s="6">
        <v>39.455602692689169</v>
      </c>
      <c r="I241" s="6">
        <v>73.863539475866347</v>
      </c>
      <c r="J241" s="6">
        <v>-26.365408155438921</v>
      </c>
      <c r="K241" s="14">
        <v>119.88726869306477</v>
      </c>
      <c r="L241" s="14">
        <v>-35.284924012971466</v>
      </c>
      <c r="M241" s="14">
        <v>13.633801411542194</v>
      </c>
      <c r="AB241" t="s">
        <v>178</v>
      </c>
    </row>
    <row r="242" spans="2:28" ht="16" x14ac:dyDescent="0.4">
      <c r="B242" s="124" t="s">
        <v>239</v>
      </c>
      <c r="C242" s="7">
        <v>-101.03495886425439</v>
      </c>
      <c r="D242" s="6">
        <v>45.155712341572631</v>
      </c>
      <c r="E242" s="6">
        <v>-69.068275728008928</v>
      </c>
      <c r="F242" s="6">
        <v>-55.999626813340207</v>
      </c>
      <c r="G242" s="6">
        <v>-24.585412447970217</v>
      </c>
      <c r="H242" s="6">
        <v>-4.9439727568044614</v>
      </c>
      <c r="I242" s="6">
        <v>20.587723180605323</v>
      </c>
      <c r="J242" s="6">
        <v>-26.365408155438921</v>
      </c>
      <c r="K242" s="14">
        <v>-7.2949532894428826</v>
      </c>
      <c r="L242" s="14">
        <v>7.845453393031069</v>
      </c>
      <c r="M242" s="14">
        <v>13.633801411542194</v>
      </c>
      <c r="AB242" t="s">
        <v>179</v>
      </c>
    </row>
    <row r="243" spans="2:28" ht="16" x14ac:dyDescent="0.4">
      <c r="B243" s="124" t="s">
        <v>240</v>
      </c>
      <c r="C243" s="7">
        <v>-25.106009253137465</v>
      </c>
      <c r="D243" s="6">
        <v>45.98395889883605</v>
      </c>
      <c r="E243" s="6">
        <v>-55.853783679226453</v>
      </c>
      <c r="F243" s="6">
        <v>-2.5906383129624335</v>
      </c>
      <c r="G243" s="6">
        <v>4.5827284723113397</v>
      </c>
      <c r="H243" s="6">
        <v>-15.269379277001168</v>
      </c>
      <c r="I243" s="6">
        <v>10.22221128521373</v>
      </c>
      <c r="J243" s="6">
        <v>-26.365408155438921</v>
      </c>
      <c r="K243" s="14">
        <v>-7.2949532894428826</v>
      </c>
      <c r="L243" s="14">
        <v>7.845453393031069</v>
      </c>
      <c r="M243" s="14">
        <v>13.633801411542194</v>
      </c>
      <c r="AB243" t="s">
        <v>180</v>
      </c>
    </row>
    <row r="244" spans="2:28" ht="16" x14ac:dyDescent="0.4">
      <c r="B244" s="124" t="s">
        <v>241</v>
      </c>
      <c r="C244" s="7">
        <v>-99.358610970666547</v>
      </c>
      <c r="D244" s="6">
        <v>41.254742238721505</v>
      </c>
      <c r="E244" s="6">
        <v>-11.15177821738647</v>
      </c>
      <c r="F244" s="6">
        <v>-47.215373045821913</v>
      </c>
      <c r="G244" s="6">
        <v>-65.703594908192656</v>
      </c>
      <c r="H244" s="6">
        <v>-12.855067052211853</v>
      </c>
      <c r="I244" s="6">
        <v>-30.201363222879664</v>
      </c>
      <c r="J244" s="6">
        <v>-26.365408155438921</v>
      </c>
      <c r="K244" s="14">
        <v>48.577178285788563</v>
      </c>
      <c r="L244" s="14">
        <v>7.845453393031069</v>
      </c>
      <c r="M244" s="14">
        <v>-3.5434002862761926</v>
      </c>
      <c r="AB244" t="s">
        <v>274</v>
      </c>
    </row>
    <row r="245" spans="2:28" ht="16" x14ac:dyDescent="0.4">
      <c r="B245" s="124" t="s">
        <v>242</v>
      </c>
      <c r="C245" s="7">
        <v>42.296880540069907</v>
      </c>
      <c r="D245" s="6">
        <v>39.995618968598983</v>
      </c>
      <c r="E245" s="6">
        <v>-68.074321845106923</v>
      </c>
      <c r="F245" s="6">
        <v>18.156932457722178</v>
      </c>
      <c r="G245" s="6">
        <v>6.0588137003369642</v>
      </c>
      <c r="H245" s="6">
        <v>41.60988738414968</v>
      </c>
      <c r="I245" s="6">
        <v>20.138905878600664</v>
      </c>
      <c r="J245" s="6">
        <v>-26.365408155438921</v>
      </c>
      <c r="K245" s="14">
        <v>-7.2949532894428826</v>
      </c>
      <c r="L245" s="14">
        <v>7.845453393031069</v>
      </c>
      <c r="M245" s="14">
        <v>10.225952047619099</v>
      </c>
      <c r="AB245" t="s">
        <v>23</v>
      </c>
    </row>
    <row r="246" spans="2:28" ht="16" x14ac:dyDescent="0.4">
      <c r="B246" s="124" t="s">
        <v>243</v>
      </c>
      <c r="C246" s="7">
        <v>48.491764878621979</v>
      </c>
      <c r="D246" s="6">
        <v>39.021702012660768</v>
      </c>
      <c r="E246" s="6">
        <v>-82.998225202595393</v>
      </c>
      <c r="F246" s="6">
        <v>69.905589124353654</v>
      </c>
      <c r="G246" s="6">
        <v>-26.302246448914627</v>
      </c>
      <c r="H246" s="6">
        <v>42.948298613084148</v>
      </c>
      <c r="I246" s="6">
        <v>16.129559038530569</v>
      </c>
      <c r="J246" s="6">
        <v>-26.365408155438921</v>
      </c>
      <c r="K246" s="14">
        <v>-5.3267589076314881</v>
      </c>
      <c r="L246" s="14">
        <v>7.845453393031069</v>
      </c>
      <c r="M246" s="14">
        <v>13.633801411542194</v>
      </c>
      <c r="AB246" t="s">
        <v>24</v>
      </c>
    </row>
    <row r="247" spans="2:28" ht="16" x14ac:dyDescent="0.4">
      <c r="B247" s="124" t="s">
        <v>244</v>
      </c>
      <c r="C247" s="7">
        <v>47.132929977436504</v>
      </c>
      <c r="D247" s="6">
        <v>42.591710130501127</v>
      </c>
      <c r="E247" s="6">
        <v>-119.04780358530437</v>
      </c>
      <c r="F247" s="6">
        <v>-39.626293925812526</v>
      </c>
      <c r="G247" s="6">
        <v>-7.8858312081734834</v>
      </c>
      <c r="H247" s="6">
        <v>32.211433856301603</v>
      </c>
      <c r="I247" s="6">
        <v>75.638206098809746</v>
      </c>
      <c r="J247" s="6">
        <v>-26.365408155438921</v>
      </c>
      <c r="K247" s="14">
        <v>68.137661961980044</v>
      </c>
      <c r="L247" s="14">
        <v>7.845453393031069</v>
      </c>
      <c r="M247" s="14">
        <v>13.633801411542194</v>
      </c>
      <c r="AB247" t="s">
        <v>34</v>
      </c>
    </row>
    <row r="248" spans="2:28" ht="16" x14ac:dyDescent="0.4">
      <c r="B248" s="124" t="s">
        <v>245</v>
      </c>
      <c r="C248" s="7">
        <v>86.783082998761344</v>
      </c>
      <c r="D248" s="6">
        <v>36.564536740489466</v>
      </c>
      <c r="E248" s="6">
        <v>-88.141181574686627</v>
      </c>
      <c r="F248" s="6">
        <v>-17.901200837242897</v>
      </c>
      <c r="G248" s="6">
        <v>-52.997550504675708</v>
      </c>
      <c r="H248" s="6">
        <v>144.54344055051169</v>
      </c>
      <c r="I248" s="6">
        <v>-10.854048895292932</v>
      </c>
      <c r="J248" s="6">
        <v>-26.365408155438921</v>
      </c>
      <c r="K248" s="14">
        <v>135.4231990458689</v>
      </c>
      <c r="L248" s="14">
        <v>7.845453393031069</v>
      </c>
      <c r="M248" s="14">
        <v>-41.33415676380271</v>
      </c>
      <c r="AB248" t="s">
        <v>77</v>
      </c>
    </row>
    <row r="249" spans="2:28" ht="16" x14ac:dyDescent="0.4">
      <c r="B249" s="124" t="s">
        <v>246</v>
      </c>
      <c r="C249" s="7">
        <v>-1.3441465616261326</v>
      </c>
      <c r="D249" s="6">
        <v>46.213552679148911</v>
      </c>
      <c r="E249" s="6">
        <v>-51.447758312792793</v>
      </c>
      <c r="F249" s="6">
        <v>16.013147306778006</v>
      </c>
      <c r="G249" s="6">
        <v>36.785939109683476</v>
      </c>
      <c r="H249" s="6">
        <v>-79.452378586495087</v>
      </c>
      <c r="I249" s="6">
        <v>45.228291262345927</v>
      </c>
      <c r="J249" s="6">
        <v>-26.365408155438921</v>
      </c>
      <c r="K249" s="14">
        <v>46.092503646399813</v>
      </c>
      <c r="L249" s="14">
        <v>-48.045836922797655</v>
      </c>
      <c r="M249" s="14">
        <v>13.633801411542194</v>
      </c>
      <c r="AB249" t="s">
        <v>54</v>
      </c>
    </row>
    <row r="250" spans="2:28" ht="16" x14ac:dyDescent="0.4">
      <c r="B250" s="124" t="s">
        <v>247</v>
      </c>
      <c r="C250" s="7">
        <v>-95.922600210848387</v>
      </c>
      <c r="D250" s="6">
        <v>44.060854780691443</v>
      </c>
      <c r="E250" s="6">
        <v>-36.30372895071563</v>
      </c>
      <c r="F250" s="6">
        <v>-84.570690871849337</v>
      </c>
      <c r="G250" s="6">
        <v>-55.795906147500176</v>
      </c>
      <c r="H250" s="6">
        <v>32.573875702745589</v>
      </c>
      <c r="I250" s="6">
        <v>23.239202372180483</v>
      </c>
      <c r="J250" s="6">
        <v>-26.365408155438921</v>
      </c>
      <c r="K250" s="14">
        <v>-7.2949532894428826</v>
      </c>
      <c r="L250" s="14">
        <v>7.845453393031069</v>
      </c>
      <c r="M250" s="14">
        <v>6.688700955449959</v>
      </c>
      <c r="AB250" t="s">
        <v>69</v>
      </c>
    </row>
    <row r="251" spans="2:28" ht="16" x14ac:dyDescent="0.4">
      <c r="B251" s="124" t="s">
        <v>248</v>
      </c>
      <c r="C251" s="7">
        <v>-120.20002907600721</v>
      </c>
      <c r="D251" s="6">
        <v>41.442360151561552</v>
      </c>
      <c r="E251" s="6">
        <v>-42.770314504668711</v>
      </c>
      <c r="F251" s="6">
        <v>-111.34131273190953</v>
      </c>
      <c r="G251" s="6">
        <v>-49.024123719687957</v>
      </c>
      <c r="H251" s="6">
        <v>58.374976701733424</v>
      </c>
      <c r="I251" s="6">
        <v>33.476393586097885</v>
      </c>
      <c r="J251" s="6">
        <v>-26.365408155438921</v>
      </c>
      <c r="K251" s="14">
        <v>-7.2949532894428826</v>
      </c>
      <c r="L251" s="14">
        <v>7.845453393031069</v>
      </c>
      <c r="M251" s="14">
        <v>-24.543100507283125</v>
      </c>
      <c r="AB251" t="s">
        <v>55</v>
      </c>
    </row>
    <row r="252" spans="2:28" ht="16" x14ac:dyDescent="0.4">
      <c r="B252" s="124" t="s">
        <v>249</v>
      </c>
      <c r="C252" s="7">
        <v>-25.363813487610983</v>
      </c>
      <c r="D252" s="6">
        <v>43.109650268650746</v>
      </c>
      <c r="E252" s="6">
        <v>-88.232950198655118</v>
      </c>
      <c r="F252" s="6">
        <v>-26.441568709625518</v>
      </c>
      <c r="G252" s="6">
        <v>-6.6213040097811016</v>
      </c>
      <c r="H252" s="6">
        <v>58.02639663624165</v>
      </c>
      <c r="I252" s="6">
        <v>6.9770691658668973</v>
      </c>
      <c r="J252" s="6">
        <v>-26.365408155438921</v>
      </c>
      <c r="K252" s="14">
        <v>-7.2949532894428826</v>
      </c>
      <c r="L252" s="14">
        <v>7.845453393031069</v>
      </c>
      <c r="M252" s="14">
        <v>13.633801411542194</v>
      </c>
      <c r="AB252" t="s">
        <v>25</v>
      </c>
    </row>
    <row r="253" spans="2:28" ht="16" x14ac:dyDescent="0.4">
      <c r="B253" s="124" t="s">
        <v>250</v>
      </c>
      <c r="C253" s="7">
        <v>-59.409958629347869</v>
      </c>
      <c r="D253" s="6">
        <v>37.057023386092709</v>
      </c>
      <c r="E253" s="6">
        <v>-36.597405536310951</v>
      </c>
      <c r="F253" s="6">
        <v>-62.411070670020329</v>
      </c>
      <c r="G253" s="6">
        <v>-44.792174834408982</v>
      </c>
      <c r="H253" s="6">
        <v>54.224066078834731</v>
      </c>
      <c r="I253" s="6">
        <v>11.627571142971256</v>
      </c>
      <c r="J253" s="6">
        <v>-26.365408155438921</v>
      </c>
      <c r="K253" s="14">
        <v>-1.1573144114022631</v>
      </c>
      <c r="L253" s="14">
        <v>7.845453393031069</v>
      </c>
      <c r="M253" s="14">
        <v>1.1593009773038214</v>
      </c>
      <c r="AB253" t="s">
        <v>237</v>
      </c>
    </row>
    <row r="254" spans="2:28" ht="16" x14ac:dyDescent="0.4">
      <c r="B254" s="124" t="s">
        <v>251</v>
      </c>
      <c r="C254" s="7">
        <v>-44.53795799808065</v>
      </c>
      <c r="D254" s="6">
        <v>41.065215192965411</v>
      </c>
      <c r="E254" s="6">
        <v>-36.037923021181491</v>
      </c>
      <c r="F254" s="6">
        <v>-38.300534029673202</v>
      </c>
      <c r="G254" s="6">
        <v>-4.2403282354458156</v>
      </c>
      <c r="H254" s="6">
        <v>34.771174548213189</v>
      </c>
      <c r="I254" s="6">
        <v>38.227381316400098</v>
      </c>
      <c r="J254" s="6">
        <v>-26.365408155438921</v>
      </c>
      <c r="K254" s="14">
        <v>-3.4083715960039802</v>
      </c>
      <c r="L254" s="14">
        <v>7.845453393031069</v>
      </c>
      <c r="M254" s="14">
        <v>-58.094617410947009</v>
      </c>
      <c r="AB254" t="s">
        <v>181</v>
      </c>
    </row>
    <row r="255" spans="2:28" ht="16" x14ac:dyDescent="0.4">
      <c r="B255" s="124" t="s">
        <v>252</v>
      </c>
      <c r="C255" s="7">
        <v>43.201753453065649</v>
      </c>
      <c r="D255" s="6">
        <v>43.762633090928588</v>
      </c>
      <c r="E255" s="6">
        <v>-52.46678925073634</v>
      </c>
      <c r="F255" s="6">
        <v>57.327771065007468</v>
      </c>
      <c r="G255" s="6">
        <v>-5.3429130242005796</v>
      </c>
      <c r="H255" s="6">
        <v>-5.1623481596275376</v>
      </c>
      <c r="I255" s="6">
        <v>17.264506372002582</v>
      </c>
      <c r="J255" s="6">
        <v>-26.365408155438921</v>
      </c>
      <c r="K255" s="14">
        <v>-7.2949532894428826</v>
      </c>
      <c r="L255" s="14">
        <v>7.845453393031069</v>
      </c>
      <c r="M255" s="14">
        <v>13.633801411542194</v>
      </c>
      <c r="AB255" t="s">
        <v>136</v>
      </c>
    </row>
    <row r="256" spans="2:28" ht="16" x14ac:dyDescent="0.4">
      <c r="B256" s="124" t="s">
        <v>253</v>
      </c>
      <c r="C256" s="7">
        <v>-294.88037374766759</v>
      </c>
      <c r="D256" s="6">
        <v>42.099911763146693</v>
      </c>
      <c r="E256" s="6">
        <v>-74.817992526026615</v>
      </c>
      <c r="F256" s="6">
        <v>-182.60986431402145</v>
      </c>
      <c r="G256" s="6">
        <v>-37.269174830901669</v>
      </c>
      <c r="H256" s="6">
        <v>-31.882483310959746</v>
      </c>
      <c r="I256" s="6">
        <v>9.2852166804278671</v>
      </c>
      <c r="J256" s="6">
        <v>-26.365408155438921</v>
      </c>
      <c r="K256" s="14">
        <v>-7.2949532894428826</v>
      </c>
      <c r="L256" s="14">
        <v>7.845453393031069</v>
      </c>
      <c r="M256" s="14">
        <v>6.128920842518057</v>
      </c>
      <c r="AB256" t="s">
        <v>26</v>
      </c>
    </row>
    <row r="257" spans="2:28" ht="16" x14ac:dyDescent="0.4">
      <c r="B257" s="124" t="s">
        <v>254</v>
      </c>
      <c r="C257" s="7">
        <v>47.668014539327437</v>
      </c>
      <c r="D257" s="6">
        <v>40.374946490260378</v>
      </c>
      <c r="E257" s="6">
        <v>-32.678761643118897</v>
      </c>
      <c r="F257" s="6">
        <v>-29.795127397588377</v>
      </c>
      <c r="G257" s="6">
        <v>-40.736327235864351</v>
      </c>
      <c r="H257" s="6">
        <v>34.028726625187979</v>
      </c>
      <c r="I257" s="6">
        <v>21.815081795093047</v>
      </c>
      <c r="J257" s="6">
        <v>-26.365408155438921</v>
      </c>
      <c r="K257" s="14">
        <v>80.47769108850413</v>
      </c>
      <c r="L257" s="14">
        <v>-13.086608439249749</v>
      </c>
      <c r="M257" s="14">
        <v>13.633801411542194</v>
      </c>
      <c r="AB257" t="s">
        <v>125</v>
      </c>
    </row>
    <row r="258" spans="2:28" ht="16" x14ac:dyDescent="0.4">
      <c r="B258" s="124" t="s">
        <v>255</v>
      </c>
      <c r="C258" s="7">
        <v>70.017570909265203</v>
      </c>
      <c r="D258" s="6">
        <v>44.80543715864021</v>
      </c>
      <c r="E258" s="6">
        <v>-38.41577236508958</v>
      </c>
      <c r="F258" s="6">
        <v>83.298907241927083</v>
      </c>
      <c r="G258" s="6">
        <v>26.079658402292758</v>
      </c>
      <c r="H258" s="6">
        <v>-41.455713225341242</v>
      </c>
      <c r="I258" s="6">
        <v>40.018083255100144</v>
      </c>
      <c r="J258" s="6">
        <v>-26.365408155438921</v>
      </c>
      <c r="K258" s="14">
        <v>-7.2949532894428826</v>
      </c>
      <c r="L258" s="14">
        <v>7.845453393031069</v>
      </c>
      <c r="M258" s="14">
        <v>-18.498121506413419</v>
      </c>
      <c r="AB258" t="s">
        <v>70</v>
      </c>
    </row>
    <row r="259" spans="2:28" ht="16" x14ac:dyDescent="0.4">
      <c r="B259" s="124" t="s">
        <v>256</v>
      </c>
      <c r="C259" s="7">
        <v>-1.2940925802373471</v>
      </c>
      <c r="D259" s="6">
        <v>49.935861816903895</v>
      </c>
      <c r="E259" s="6">
        <v>-38.867971434315372</v>
      </c>
      <c r="F259" s="6">
        <v>-119.75928707314793</v>
      </c>
      <c r="G259" s="6">
        <v>-35.813292834795739</v>
      </c>
      <c r="H259" s="6">
        <v>56.693291302411069</v>
      </c>
      <c r="I259" s="6">
        <v>80.741518060823964</v>
      </c>
      <c r="J259" s="6">
        <v>-26.365408155438921</v>
      </c>
      <c r="K259" s="14">
        <v>153.64122131636103</v>
      </c>
      <c r="L259" s="14">
        <v>-135.13382699058155</v>
      </c>
      <c r="M259" s="14">
        <v>13.633801411542194</v>
      </c>
      <c r="AB259" t="s">
        <v>275</v>
      </c>
    </row>
    <row r="260" spans="2:28" ht="16" x14ac:dyDescent="0.4">
      <c r="B260" s="124" t="s">
        <v>257</v>
      </c>
      <c r="C260" s="7">
        <v>137.65584364054899</v>
      </c>
      <c r="D260" s="6">
        <v>37.779312179606926</v>
      </c>
      <c r="E260" s="6">
        <v>-35.916589359532338</v>
      </c>
      <c r="F260" s="6">
        <v>-81.682127178968614</v>
      </c>
      <c r="G260" s="6">
        <v>-59.772529296979975</v>
      </c>
      <c r="H260" s="6">
        <v>168.81564532100964</v>
      </c>
      <c r="I260" s="6">
        <v>19.842150123447038</v>
      </c>
      <c r="J260" s="6">
        <v>-26.365408155438921</v>
      </c>
      <c r="K260" s="14">
        <v>152.84706169315658</v>
      </c>
      <c r="L260" s="14">
        <v>7.845453393031069</v>
      </c>
      <c r="M260" s="14">
        <v>-45.737125078782427</v>
      </c>
      <c r="AB260" t="s">
        <v>90</v>
      </c>
    </row>
    <row r="261" spans="2:28" ht="16" x14ac:dyDescent="0.4">
      <c r="B261" s="124" t="s">
        <v>258</v>
      </c>
      <c r="C261" s="7">
        <v>173.74158361488821</v>
      </c>
      <c r="D261" s="6">
        <v>35.019824738118984</v>
      </c>
      <c r="E261" s="6">
        <v>-75.506552410829201</v>
      </c>
      <c r="F261" s="6">
        <v>36.708252713052929</v>
      </c>
      <c r="G261" s="6">
        <v>30.862407707380889</v>
      </c>
      <c r="H261" s="6">
        <v>31.528384866712845</v>
      </c>
      <c r="I261" s="6">
        <v>62.28859712888832</v>
      </c>
      <c r="J261" s="6">
        <v>-26.365408155438921</v>
      </c>
      <c r="K261" s="14">
        <v>57.726822222429135</v>
      </c>
      <c r="L261" s="14">
        <v>7.845453393031069</v>
      </c>
      <c r="M261" s="14">
        <v>13.633801411542194</v>
      </c>
      <c r="AB261" t="s">
        <v>276</v>
      </c>
    </row>
    <row r="262" spans="2:28" ht="16" x14ac:dyDescent="0.4">
      <c r="B262" s="124" t="s">
        <v>259</v>
      </c>
      <c r="C262" s="7">
        <v>-245.89242566899907</v>
      </c>
      <c r="D262" s="6">
        <v>52.672681216733537</v>
      </c>
      <c r="E262" s="6">
        <v>-57.373947241708954</v>
      </c>
      <c r="F262" s="6">
        <v>-97.774050074490958</v>
      </c>
      <c r="G262" s="6">
        <v>-4.0937196736510808</v>
      </c>
      <c r="H262" s="6">
        <v>-150.29004982330309</v>
      </c>
      <c r="I262" s="6">
        <v>33.530405496169926</v>
      </c>
      <c r="J262" s="6">
        <v>-26.365408155438921</v>
      </c>
      <c r="K262" s="14">
        <v>-3.8155930227300332</v>
      </c>
      <c r="L262" s="14">
        <v>-6.0165458021216738</v>
      </c>
      <c r="M262" s="14">
        <v>13.633801411542194</v>
      </c>
      <c r="AB262" t="s">
        <v>45</v>
      </c>
    </row>
    <row r="263" spans="2:28" ht="16" x14ac:dyDescent="0.4">
      <c r="B263" s="124" t="s">
        <v>260</v>
      </c>
      <c r="C263" s="7">
        <v>32.804002784013107</v>
      </c>
      <c r="D263" s="6">
        <v>42.743779584113348</v>
      </c>
      <c r="E263" s="6">
        <v>-136.68994660024046</v>
      </c>
      <c r="F263" s="6">
        <v>-81.724877546876527</v>
      </c>
      <c r="G263" s="6">
        <v>-26.34502924889614</v>
      </c>
      <c r="H263" s="6">
        <v>31.267263160346246</v>
      </c>
      <c r="I263" s="6">
        <v>-12.713737780060569</v>
      </c>
      <c r="J263" s="6">
        <v>-26.365408155438921</v>
      </c>
      <c r="K263" s="14">
        <v>221.15270456649287</v>
      </c>
      <c r="L263" s="14">
        <v>7.845453393031069</v>
      </c>
      <c r="M263" s="14">
        <v>13.633801411542194</v>
      </c>
      <c r="AB263" t="s">
        <v>182</v>
      </c>
    </row>
    <row r="264" spans="2:28" ht="16" x14ac:dyDescent="0.4">
      <c r="B264" s="124" t="s">
        <v>261</v>
      </c>
      <c r="C264" s="7">
        <v>-69.20353131195634</v>
      </c>
      <c r="D264" s="6">
        <v>42.89478419466144</v>
      </c>
      <c r="E264" s="6">
        <v>-70.667168373472677</v>
      </c>
      <c r="F264" s="6">
        <v>30.109645794694163</v>
      </c>
      <c r="G264" s="6">
        <v>-59.027616512324599</v>
      </c>
      <c r="H264" s="6">
        <v>-25.035403995660879</v>
      </c>
      <c r="I264" s="6">
        <v>-36.703441603573808</v>
      </c>
      <c r="J264" s="6">
        <v>-26.365408155438921</v>
      </c>
      <c r="K264" s="14">
        <v>54.111822534585677</v>
      </c>
      <c r="L264" s="14">
        <v>7.845453393031069</v>
      </c>
      <c r="M264" s="14">
        <v>13.633801411542194</v>
      </c>
      <c r="AB264" t="s">
        <v>183</v>
      </c>
    </row>
    <row r="265" spans="2:28" ht="16" x14ac:dyDescent="0.4">
      <c r="B265" s="124" t="s">
        <v>262</v>
      </c>
      <c r="C265" s="7">
        <v>71.870304569725548</v>
      </c>
      <c r="D265" s="6">
        <v>49.561218112991845</v>
      </c>
      <c r="E265" s="6">
        <v>-53.789685104074984</v>
      </c>
      <c r="F265" s="6">
        <v>92.750253122560039</v>
      </c>
      <c r="G265" s="6">
        <v>69.017789548686338</v>
      </c>
      <c r="H265" s="6">
        <v>-52.278399235272538</v>
      </c>
      <c r="I265" s="6">
        <v>91.237271981927265</v>
      </c>
      <c r="J265" s="6">
        <v>-26.365408155438921</v>
      </c>
      <c r="K265" s="14">
        <v>48.732494716562016</v>
      </c>
      <c r="L265" s="14">
        <v>-160.62903182975768</v>
      </c>
      <c r="M265" s="14">
        <v>13.633801411542194</v>
      </c>
      <c r="AB265" t="s">
        <v>277</v>
      </c>
    </row>
    <row r="266" spans="2:28" ht="16" x14ac:dyDescent="0.4">
      <c r="B266" s="124" t="s">
        <v>263</v>
      </c>
      <c r="C266" s="7">
        <v>21.525361477398533</v>
      </c>
      <c r="D266" s="6">
        <v>44.555216021084206</v>
      </c>
      <c r="E266" s="6">
        <v>-41.282524631656521</v>
      </c>
      <c r="F266" s="6">
        <v>41.160569285647107</v>
      </c>
      <c r="G266" s="6">
        <v>7.5420745295991027</v>
      </c>
      <c r="H266" s="6">
        <v>-36.728358418301497</v>
      </c>
      <c r="I266" s="6">
        <v>18.459491331334672</v>
      </c>
      <c r="J266" s="6">
        <v>-26.365408155438921</v>
      </c>
      <c r="K266" s="14">
        <v>-7.2949532894428826</v>
      </c>
      <c r="L266" s="14">
        <v>7.845453393031069</v>
      </c>
      <c r="M266" s="14">
        <v>13.633801411542194</v>
      </c>
      <c r="AB266" t="s">
        <v>27</v>
      </c>
    </row>
    <row r="267" spans="2:28" ht="16" x14ac:dyDescent="0.4">
      <c r="B267" s="124" t="s">
        <v>264</v>
      </c>
      <c r="C267" s="7">
        <v>365.31103087963044</v>
      </c>
      <c r="D267" s="6">
        <v>46.267598256290384</v>
      </c>
      <c r="E267" s="6">
        <v>-102.32387404643276</v>
      </c>
      <c r="F267" s="6">
        <v>-92.155045760468951</v>
      </c>
      <c r="G267" s="6">
        <v>91.416914682552246</v>
      </c>
      <c r="H267" s="6">
        <v>-47.132106791011331</v>
      </c>
      <c r="I267" s="6">
        <v>-44.593174124919898</v>
      </c>
      <c r="J267" s="6">
        <v>-26.365408155438921</v>
      </c>
      <c r="K267" s="14">
        <v>607.38494510937539</v>
      </c>
      <c r="L267" s="14">
        <v>-80.822619701857946</v>
      </c>
      <c r="M267" s="14">
        <v>13.633801411542194</v>
      </c>
      <c r="AB267" t="s">
        <v>71</v>
      </c>
    </row>
    <row r="268" spans="2:28" ht="16" x14ac:dyDescent="0.4">
      <c r="B268" s="124" t="s">
        <v>265</v>
      </c>
      <c r="C268" s="7">
        <v>431.52408596577499</v>
      </c>
      <c r="D268" s="6">
        <v>35.144758167627387</v>
      </c>
      <c r="E268" s="6">
        <v>-149.31400844287697</v>
      </c>
      <c r="F268" s="6">
        <v>39.018182215963584</v>
      </c>
      <c r="G268" s="6">
        <v>-20.320191763107264</v>
      </c>
      <c r="H268" s="6">
        <v>64.55768414523007</v>
      </c>
      <c r="I268" s="6">
        <v>89.716437877183139</v>
      </c>
      <c r="J268" s="6">
        <v>-26.365408155438921</v>
      </c>
      <c r="K268" s="14">
        <v>484.72794295965889</v>
      </c>
      <c r="L268" s="14">
        <v>7.845453393031069</v>
      </c>
      <c r="M268" s="14">
        <v>-93.486764431496056</v>
      </c>
      <c r="AB268" t="s">
        <v>91</v>
      </c>
    </row>
    <row r="269" spans="2:28" ht="16" x14ac:dyDescent="0.4">
      <c r="B269" s="124" t="s">
        <v>266</v>
      </c>
      <c r="C269" s="7">
        <v>-9.1434924709793499</v>
      </c>
      <c r="D269" s="6">
        <v>46.857482391982309</v>
      </c>
      <c r="E269" s="6">
        <v>18.854080944396731</v>
      </c>
      <c r="F269" s="6">
        <v>-10.883776186532343</v>
      </c>
      <c r="G269" s="6">
        <v>-47.959406350354755</v>
      </c>
      <c r="H269" s="6">
        <v>-19.448779543640661</v>
      </c>
      <c r="I269" s="6">
        <v>-39.705529784643453</v>
      </c>
      <c r="J269" s="6">
        <v>-26.365408155438921</v>
      </c>
      <c r="K269" s="14">
        <v>48.028589408678485</v>
      </c>
      <c r="L269" s="14">
        <v>7.845453393031069</v>
      </c>
      <c r="M269" s="14">
        <v>13.633801411542194</v>
      </c>
      <c r="AB269" t="s">
        <v>223</v>
      </c>
    </row>
    <row r="270" spans="2:28" ht="16" x14ac:dyDescent="0.4">
      <c r="B270" s="124" t="s">
        <v>267</v>
      </c>
      <c r="C270" s="7">
        <v>610.27523965434966</v>
      </c>
      <c r="D270" s="6">
        <v>43.58553923798641</v>
      </c>
      <c r="E270" s="6">
        <v>-148.75236842592389</v>
      </c>
      <c r="F270" s="6">
        <v>-66.601644223112928</v>
      </c>
      <c r="G270" s="6">
        <v>41.298650888998253</v>
      </c>
      <c r="H270" s="6">
        <v>202.35065671256504</v>
      </c>
      <c r="I270" s="6">
        <v>93.23270244377845</v>
      </c>
      <c r="J270" s="6">
        <v>-26.365408155438921</v>
      </c>
      <c r="K270" s="14">
        <v>453.40353127934503</v>
      </c>
      <c r="L270" s="14">
        <v>7.845453393031069</v>
      </c>
      <c r="M270" s="14">
        <v>10.278126503121181</v>
      </c>
      <c r="AB270" t="s">
        <v>78</v>
      </c>
    </row>
    <row r="271" spans="2:28" ht="16" x14ac:dyDescent="0.4">
      <c r="B271" s="124" t="s">
        <v>268</v>
      </c>
      <c r="C271" s="7">
        <v>72.294981486222611</v>
      </c>
      <c r="D271" s="6">
        <v>44.59470406859274</v>
      </c>
      <c r="E271" s="6">
        <v>-22.990265090482296</v>
      </c>
      <c r="F271" s="6">
        <v>-97.498520109489633</v>
      </c>
      <c r="G271" s="6">
        <v>-61.300129568316081</v>
      </c>
      <c r="H271" s="6">
        <v>7.9246489504204867</v>
      </c>
      <c r="I271" s="6">
        <v>68.387748993360063</v>
      </c>
      <c r="J271" s="6">
        <v>-26.365408155438921</v>
      </c>
      <c r="K271" s="14">
        <v>138.06294759300297</v>
      </c>
      <c r="L271" s="14">
        <v>7.845453393031069</v>
      </c>
      <c r="M271" s="14">
        <v>13.633801411542194</v>
      </c>
      <c r="AB271" t="s">
        <v>56</v>
      </c>
    </row>
    <row r="272" spans="2:28" ht="16" x14ac:dyDescent="0.4">
      <c r="B272" s="124" t="s">
        <v>269</v>
      </c>
      <c r="C272" s="7">
        <v>329.7013302204769</v>
      </c>
      <c r="D272" s="6">
        <v>40.233142020423976</v>
      </c>
      <c r="E272" s="6">
        <v>7.680565395097811</v>
      </c>
      <c r="F272" s="6">
        <v>-83.768121657403384</v>
      </c>
      <c r="G272" s="6">
        <v>52.760484967358479</v>
      </c>
      <c r="H272" s="6">
        <v>40.903562604423101</v>
      </c>
      <c r="I272" s="6">
        <v>69.549384091305527</v>
      </c>
      <c r="J272" s="6">
        <v>-26.365408155438921</v>
      </c>
      <c r="K272" s="14">
        <v>308.44266480402496</v>
      </c>
      <c r="L272" s="14">
        <v>7.845453393031069</v>
      </c>
      <c r="M272" s="14">
        <v>-87.580397242345711</v>
      </c>
      <c r="AB272" t="s">
        <v>126</v>
      </c>
    </row>
    <row r="273" spans="2:28" ht="16" x14ac:dyDescent="0.4">
      <c r="B273" s="124" t="s">
        <v>270</v>
      </c>
      <c r="C273" s="7">
        <v>167.64902432857028</v>
      </c>
      <c r="D273" s="6">
        <v>43.791040151576681</v>
      </c>
      <c r="E273" s="6">
        <v>-0.39548192056847836</v>
      </c>
      <c r="F273" s="6">
        <v>-60.298849914021375</v>
      </c>
      <c r="G273" s="6">
        <v>-16.65422371406336</v>
      </c>
      <c r="H273" s="6">
        <v>11.470316995880204</v>
      </c>
      <c r="I273" s="6">
        <v>79.746908991817492</v>
      </c>
      <c r="J273" s="6">
        <v>-26.365408155438921</v>
      </c>
      <c r="K273" s="14">
        <v>153.69153522253984</v>
      </c>
      <c r="L273" s="14">
        <v>7.845453393031069</v>
      </c>
      <c r="M273" s="14">
        <v>-25.182266722182884</v>
      </c>
      <c r="AB273" t="s">
        <v>184</v>
      </c>
    </row>
    <row r="274" spans="2:28" ht="16" x14ac:dyDescent="0.4">
      <c r="B274" s="124" t="s">
        <v>271</v>
      </c>
      <c r="C274" s="7">
        <v>85.991833313302877</v>
      </c>
      <c r="D274" s="6">
        <v>44.407974221125144</v>
      </c>
      <c r="E274" s="6">
        <v>-28.501953961733918</v>
      </c>
      <c r="F274" s="6">
        <v>69.294541585449608</v>
      </c>
      <c r="G274" s="6">
        <v>-3.1469705736000062</v>
      </c>
      <c r="H274" s="6">
        <v>-23.428542309059296</v>
      </c>
      <c r="I274" s="6">
        <v>39.547890991429902</v>
      </c>
      <c r="J274" s="6">
        <v>-26.365408155438921</v>
      </c>
      <c r="K274" s="14">
        <v>-7.2949532894428826</v>
      </c>
      <c r="L274" s="14">
        <v>7.845453393031069</v>
      </c>
      <c r="M274" s="14">
        <v>13.633801411542194</v>
      </c>
      <c r="AB274" t="s">
        <v>254</v>
      </c>
    </row>
    <row r="275" spans="2:28" ht="16" x14ac:dyDescent="0.4">
      <c r="B275" s="124" t="s">
        <v>272</v>
      </c>
      <c r="C275" s="7">
        <v>373.9579499958266</v>
      </c>
      <c r="D275" s="6">
        <v>44.028119418462744</v>
      </c>
      <c r="E275" s="6">
        <v>-17.67250457942626</v>
      </c>
      <c r="F275" s="6">
        <v>-137.18083213040444</v>
      </c>
      <c r="G275" s="6">
        <v>30.998807847076929</v>
      </c>
      <c r="H275" s="6">
        <v>-245.01732437302982</v>
      </c>
      <c r="I275" s="6">
        <v>115.54214455018284</v>
      </c>
      <c r="J275" s="6">
        <v>-26.365408155438921</v>
      </c>
      <c r="K275" s="14">
        <v>588.14569261383031</v>
      </c>
      <c r="L275" s="14">
        <v>7.845453393031069</v>
      </c>
      <c r="M275" s="14">
        <v>13.633801411542194</v>
      </c>
      <c r="AB275" t="s">
        <v>262</v>
      </c>
    </row>
    <row r="276" spans="2:28" ht="16" x14ac:dyDescent="0.4">
      <c r="B276" s="124" t="s">
        <v>273</v>
      </c>
      <c r="C276" s="7">
        <v>142.96054461127147</v>
      </c>
      <c r="D276" s="6">
        <v>39.350061578091797</v>
      </c>
      <c r="E276" s="6">
        <v>-104.144872216284</v>
      </c>
      <c r="F276" s="6">
        <v>-87.153721353945315</v>
      </c>
      <c r="G276" s="6">
        <v>23.452325285701786</v>
      </c>
      <c r="H276" s="6">
        <v>81.165510568459425</v>
      </c>
      <c r="I276" s="6">
        <v>19.064743300693813</v>
      </c>
      <c r="J276" s="6">
        <v>-26.365408155438921</v>
      </c>
      <c r="K276" s="14">
        <v>176.11265079941961</v>
      </c>
      <c r="L276" s="14">
        <v>7.845453393031069</v>
      </c>
      <c r="M276" s="14">
        <v>13.633801411542194</v>
      </c>
      <c r="AB276" t="s">
        <v>201</v>
      </c>
    </row>
    <row r="277" spans="2:28" ht="16" x14ac:dyDescent="0.4">
      <c r="B277" s="124" t="s">
        <v>274</v>
      </c>
      <c r="C277" s="7">
        <v>162.4191001364639</v>
      </c>
      <c r="D277" s="6">
        <v>46.30672223038232</v>
      </c>
      <c r="E277" s="6">
        <v>-44.96062629478461</v>
      </c>
      <c r="F277" s="6">
        <v>147.09364915437234</v>
      </c>
      <c r="G277" s="6">
        <v>41.264984848730606</v>
      </c>
      <c r="H277" s="6">
        <v>-27.09261593401974</v>
      </c>
      <c r="I277" s="6">
        <v>11.98809277209148</v>
      </c>
      <c r="J277" s="6">
        <v>-26.365408155438921</v>
      </c>
      <c r="K277" s="14">
        <v>-7.2949532894428826</v>
      </c>
      <c r="L277" s="14">
        <v>7.845453393031069</v>
      </c>
      <c r="M277" s="14">
        <v>13.633801411542194</v>
      </c>
      <c r="AB277" t="s">
        <v>278</v>
      </c>
    </row>
    <row r="278" spans="2:28" ht="16" x14ac:dyDescent="0.4">
      <c r="B278" s="124" t="s">
        <v>275</v>
      </c>
      <c r="C278" s="7">
        <v>-64.84210370081297</v>
      </c>
      <c r="D278" s="6">
        <v>36.284171270226864</v>
      </c>
      <c r="E278" s="6">
        <v>-46.589676255970822</v>
      </c>
      <c r="F278" s="6">
        <v>-84.542421247755655</v>
      </c>
      <c r="G278" s="6">
        <v>-45.727108397267521</v>
      </c>
      <c r="H278" s="6">
        <v>25.290784251946341</v>
      </c>
      <c r="I278" s="6">
        <v>31.129164505683281</v>
      </c>
      <c r="J278" s="6">
        <v>-26.365408155438921</v>
      </c>
      <c r="K278" s="14">
        <v>141.14789114418389</v>
      </c>
      <c r="L278" s="14">
        <v>7.845453393031069</v>
      </c>
      <c r="M278" s="14">
        <v>-103.31495420945151</v>
      </c>
      <c r="AB278" t="s">
        <v>127</v>
      </c>
    </row>
    <row r="279" spans="2:28" ht="16" x14ac:dyDescent="0.4">
      <c r="B279" s="124" t="s">
        <v>276</v>
      </c>
      <c r="C279" s="7">
        <v>111.28881939033676</v>
      </c>
      <c r="D279" s="6">
        <v>47.582782859207441</v>
      </c>
      <c r="E279" s="6">
        <v>-63.184914029763512</v>
      </c>
      <c r="F279" s="6">
        <v>61.795087964651977</v>
      </c>
      <c r="G279" s="6">
        <v>-22.761052765476141</v>
      </c>
      <c r="H279" s="6">
        <v>-82.493109386354959</v>
      </c>
      <c r="I279" s="6">
        <v>-17.560770971213341</v>
      </c>
      <c r="J279" s="6">
        <v>-26.365408155438921</v>
      </c>
      <c r="K279" s="14">
        <v>223.04083183584291</v>
      </c>
      <c r="L279" s="14">
        <v>-22.398429372660885</v>
      </c>
      <c r="M279" s="14">
        <v>13.633801411542194</v>
      </c>
      <c r="AB279" t="s">
        <v>57</v>
      </c>
    </row>
    <row r="280" spans="2:28" ht="16" x14ac:dyDescent="0.4">
      <c r="B280" s="124" t="s">
        <v>277</v>
      </c>
      <c r="C280" s="7">
        <v>-91.428181137886256</v>
      </c>
      <c r="D280" s="6">
        <v>53.894003394542544</v>
      </c>
      <c r="E280" s="6">
        <v>-18.57592083801406</v>
      </c>
      <c r="F280" s="6">
        <v>-73.766437271126563</v>
      </c>
      <c r="G280" s="6">
        <v>12.902485409277421</v>
      </c>
      <c r="H280" s="6">
        <v>-118.32042353975466</v>
      </c>
      <c r="I280" s="6">
        <v>30.718179123567314</v>
      </c>
      <c r="J280" s="6">
        <v>-26.365408155438921</v>
      </c>
      <c r="K280" s="14">
        <v>37.208161175351826</v>
      </c>
      <c r="L280" s="14">
        <v>-2.7566218478333391</v>
      </c>
      <c r="M280" s="14">
        <v>13.633801411542194</v>
      </c>
      <c r="AB280" t="s">
        <v>79</v>
      </c>
    </row>
    <row r="281" spans="2:28" ht="16" x14ac:dyDescent="0.4">
      <c r="B281" s="124" t="s">
        <v>278</v>
      </c>
      <c r="C281" s="7">
        <v>355.49775629742959</v>
      </c>
      <c r="D281" s="6">
        <v>38.851155148654442</v>
      </c>
      <c r="E281" s="6">
        <v>7.2522107971636425</v>
      </c>
      <c r="F281" s="6">
        <v>5.2290469586316082</v>
      </c>
      <c r="G281" s="6">
        <v>-95.438549073009327</v>
      </c>
      <c r="H281" s="6">
        <v>124.46737071231215</v>
      </c>
      <c r="I281" s="6">
        <v>-44.96511561774544</v>
      </c>
      <c r="J281" s="6">
        <v>-26.365408155438921</v>
      </c>
      <c r="K281" s="14">
        <v>443.46444782966216</v>
      </c>
      <c r="L281" s="14">
        <v>-110.6312037143429</v>
      </c>
      <c r="M281" s="14">
        <v>13.633801411542194</v>
      </c>
      <c r="AB281" t="s">
        <v>238</v>
      </c>
    </row>
    <row r="282" spans="2:28" ht="16" x14ac:dyDescent="0.4">
      <c r="B282" s="124" t="s">
        <v>279</v>
      </c>
      <c r="C282" s="7">
        <v>279.71419046198218</v>
      </c>
      <c r="D282" s="6">
        <v>36.785503180121388</v>
      </c>
      <c r="E282" s="6">
        <v>-109.72410789409037</v>
      </c>
      <c r="F282" s="6">
        <v>-88.390172513509512</v>
      </c>
      <c r="G282" s="6">
        <v>-22.02532782432575</v>
      </c>
      <c r="H282" s="6">
        <v>-34.896733332786354</v>
      </c>
      <c r="I282" s="6">
        <v>112.25078140561732</v>
      </c>
      <c r="J282" s="6">
        <v>-26.365408155438921</v>
      </c>
      <c r="K282" s="14">
        <v>441.43537793473524</v>
      </c>
      <c r="L282" s="14">
        <v>7.845453393031069</v>
      </c>
      <c r="M282" s="14">
        <v>-37.201175731371841</v>
      </c>
      <c r="AB282" t="s">
        <v>35</v>
      </c>
    </row>
    <row r="283" spans="2:28" ht="16" x14ac:dyDescent="0.4">
      <c r="B283" s="124" t="s">
        <v>280</v>
      </c>
      <c r="C283" s="7">
        <v>-10.481372747967509</v>
      </c>
      <c r="D283" s="6">
        <v>41.904063789202148</v>
      </c>
      <c r="E283" s="6">
        <v>-49.287051228616946</v>
      </c>
      <c r="F283" s="6">
        <v>-20.362452847162803</v>
      </c>
      <c r="G283" s="6">
        <v>-57.58039564827537</v>
      </c>
      <c r="H283" s="6">
        <v>-35.539430128885826</v>
      </c>
      <c r="I283" s="6">
        <v>-17.429048089932447</v>
      </c>
      <c r="J283" s="6">
        <v>-26.365408155438921</v>
      </c>
      <c r="K283" s="14">
        <v>171.01032889226522</v>
      </c>
      <c r="L283" s="14">
        <v>7.845453393031069</v>
      </c>
      <c r="M283" s="14">
        <v>-24.677432724153618</v>
      </c>
      <c r="AB283" t="s">
        <v>290</v>
      </c>
    </row>
    <row r="284" spans="2:28" ht="16" x14ac:dyDescent="0.4">
      <c r="B284" s="124" t="s">
        <v>281</v>
      </c>
      <c r="C284" s="7">
        <v>40.838432670537252</v>
      </c>
      <c r="D284" s="6">
        <v>41.440308714109385</v>
      </c>
      <c r="E284" s="6">
        <v>-34.758232759946544</v>
      </c>
      <c r="F284" s="6">
        <v>18.343498040402295</v>
      </c>
      <c r="G284" s="6">
        <v>-15.743136002469207</v>
      </c>
      <c r="H284" s="6">
        <v>9.9507285424310581</v>
      </c>
      <c r="I284" s="6">
        <v>33.786372776318807</v>
      </c>
      <c r="J284" s="6">
        <v>-26.365408155438921</v>
      </c>
      <c r="K284" s="14">
        <v>-7.2949532894428826</v>
      </c>
      <c r="L284" s="14">
        <v>7.845453393031069</v>
      </c>
      <c r="M284" s="14">
        <v>13.633801411542194</v>
      </c>
      <c r="AB284" t="s">
        <v>128</v>
      </c>
    </row>
    <row r="285" spans="2:28" ht="16" x14ac:dyDescent="0.4">
      <c r="B285" s="124" t="s">
        <v>282</v>
      </c>
      <c r="C285" s="7">
        <v>79.747221342333731</v>
      </c>
      <c r="D285" s="6">
        <v>43.813933015289486</v>
      </c>
      <c r="E285" s="6">
        <v>4.7978930956866259</v>
      </c>
      <c r="F285" s="6">
        <v>-7.9610586349077295</v>
      </c>
      <c r="G285" s="6">
        <v>-10.93532202501912</v>
      </c>
      <c r="H285" s="6">
        <v>6.4191319401782829</v>
      </c>
      <c r="I285" s="6">
        <v>44.727528184778102</v>
      </c>
      <c r="J285" s="6">
        <v>-26.365408155438921</v>
      </c>
      <c r="K285" s="14">
        <v>3.7712691171937469</v>
      </c>
      <c r="L285" s="14">
        <v>7.845453393031069</v>
      </c>
      <c r="M285" s="14">
        <v>13.633801411542194</v>
      </c>
      <c r="AB285" t="s">
        <v>185</v>
      </c>
    </row>
    <row r="286" spans="2:28" ht="16" x14ac:dyDescent="0.4">
      <c r="B286" s="124" t="s">
        <v>283</v>
      </c>
      <c r="C286" s="7">
        <v>39.086091080921292</v>
      </c>
      <c r="D286" s="6">
        <v>35.072526739978244</v>
      </c>
      <c r="E286" s="6">
        <v>-85.772401584603443</v>
      </c>
      <c r="F286" s="6">
        <v>-21.751572295891176</v>
      </c>
      <c r="G286" s="6">
        <v>26.061089848128873</v>
      </c>
      <c r="H286" s="6">
        <v>89.842787774674861</v>
      </c>
      <c r="I286" s="6">
        <v>42.072364273650109</v>
      </c>
      <c r="J286" s="6">
        <v>-26.365408155438921</v>
      </c>
      <c r="K286" s="14">
        <v>70.247892222946746</v>
      </c>
      <c r="L286" s="14">
        <v>7.845453393031069</v>
      </c>
      <c r="M286" s="14">
        <v>-98.166641135555082</v>
      </c>
      <c r="AB286" t="s">
        <v>58</v>
      </c>
    </row>
    <row r="287" spans="2:28" ht="16" x14ac:dyDescent="0.4">
      <c r="B287" s="124" t="s">
        <v>284</v>
      </c>
      <c r="C287" s="7">
        <v>373.10303338733888</v>
      </c>
      <c r="D287" s="6">
        <v>35.457392478316748</v>
      </c>
      <c r="E287" s="6">
        <v>-33.010961483758031</v>
      </c>
      <c r="F287" s="6">
        <v>-43.549905723860618</v>
      </c>
      <c r="G287" s="6">
        <v>49.719251489219872</v>
      </c>
      <c r="H287" s="6">
        <v>204.81688145012964</v>
      </c>
      <c r="I287" s="6">
        <v>55.76518946979337</v>
      </c>
      <c r="J287" s="6">
        <v>-26.365408155438921</v>
      </c>
      <c r="K287" s="14">
        <v>210.88009969093295</v>
      </c>
      <c r="L287" s="14">
        <v>7.845453393031069</v>
      </c>
      <c r="M287" s="14">
        <v>-88.45495922102711</v>
      </c>
      <c r="AB287" t="s">
        <v>213</v>
      </c>
    </row>
    <row r="288" spans="2:28" ht="16" x14ac:dyDescent="0.4">
      <c r="B288" s="124" t="s">
        <v>285</v>
      </c>
      <c r="C288" s="7">
        <v>107.12345672749453</v>
      </c>
      <c r="D288" s="6">
        <v>38.48114414723814</v>
      </c>
      <c r="E288" s="6">
        <v>-36.874963516749467</v>
      </c>
      <c r="F288" s="6">
        <v>15.289529808535674</v>
      </c>
      <c r="G288" s="6">
        <v>-35.70777910924275</v>
      </c>
      <c r="H288" s="6">
        <v>89.535985044227672</v>
      </c>
      <c r="I288" s="6">
        <v>50.734351033807748</v>
      </c>
      <c r="J288" s="6">
        <v>-26.365408155438921</v>
      </c>
      <c r="K288" s="14">
        <v>10.724807916155015</v>
      </c>
      <c r="L288" s="14">
        <v>-12.32801185258076</v>
      </c>
      <c r="M288" s="14">
        <v>13.633801411542194</v>
      </c>
      <c r="AB288" t="s">
        <v>129</v>
      </c>
    </row>
    <row r="289" spans="2:28" ht="16" x14ac:dyDescent="0.4">
      <c r="B289" s="124" t="s">
        <v>286</v>
      </c>
      <c r="C289" s="7">
        <v>-218.52796942137866</v>
      </c>
      <c r="D289" s="6">
        <v>43.493264361261133</v>
      </c>
      <c r="E289" s="6">
        <v>-19.150557297531726</v>
      </c>
      <c r="F289" s="6">
        <v>-48.383878831198359</v>
      </c>
      <c r="G289" s="6">
        <v>-54.427382093704196</v>
      </c>
      <c r="H289" s="6">
        <v>-76.903684013718163</v>
      </c>
      <c r="I289" s="6">
        <v>45.832097158976289</v>
      </c>
      <c r="J289" s="6">
        <v>-26.365408155438921</v>
      </c>
      <c r="K289" s="14">
        <v>-7.2949532894428826</v>
      </c>
      <c r="L289" s="14">
        <v>7.845453393031069</v>
      </c>
      <c r="M289" s="14">
        <v>-83.172920653612906</v>
      </c>
      <c r="AB289" t="s">
        <v>255</v>
      </c>
    </row>
    <row r="290" spans="2:28" ht="16" x14ac:dyDescent="0.4">
      <c r="B290" s="124" t="s">
        <v>287</v>
      </c>
      <c r="C290" s="7">
        <v>90.735171477986469</v>
      </c>
      <c r="D290" s="6">
        <v>41.7994579425811</v>
      </c>
      <c r="E290" s="6">
        <v>-29.462284501685332</v>
      </c>
      <c r="F290" s="6">
        <v>53.151763693892846</v>
      </c>
      <c r="G290" s="6">
        <v>22.264254940762818</v>
      </c>
      <c r="H290" s="6">
        <v>5.4895902187226016</v>
      </c>
      <c r="I290" s="6">
        <v>9.6734958240210105</v>
      </c>
      <c r="J290" s="6">
        <v>-26.365408155438921</v>
      </c>
      <c r="K290" s="14">
        <v>-7.2949532894428826</v>
      </c>
      <c r="L290" s="14">
        <v>7.845453393031069</v>
      </c>
      <c r="M290" s="14">
        <v>13.633801411542194</v>
      </c>
      <c r="AB290" t="s">
        <v>263</v>
      </c>
    </row>
    <row r="291" spans="2:28" ht="16" x14ac:dyDescent="0.4">
      <c r="B291" s="124" t="s">
        <v>288</v>
      </c>
      <c r="C291" s="7">
        <v>10.518415647539456</v>
      </c>
      <c r="D291" s="6">
        <v>38.157738305103265</v>
      </c>
      <c r="E291" s="6">
        <v>-53.656963172696656</v>
      </c>
      <c r="F291" s="6">
        <v>1.975806015311379</v>
      </c>
      <c r="G291" s="6">
        <v>-109.88170229999869</v>
      </c>
      <c r="H291" s="6">
        <v>-103.42442636393983</v>
      </c>
      <c r="I291" s="6">
        <v>77.265780253625181</v>
      </c>
      <c r="J291" s="6">
        <v>-26.365408155438921</v>
      </c>
      <c r="K291" s="14">
        <v>166.32747111584803</v>
      </c>
      <c r="L291" s="14">
        <v>7.845453393031069</v>
      </c>
      <c r="M291" s="14">
        <v>12.274666556694665</v>
      </c>
      <c r="AB291" t="s">
        <v>28</v>
      </c>
    </row>
    <row r="292" spans="2:28" ht="16" x14ac:dyDescent="0.4">
      <c r="B292" s="124" t="s">
        <v>289</v>
      </c>
      <c r="C292" s="7">
        <v>20.584476746591502</v>
      </c>
      <c r="D292" s="6">
        <v>42.726732586622283</v>
      </c>
      <c r="E292" s="6">
        <v>-19.651495731999109</v>
      </c>
      <c r="F292" s="6">
        <v>40.294957165547146</v>
      </c>
      <c r="G292" s="6">
        <v>-19.371114012558273</v>
      </c>
      <c r="H292" s="6">
        <v>-14.183266531167263</v>
      </c>
      <c r="I292" s="6">
        <v>16.533905603915773</v>
      </c>
      <c r="J292" s="6">
        <v>-26.365408155438921</v>
      </c>
      <c r="K292" s="14">
        <v>-7.2949532894428826</v>
      </c>
      <c r="L292" s="14">
        <v>7.845453393031069</v>
      </c>
      <c r="M292" s="14">
        <v>4.9665718081678974E-2</v>
      </c>
      <c r="AB292" t="s">
        <v>36</v>
      </c>
    </row>
    <row r="293" spans="2:28" ht="16" x14ac:dyDescent="0.4">
      <c r="B293" s="124" t="s">
        <v>290</v>
      </c>
      <c r="C293" s="7">
        <v>61.942052786870342</v>
      </c>
      <c r="D293" s="6">
        <v>40.88235699032878</v>
      </c>
      <c r="E293" s="6">
        <v>-115.16846226870648</v>
      </c>
      <c r="F293" s="6">
        <v>60.559258322822622</v>
      </c>
      <c r="G293" s="6">
        <v>-11.95618951411484</v>
      </c>
      <c r="H293" s="6">
        <v>-0.26722700576721503</v>
      </c>
      <c r="I293" s="6">
        <v>11.357310052580916</v>
      </c>
      <c r="J293" s="6">
        <v>-26.365408155438921</v>
      </c>
      <c r="K293" s="14">
        <v>107.50512652773726</v>
      </c>
      <c r="L293" s="14">
        <v>7.845453393031069</v>
      </c>
      <c r="M293" s="14">
        <v>-12.450165555602842</v>
      </c>
      <c r="AB293" t="s">
        <v>130</v>
      </c>
    </row>
    <row r="294" spans="2:28" ht="16" x14ac:dyDescent="0.4">
      <c r="B294" s="124" t="s">
        <v>291</v>
      </c>
      <c r="C294" s="7">
        <v>390.58872535237487</v>
      </c>
      <c r="D294" s="6">
        <v>33.151346437604921</v>
      </c>
      <c r="E294" s="6">
        <v>-12.573009297712321</v>
      </c>
      <c r="F294" s="6">
        <v>-81.806730892356001</v>
      </c>
      <c r="G294" s="6">
        <v>-10.818225576243279</v>
      </c>
      <c r="H294" s="6">
        <v>103.53052424135302</v>
      </c>
      <c r="I294" s="6">
        <v>42.135124816819349</v>
      </c>
      <c r="J294" s="6">
        <v>-26.365408155438921</v>
      </c>
      <c r="K294" s="14">
        <v>321.85584897377481</v>
      </c>
      <c r="L294" s="14">
        <v>7.845453393031069</v>
      </c>
      <c r="M294" s="14">
        <v>13.633801411542194</v>
      </c>
      <c r="AB294" t="s">
        <v>291</v>
      </c>
    </row>
    <row r="295" spans="2:28" ht="16" x14ac:dyDescent="0.4">
      <c r="B295" s="124" t="s">
        <v>292</v>
      </c>
      <c r="C295" s="7">
        <v>480.79179992623091</v>
      </c>
      <c r="D295" s="6">
        <v>31.69024303676802</v>
      </c>
      <c r="E295" s="6">
        <v>-83.951954383787267</v>
      </c>
      <c r="F295" s="6">
        <v>123.00723961547689</v>
      </c>
      <c r="G295" s="6">
        <v>54.165763018591498</v>
      </c>
      <c r="H295" s="6">
        <v>146.6749949420236</v>
      </c>
      <c r="I295" s="6">
        <v>-9.6521251794873848</v>
      </c>
      <c r="J295" s="6">
        <v>-26.365408155438921</v>
      </c>
      <c r="K295" s="14">
        <v>223.74379222751116</v>
      </c>
      <c r="L295" s="14">
        <v>7.845453393031069</v>
      </c>
      <c r="M295" s="14">
        <v>13.633801411542194</v>
      </c>
      <c r="AB295" t="s">
        <v>292</v>
      </c>
    </row>
  </sheetData>
  <sortState xmlns:xlrd2="http://schemas.microsoft.com/office/spreadsheetml/2017/richdata2" ref="AB6:AB295">
    <sortCondition ref="AB6:AB295"/>
  </sortState>
  <dataValidations count="1">
    <dataValidation type="list" allowBlank="1" showInputMessage="1" showErrorMessage="1" sqref="B5" xr:uid="{00000000-0002-0000-0400-000000000000}">
      <formula1>$AB$6:$AB$295</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ER326"/>
  <sheetViews>
    <sheetView showGridLines="0" zoomScaleNormal="100" workbookViewId="0">
      <pane xSplit="2" ySplit="5" topLeftCell="C6" activePane="bottomRight" state="frozen"/>
      <selection pane="topRight" activeCell="C1" sqref="C1"/>
      <selection pane="bottomLeft" activeCell="A6" sqref="A6"/>
      <selection pane="bottomRight" activeCell="B6" sqref="B6"/>
    </sheetView>
  </sheetViews>
  <sheetFormatPr defaultRowHeight="14.5" x14ac:dyDescent="0.35"/>
  <cols>
    <col min="1" max="1" width="6" customWidth="1"/>
    <col min="2" max="2" width="50.453125" customWidth="1"/>
    <col min="3" max="3" width="14.81640625" customWidth="1"/>
    <col min="4" max="4" width="15.1796875" bestFit="1" customWidth="1"/>
    <col min="5" max="5" width="18" bestFit="1" customWidth="1"/>
    <col min="6" max="6" width="12.7265625" bestFit="1" customWidth="1"/>
    <col min="7" max="7" width="6.81640625" bestFit="1" customWidth="1"/>
    <col min="8" max="8" width="8.54296875" bestFit="1" customWidth="1"/>
    <col min="9" max="9" width="7.453125" bestFit="1" customWidth="1"/>
    <col min="10" max="10" width="15.54296875" bestFit="1" customWidth="1"/>
    <col min="11" max="11" width="12.1796875" bestFit="1" customWidth="1"/>
    <col min="12" max="12" width="15.7265625" bestFit="1" customWidth="1"/>
  </cols>
  <sheetData>
    <row r="1" spans="1:13 16372:16372" x14ac:dyDescent="0.35">
      <c r="A1" s="145" t="s">
        <v>375</v>
      </c>
      <c r="B1" s="146"/>
      <c r="C1" s="29">
        <v>2</v>
      </c>
      <c r="D1" s="29">
        <f>C1+1</f>
        <v>3</v>
      </c>
      <c r="E1" s="29">
        <f t="shared" ref="E1:L1" si="0">D1+1</f>
        <v>4</v>
      </c>
      <c r="F1" s="29">
        <f t="shared" si="0"/>
        <v>5</v>
      </c>
      <c r="G1" s="29">
        <f t="shared" si="0"/>
        <v>6</v>
      </c>
      <c r="H1" s="29">
        <f t="shared" si="0"/>
        <v>7</v>
      </c>
      <c r="I1" s="29">
        <f t="shared" si="0"/>
        <v>8</v>
      </c>
      <c r="J1" s="29">
        <f t="shared" si="0"/>
        <v>9</v>
      </c>
      <c r="K1" s="29">
        <f t="shared" si="0"/>
        <v>10</v>
      </c>
      <c r="L1" s="29">
        <f t="shared" si="0"/>
        <v>11</v>
      </c>
    </row>
    <row r="2" spans="1:13 16372:16372" x14ac:dyDescent="0.35">
      <c r="C2" s="1"/>
      <c r="D2" s="148"/>
      <c r="E2" s="1"/>
      <c r="F2" s="1"/>
      <c r="G2" s="1"/>
      <c r="H2" s="148"/>
      <c r="I2" s="150" t="s">
        <v>368</v>
      </c>
      <c r="J2" s="150" t="s">
        <v>368</v>
      </c>
      <c r="K2" s="150" t="s">
        <v>369</v>
      </c>
      <c r="L2" s="150" t="s">
        <v>369</v>
      </c>
      <c r="M2" s="1"/>
    </row>
    <row r="3" spans="1:13 16372:16372" x14ac:dyDescent="0.35">
      <c r="C3" s="30" t="s">
        <v>373</v>
      </c>
      <c r="D3" s="3" t="s">
        <v>293</v>
      </c>
      <c r="E3" s="3" t="s">
        <v>294</v>
      </c>
      <c r="F3" s="3" t="s">
        <v>376</v>
      </c>
      <c r="G3" s="3" t="s">
        <v>367</v>
      </c>
      <c r="H3" s="3" t="s">
        <v>1</v>
      </c>
      <c r="I3" s="4" t="s">
        <v>370</v>
      </c>
      <c r="J3" s="4" t="s">
        <v>366</v>
      </c>
      <c r="K3" s="149" t="s">
        <v>371</v>
      </c>
      <c r="L3" s="149" t="s">
        <v>372</v>
      </c>
      <c r="M3" s="1"/>
    </row>
    <row r="4" spans="1:13 16372:16372" ht="15" thickBot="1" x14ac:dyDescent="0.4"/>
    <row r="5" spans="1:13 16372:16372" ht="16.5" thickBot="1" x14ac:dyDescent="0.45">
      <c r="B5" s="173" t="s">
        <v>51</v>
      </c>
      <c r="C5" s="174">
        <f>VLOOKUP($B5,$B$6:$L$295,C1,0)</f>
        <v>-13.467904331297973</v>
      </c>
      <c r="D5" s="174">
        <f t="shared" ref="D5:L5" si="1">VLOOKUP($B5,$B$6:$L$295,D1,0)</f>
        <v>0</v>
      </c>
      <c r="E5" s="174">
        <f t="shared" si="1"/>
        <v>0</v>
      </c>
      <c r="F5" s="174">
        <f t="shared" si="1"/>
        <v>-10.134616739698687</v>
      </c>
      <c r="G5" s="174">
        <f t="shared" si="1"/>
        <v>-39.97249441409361</v>
      </c>
      <c r="H5" s="174">
        <f t="shared" si="1"/>
        <v>-26.868241913959253</v>
      </c>
      <c r="I5" s="175">
        <f t="shared" si="1"/>
        <v>-10.738907995558725</v>
      </c>
      <c r="J5" s="175">
        <f t="shared" si="1"/>
        <v>47.333134719482139</v>
      </c>
      <c r="K5" s="175">
        <f t="shared" si="1"/>
        <v>22.685868561938666</v>
      </c>
      <c r="L5" s="176">
        <f t="shared" si="1"/>
        <v>4.2273534505914832</v>
      </c>
    </row>
    <row r="6" spans="1:13 16372:16372" ht="16" x14ac:dyDescent="0.4">
      <c r="B6" s="124" t="s">
        <v>3</v>
      </c>
      <c r="C6" s="7">
        <v>392.74264444600493</v>
      </c>
      <c r="D6" s="6">
        <v>0</v>
      </c>
      <c r="E6" s="6">
        <v>0</v>
      </c>
      <c r="F6" s="6">
        <v>34.82048247430199</v>
      </c>
      <c r="G6" s="6">
        <v>14.381936609671849</v>
      </c>
      <c r="H6" s="6">
        <v>-138.10331402880647</v>
      </c>
      <c r="I6" s="14">
        <v>-10.738907995558725</v>
      </c>
      <c r="J6" s="14">
        <v>465.46922537386615</v>
      </c>
      <c r="K6" s="14">
        <v>22.685868561938666</v>
      </c>
      <c r="L6" s="14">
        <v>4.2273534505914832</v>
      </c>
      <c r="XER6" s="5" t="s">
        <v>137</v>
      </c>
    </row>
    <row r="7" spans="1:13 16372:16372" ht="16" x14ac:dyDescent="0.4">
      <c r="B7" s="124" t="s">
        <v>4</v>
      </c>
      <c r="C7" s="7">
        <v>-811.92714920307151</v>
      </c>
      <c r="D7" s="6">
        <v>0</v>
      </c>
      <c r="E7" s="6">
        <v>0</v>
      </c>
      <c r="F7" s="6">
        <v>-6.1912315313150437</v>
      </c>
      <c r="G7" s="6">
        <v>-2.6602852846524074</v>
      </c>
      <c r="H7" s="6">
        <v>-257.41379177153078</v>
      </c>
      <c r="I7" s="14">
        <v>-10.738907995558725</v>
      </c>
      <c r="J7" s="14">
        <v>-331.39242400665188</v>
      </c>
      <c r="K7" s="14">
        <v>22.685868561938666</v>
      </c>
      <c r="L7" s="14">
        <v>-226.21637717530146</v>
      </c>
      <c r="XER7" s="5" t="s">
        <v>138</v>
      </c>
    </row>
    <row r="8" spans="1:13 16372:16372" ht="16" x14ac:dyDescent="0.4">
      <c r="B8" s="124" t="s">
        <v>5</v>
      </c>
      <c r="C8" s="7">
        <v>-265.37914544376946</v>
      </c>
      <c r="D8" s="6">
        <v>0</v>
      </c>
      <c r="E8" s="6">
        <v>0</v>
      </c>
      <c r="F8" s="6">
        <v>-15.289442525090841</v>
      </c>
      <c r="G8" s="6">
        <v>97.512147723484901</v>
      </c>
      <c r="H8" s="6">
        <v>62.851984107149143</v>
      </c>
      <c r="I8" s="14">
        <v>-10.738907995558725</v>
      </c>
      <c r="J8" s="14">
        <v>-426.62814876628408</v>
      </c>
      <c r="K8" s="14">
        <v>22.685868561938666</v>
      </c>
      <c r="L8" s="14">
        <v>4.2273534505914832</v>
      </c>
      <c r="XER8" s="5" t="s">
        <v>72</v>
      </c>
    </row>
    <row r="9" spans="1:13 16372:16372" ht="16" x14ac:dyDescent="0.4">
      <c r="B9" s="124" t="s">
        <v>6</v>
      </c>
      <c r="C9" s="7">
        <v>-140.99305590149379</v>
      </c>
      <c r="D9" s="6">
        <v>0</v>
      </c>
      <c r="E9" s="6">
        <v>0</v>
      </c>
      <c r="F9" s="6">
        <v>6.9718982333251418</v>
      </c>
      <c r="G9" s="6">
        <v>45.179477450337593</v>
      </c>
      <c r="H9" s="6">
        <v>-192.49944883981624</v>
      </c>
      <c r="I9" s="14">
        <v>-10.738907995558725</v>
      </c>
      <c r="J9" s="14">
        <v>76.867890722601913</v>
      </c>
      <c r="K9" s="14">
        <v>-71.001318922974974</v>
      </c>
      <c r="L9" s="14">
        <v>4.2273534505914832</v>
      </c>
      <c r="XER9" s="5" t="s">
        <v>59</v>
      </c>
    </row>
    <row r="10" spans="1:13 16372:16372" ht="16" x14ac:dyDescent="0.4">
      <c r="B10" s="124" t="s">
        <v>7</v>
      </c>
      <c r="C10" s="7">
        <v>-143.18294605064858</v>
      </c>
      <c r="D10" s="6">
        <v>0</v>
      </c>
      <c r="E10" s="6">
        <v>0</v>
      </c>
      <c r="F10" s="6">
        <v>12.641157413057643</v>
      </c>
      <c r="G10" s="6">
        <v>36.907878160716031</v>
      </c>
      <c r="H10" s="6">
        <v>-181.78164871956824</v>
      </c>
      <c r="I10" s="14">
        <v>-10.738907995558725</v>
      </c>
      <c r="J10" s="14">
        <v>-27.124646921825438</v>
      </c>
      <c r="K10" s="14">
        <v>22.685868561938666</v>
      </c>
      <c r="L10" s="14">
        <v>4.2273534505914832</v>
      </c>
      <c r="XER10" s="5" t="s">
        <v>214</v>
      </c>
    </row>
    <row r="11" spans="1:13 16372:16372" ht="16" x14ac:dyDescent="0.4">
      <c r="B11" s="124" t="s">
        <v>8</v>
      </c>
      <c r="C11" s="7">
        <v>-67.633313907527423</v>
      </c>
      <c r="D11" s="6">
        <v>0</v>
      </c>
      <c r="E11" s="6">
        <v>0</v>
      </c>
      <c r="F11" s="6">
        <v>16.278897060428353</v>
      </c>
      <c r="G11" s="6">
        <v>-15.15605400319925</v>
      </c>
      <c r="H11" s="6">
        <v>-98.203944897605993</v>
      </c>
      <c r="I11" s="14">
        <v>-10.738907995558725</v>
      </c>
      <c r="J11" s="14">
        <v>45.710135820049381</v>
      </c>
      <c r="K11" s="14">
        <v>-9.7507933422326758</v>
      </c>
      <c r="L11" s="14">
        <v>4.2273534505914832</v>
      </c>
      <c r="XER11" s="5" t="s">
        <v>279</v>
      </c>
    </row>
    <row r="12" spans="1:13 16372:16372" ht="16" x14ac:dyDescent="0.4">
      <c r="B12" s="124" t="s">
        <v>9</v>
      </c>
      <c r="C12" s="7">
        <v>-384.44897965723891</v>
      </c>
      <c r="D12" s="6">
        <v>0</v>
      </c>
      <c r="E12" s="6">
        <v>0</v>
      </c>
      <c r="F12" s="6">
        <v>-7.7322002396061569</v>
      </c>
      <c r="G12" s="6">
        <v>173.46095973570132</v>
      </c>
      <c r="H12" s="6">
        <v>-178.45577718345382</v>
      </c>
      <c r="I12" s="14">
        <v>-10.738907995558725</v>
      </c>
      <c r="J12" s="14">
        <v>-374.65032536260594</v>
      </c>
      <c r="K12" s="14">
        <v>22.685868561938666</v>
      </c>
      <c r="L12" s="14">
        <v>-9.0185971736542712</v>
      </c>
      <c r="XER12" s="5" t="s">
        <v>280</v>
      </c>
    </row>
    <row r="13" spans="1:13 16372:16372" ht="16" x14ac:dyDescent="0.4">
      <c r="B13" s="124" t="s">
        <v>10</v>
      </c>
      <c r="C13" s="7">
        <v>-447.06412399851359</v>
      </c>
      <c r="D13" s="6">
        <v>0</v>
      </c>
      <c r="E13" s="6">
        <v>0</v>
      </c>
      <c r="F13" s="6">
        <v>-8.398974052008068</v>
      </c>
      <c r="G13" s="6">
        <v>111.67725987208205</v>
      </c>
      <c r="H13" s="6">
        <v>-165.35947540883075</v>
      </c>
      <c r="I13" s="14">
        <v>-10.738907995558725</v>
      </c>
      <c r="J13" s="14">
        <v>-401.15724842672824</v>
      </c>
      <c r="K13" s="14">
        <v>22.685868561938666</v>
      </c>
      <c r="L13" s="14">
        <v>4.2273534505914832</v>
      </c>
      <c r="XER13" s="5" t="s">
        <v>186</v>
      </c>
    </row>
    <row r="14" spans="1:13 16372:16372" ht="16" x14ac:dyDescent="0.4">
      <c r="B14" s="124" t="s">
        <v>11</v>
      </c>
      <c r="C14" s="7">
        <v>487.936347366277</v>
      </c>
      <c r="D14" s="6">
        <v>0</v>
      </c>
      <c r="E14" s="6">
        <v>0</v>
      </c>
      <c r="F14" s="6">
        <v>-18.955771964491827</v>
      </c>
      <c r="G14" s="6">
        <v>56.666596751012982</v>
      </c>
      <c r="H14" s="6">
        <v>507.21183168017245</v>
      </c>
      <c r="I14" s="14">
        <v>-10.738907995558725</v>
      </c>
      <c r="J14" s="14">
        <v>-27.857493340617019</v>
      </c>
      <c r="K14" s="14">
        <v>-22.617261214832343</v>
      </c>
      <c r="L14" s="14">
        <v>4.2273534505914832</v>
      </c>
      <c r="XER14" s="5" t="s">
        <v>202</v>
      </c>
    </row>
    <row r="15" spans="1:13 16372:16372" ht="16" x14ac:dyDescent="0.4">
      <c r="B15" s="124" t="s">
        <v>12</v>
      </c>
      <c r="C15" s="7">
        <v>-838.23652081295108</v>
      </c>
      <c r="D15" s="6">
        <v>0</v>
      </c>
      <c r="E15" s="6">
        <v>0</v>
      </c>
      <c r="F15" s="6">
        <v>-16.64968857247321</v>
      </c>
      <c r="G15" s="6">
        <v>13.040659369927452</v>
      </c>
      <c r="H15" s="6">
        <v>-422.31385019667624</v>
      </c>
      <c r="I15" s="14">
        <v>-10.738907995558725</v>
      </c>
      <c r="J15" s="14">
        <v>-428.48795543070054</v>
      </c>
      <c r="K15" s="14">
        <v>22.685868561938666</v>
      </c>
      <c r="L15" s="14">
        <v>4.2273534505914832</v>
      </c>
      <c r="XER15" s="5" t="s">
        <v>224</v>
      </c>
    </row>
    <row r="16" spans="1:13 16372:16372" ht="16" x14ac:dyDescent="0.4">
      <c r="B16" s="124" t="s">
        <v>13</v>
      </c>
      <c r="C16" s="7">
        <v>-61.752865195895467</v>
      </c>
      <c r="D16" s="6">
        <v>0</v>
      </c>
      <c r="E16" s="6">
        <v>0</v>
      </c>
      <c r="F16" s="6">
        <v>-0.70629855578968703</v>
      </c>
      <c r="G16" s="6">
        <v>37.534651085021274</v>
      </c>
      <c r="H16" s="6">
        <v>-171.46259904326482</v>
      </c>
      <c r="I16" s="14">
        <v>-10.738907995558725</v>
      </c>
      <c r="J16" s="14">
        <v>134.32247245591563</v>
      </c>
      <c r="K16" s="14">
        <v>-54.929536592810628</v>
      </c>
      <c r="L16" s="14">
        <v>4.2273534505914832</v>
      </c>
      <c r="XER16" s="5" t="s">
        <v>139</v>
      </c>
    </row>
    <row r="17" spans="2:12 16372:16372" ht="16" x14ac:dyDescent="0.4">
      <c r="B17" s="124" t="s">
        <v>14</v>
      </c>
      <c r="C17" s="7">
        <v>-315.36090027756779</v>
      </c>
      <c r="D17" s="6">
        <v>0</v>
      </c>
      <c r="E17" s="6">
        <v>0</v>
      </c>
      <c r="F17" s="6">
        <v>7.1887097233145028</v>
      </c>
      <c r="G17" s="6">
        <v>35.478345293090875</v>
      </c>
      <c r="H17" s="6">
        <v>-167.22935579846114</v>
      </c>
      <c r="I17" s="14">
        <v>-10.738907995558725</v>
      </c>
      <c r="J17" s="14">
        <v>-206.97291351248342</v>
      </c>
      <c r="K17" s="14">
        <v>22.685868561938666</v>
      </c>
      <c r="L17" s="14">
        <v>4.2273534505914832</v>
      </c>
      <c r="XER17" s="5" t="s">
        <v>256</v>
      </c>
    </row>
    <row r="18" spans="2:12 16372:16372" ht="16" x14ac:dyDescent="0.4">
      <c r="B18" s="124" t="s">
        <v>15</v>
      </c>
      <c r="C18" s="7">
        <v>133.98010298057935</v>
      </c>
      <c r="D18" s="6">
        <v>0</v>
      </c>
      <c r="E18" s="6">
        <v>0</v>
      </c>
      <c r="F18" s="6">
        <v>29.566763396349977</v>
      </c>
      <c r="G18" s="6">
        <v>58.52343758775659</v>
      </c>
      <c r="H18" s="6">
        <v>-307.2512704267678</v>
      </c>
      <c r="I18" s="14">
        <v>-10.738907995558725</v>
      </c>
      <c r="J18" s="14">
        <v>544.08168134968662</v>
      </c>
      <c r="K18" s="14">
        <v>-184.42895438147883</v>
      </c>
      <c r="L18" s="14">
        <v>4.2273534505914832</v>
      </c>
      <c r="XER18" s="5" t="s">
        <v>264</v>
      </c>
    </row>
    <row r="19" spans="2:12 16372:16372" ht="16" x14ac:dyDescent="0.4">
      <c r="B19" s="124" t="s">
        <v>16</v>
      </c>
      <c r="C19" s="7">
        <v>-117.22722121913948</v>
      </c>
      <c r="D19" s="6">
        <v>0</v>
      </c>
      <c r="E19" s="6">
        <v>0</v>
      </c>
      <c r="F19" s="6">
        <v>7.2517772512633973</v>
      </c>
      <c r="G19" s="6">
        <v>127.56790508650488</v>
      </c>
      <c r="H19" s="6">
        <v>-136.76037533600578</v>
      </c>
      <c r="I19" s="14">
        <v>-10.738907995558725</v>
      </c>
      <c r="J19" s="14">
        <v>-131.46084223787341</v>
      </c>
      <c r="K19" s="14">
        <v>22.685868561938666</v>
      </c>
      <c r="L19" s="14">
        <v>4.2273534505914832</v>
      </c>
      <c r="XER19" s="5" t="s">
        <v>98</v>
      </c>
    </row>
    <row r="20" spans="2:12 16372:16372" ht="16" x14ac:dyDescent="0.4">
      <c r="B20" s="124" t="s">
        <v>17</v>
      </c>
      <c r="C20" s="7">
        <v>115.86312089448109</v>
      </c>
      <c r="D20" s="6">
        <v>0</v>
      </c>
      <c r="E20" s="6">
        <v>0</v>
      </c>
      <c r="F20" s="6">
        <v>-6.5163264823137625</v>
      </c>
      <c r="G20" s="6">
        <v>167.33960789149842</v>
      </c>
      <c r="H20" s="6">
        <v>84.088226049539003</v>
      </c>
      <c r="I20" s="14">
        <v>-10.738907995558725</v>
      </c>
      <c r="J20" s="14">
        <v>-43.646832699239376</v>
      </c>
      <c r="K20" s="14">
        <v>-78.889999320035955</v>
      </c>
      <c r="L20" s="14">
        <v>4.2273534505914832</v>
      </c>
      <c r="XER20" s="5" t="s">
        <v>281</v>
      </c>
    </row>
    <row r="21" spans="2:12 16372:16372" ht="16" x14ac:dyDescent="0.4">
      <c r="B21" s="124" t="s">
        <v>18</v>
      </c>
      <c r="C21" s="7">
        <v>124.22974788267742</v>
      </c>
      <c r="D21" s="6">
        <v>0</v>
      </c>
      <c r="E21" s="6">
        <v>0</v>
      </c>
      <c r="F21" s="6">
        <v>-4.0728078827681857</v>
      </c>
      <c r="G21" s="6">
        <v>108.81958747823671</v>
      </c>
      <c r="H21" s="6">
        <v>29.06480036549311</v>
      </c>
      <c r="I21" s="14">
        <v>-10.738907995558725</v>
      </c>
      <c r="J21" s="14">
        <v>-25.756146095255652</v>
      </c>
      <c r="K21" s="14">
        <v>22.685868561938666</v>
      </c>
      <c r="L21" s="14">
        <v>4.2273534505914832</v>
      </c>
      <c r="XER21" s="5" t="s">
        <v>140</v>
      </c>
    </row>
    <row r="22" spans="2:12 16372:16372" ht="16" x14ac:dyDescent="0.4">
      <c r="B22" s="124" t="s">
        <v>19</v>
      </c>
      <c r="C22" s="7">
        <v>136.16404766385202</v>
      </c>
      <c r="D22" s="6">
        <v>0</v>
      </c>
      <c r="E22" s="6">
        <v>0</v>
      </c>
      <c r="F22" s="6">
        <v>5.0679458971747087</v>
      </c>
      <c r="G22" s="6">
        <v>100.80642507898911</v>
      </c>
      <c r="H22" s="6">
        <v>64.208281645396454</v>
      </c>
      <c r="I22" s="14">
        <v>-10.738907995558725</v>
      </c>
      <c r="J22" s="14">
        <v>73.481938541715877</v>
      </c>
      <c r="K22" s="14">
        <v>-100.88898895445691</v>
      </c>
      <c r="L22" s="14">
        <v>4.2273534505914832</v>
      </c>
      <c r="XER22" s="5" t="s">
        <v>239</v>
      </c>
    </row>
    <row r="23" spans="2:12 16372:16372" ht="16" x14ac:dyDescent="0.4">
      <c r="B23" s="124" t="s">
        <v>20</v>
      </c>
      <c r="C23" s="7">
        <v>297.09657321371787</v>
      </c>
      <c r="D23" s="6">
        <v>0</v>
      </c>
      <c r="E23" s="6">
        <v>0</v>
      </c>
      <c r="F23" s="6">
        <v>28.165467129644465</v>
      </c>
      <c r="G23" s="6">
        <v>46.17806284899283</v>
      </c>
      <c r="H23" s="6">
        <v>-250.55006268929216</v>
      </c>
      <c r="I23" s="14">
        <v>-10.738907995558725</v>
      </c>
      <c r="J23" s="14">
        <v>457.12879190740131</v>
      </c>
      <c r="K23" s="14">
        <v>22.685868561938666</v>
      </c>
      <c r="L23" s="14">
        <v>4.2273534505914832</v>
      </c>
      <c r="XER23" s="5" t="s">
        <v>80</v>
      </c>
    </row>
    <row r="24" spans="2:12 16372:16372" ht="16" x14ac:dyDescent="0.4">
      <c r="B24" s="124" t="s">
        <v>21</v>
      </c>
      <c r="C24" s="7">
        <v>-406.32722397197767</v>
      </c>
      <c r="D24" s="6">
        <v>0</v>
      </c>
      <c r="E24" s="6">
        <v>0</v>
      </c>
      <c r="F24" s="6">
        <v>-10.272435543160748</v>
      </c>
      <c r="G24" s="6">
        <v>21.783183439516925</v>
      </c>
      <c r="H24" s="6">
        <v>-160.88823887215358</v>
      </c>
      <c r="I24" s="14">
        <v>-10.738907995558725</v>
      </c>
      <c r="J24" s="14">
        <v>-273.12404701315165</v>
      </c>
      <c r="K24" s="14">
        <v>22.685868561938666</v>
      </c>
      <c r="L24" s="14">
        <v>4.2273534505914832</v>
      </c>
      <c r="XER24" s="5" t="s">
        <v>225</v>
      </c>
    </row>
    <row r="25" spans="2:12 16372:16372" ht="16" x14ac:dyDescent="0.4">
      <c r="B25" s="124" t="s">
        <v>22</v>
      </c>
      <c r="C25" s="7">
        <v>-492.82129642016787</v>
      </c>
      <c r="D25" s="6">
        <v>0</v>
      </c>
      <c r="E25" s="6">
        <v>0</v>
      </c>
      <c r="F25" s="6">
        <v>-5.0254488613511619</v>
      </c>
      <c r="G25" s="6">
        <v>90.210647519372216</v>
      </c>
      <c r="H25" s="6">
        <v>-142.23082395457448</v>
      </c>
      <c r="I25" s="14">
        <v>-10.738907995558725</v>
      </c>
      <c r="J25" s="14">
        <v>-451.94998514058591</v>
      </c>
      <c r="K25" s="14">
        <v>22.685868561938666</v>
      </c>
      <c r="L25" s="14">
        <v>4.2273534505914832</v>
      </c>
      <c r="XER25" s="5" t="s">
        <v>141</v>
      </c>
    </row>
    <row r="26" spans="2:12 16372:16372" ht="16" x14ac:dyDescent="0.4">
      <c r="B26" s="124" t="s">
        <v>23</v>
      </c>
      <c r="C26" s="7">
        <v>-150.92022558082201</v>
      </c>
      <c r="D26" s="6">
        <v>0</v>
      </c>
      <c r="E26" s="6">
        <v>0</v>
      </c>
      <c r="F26" s="6">
        <v>18.818983554434073</v>
      </c>
      <c r="G26" s="6">
        <v>19.836121687952193</v>
      </c>
      <c r="H26" s="6">
        <v>-107.24702699114034</v>
      </c>
      <c r="I26" s="14">
        <v>-10.738907995558725</v>
      </c>
      <c r="J26" s="14">
        <v>51.799505178784599</v>
      </c>
      <c r="K26" s="14">
        <v>-127.61625446588529</v>
      </c>
      <c r="L26" s="14">
        <v>4.2273534505914832</v>
      </c>
      <c r="XER26" s="5" t="s">
        <v>3</v>
      </c>
    </row>
    <row r="27" spans="2:12 16372:16372" ht="16" x14ac:dyDescent="0.4">
      <c r="B27" s="124" t="s">
        <v>24</v>
      </c>
      <c r="C27" s="7">
        <v>-244.95832412350808</v>
      </c>
      <c r="D27" s="6">
        <v>0</v>
      </c>
      <c r="E27" s="6">
        <v>0</v>
      </c>
      <c r="F27" s="6">
        <v>20.402200851876501</v>
      </c>
      <c r="G27" s="6">
        <v>50.539735005324808</v>
      </c>
      <c r="H27" s="6">
        <v>-273.63224400840488</v>
      </c>
      <c r="I27" s="14">
        <v>-10.738907995558725</v>
      </c>
      <c r="J27" s="14">
        <v>221.99073441903903</v>
      </c>
      <c r="K27" s="14">
        <v>-257.74719584637631</v>
      </c>
      <c r="L27" s="14">
        <v>4.2273534505914832</v>
      </c>
      <c r="XER27" s="5" t="s">
        <v>46</v>
      </c>
    </row>
    <row r="28" spans="2:12 16372:16372" ht="16" x14ac:dyDescent="0.4">
      <c r="B28" s="124" t="s">
        <v>25</v>
      </c>
      <c r="C28" s="7">
        <v>-585.80918364585523</v>
      </c>
      <c r="D28" s="6">
        <v>0</v>
      </c>
      <c r="E28" s="6">
        <v>0</v>
      </c>
      <c r="F28" s="6">
        <v>-15.244672467521893</v>
      </c>
      <c r="G28" s="6">
        <v>31.072834457454331</v>
      </c>
      <c r="H28" s="6">
        <v>-196.95998220185916</v>
      </c>
      <c r="I28" s="14">
        <v>-10.738907995558725</v>
      </c>
      <c r="J28" s="14">
        <v>-420.85167745089996</v>
      </c>
      <c r="K28" s="14">
        <v>22.685868561938666</v>
      </c>
      <c r="L28" s="14">
        <v>4.2273534505914832</v>
      </c>
      <c r="XER28" s="5" t="s">
        <v>99</v>
      </c>
    </row>
    <row r="29" spans="2:12 16372:16372" ht="16" x14ac:dyDescent="0.4">
      <c r="B29" s="124" t="s">
        <v>26</v>
      </c>
      <c r="C29" s="7">
        <v>-352.07119002550934</v>
      </c>
      <c r="D29" s="6">
        <v>0</v>
      </c>
      <c r="E29" s="6">
        <v>0</v>
      </c>
      <c r="F29" s="6">
        <v>-14.108293524305523</v>
      </c>
      <c r="G29" s="6">
        <v>87.931961002268949</v>
      </c>
      <c r="H29" s="6">
        <v>282.54792178542033</v>
      </c>
      <c r="I29" s="14">
        <v>-10.738907995558725</v>
      </c>
      <c r="J29" s="14">
        <v>-463.25438033386371</v>
      </c>
      <c r="K29" s="14">
        <v>22.685868561938666</v>
      </c>
      <c r="L29" s="14">
        <v>-257.13535952140927</v>
      </c>
      <c r="XER29" s="5" t="s">
        <v>257</v>
      </c>
    </row>
    <row r="30" spans="2:12 16372:16372" ht="16" x14ac:dyDescent="0.4">
      <c r="B30" s="124" t="s">
        <v>27</v>
      </c>
      <c r="C30" s="7">
        <v>-313.8556443978535</v>
      </c>
      <c r="D30" s="6">
        <v>0</v>
      </c>
      <c r="E30" s="6">
        <v>0</v>
      </c>
      <c r="F30" s="6">
        <v>-18.705799858340782</v>
      </c>
      <c r="G30" s="6">
        <v>64.073942653512475</v>
      </c>
      <c r="H30" s="6">
        <v>61.515370204521254</v>
      </c>
      <c r="I30" s="14">
        <v>-10.738907995558725</v>
      </c>
      <c r="J30" s="14">
        <v>-436.91347141451786</v>
      </c>
      <c r="K30" s="14">
        <v>22.685868561938666</v>
      </c>
      <c r="L30" s="14">
        <v>4.2273534505914832</v>
      </c>
      <c r="XER30" s="5" t="s">
        <v>100</v>
      </c>
    </row>
    <row r="31" spans="2:12 16372:16372" ht="16" x14ac:dyDescent="0.4">
      <c r="B31" s="124" t="s">
        <v>28</v>
      </c>
      <c r="C31" s="7">
        <v>-905.84905744588866</v>
      </c>
      <c r="D31" s="6">
        <v>0</v>
      </c>
      <c r="E31" s="6">
        <v>0</v>
      </c>
      <c r="F31" s="6">
        <v>-8.564198524164679</v>
      </c>
      <c r="G31" s="6">
        <v>43.404885107149575</v>
      </c>
      <c r="H31" s="6">
        <v>-612.60481723064788</v>
      </c>
      <c r="I31" s="14">
        <v>-10.738907995558725</v>
      </c>
      <c r="J31" s="14">
        <v>-344.25924081519713</v>
      </c>
      <c r="K31" s="14">
        <v>22.685868561938666</v>
      </c>
      <c r="L31" s="14">
        <v>4.2273534505914832</v>
      </c>
      <c r="XER31" s="5" t="s">
        <v>101</v>
      </c>
    </row>
    <row r="32" spans="2:12 16372:16372" ht="16" x14ac:dyDescent="0.4">
      <c r="B32" s="124" t="s">
        <v>29</v>
      </c>
      <c r="C32" s="7">
        <v>-14.997286304951484</v>
      </c>
      <c r="D32" s="6">
        <v>0</v>
      </c>
      <c r="E32" s="6">
        <v>0</v>
      </c>
      <c r="F32" s="6">
        <v>-4.405605305006576</v>
      </c>
      <c r="G32" s="6">
        <v>-47.717062034113319</v>
      </c>
      <c r="H32" s="6">
        <v>99.8045361449213</v>
      </c>
      <c r="I32" s="14">
        <v>-10.738907995558725</v>
      </c>
      <c r="J32" s="14">
        <v>101.07720480836335</v>
      </c>
      <c r="K32" s="14">
        <v>-157.244805374149</v>
      </c>
      <c r="L32" s="14">
        <v>4.2273534505914832</v>
      </c>
      <c r="XER32" s="5" t="s">
        <v>142</v>
      </c>
    </row>
    <row r="33" spans="2:12 16372:16372" ht="16" x14ac:dyDescent="0.4">
      <c r="B33" s="124" t="s">
        <v>30</v>
      </c>
      <c r="C33" s="7">
        <v>308.69143602334367</v>
      </c>
      <c r="D33" s="6">
        <v>0</v>
      </c>
      <c r="E33" s="6">
        <v>0</v>
      </c>
      <c r="F33" s="6">
        <v>-16.305544367168551</v>
      </c>
      <c r="G33" s="6">
        <v>-39.97249441409361</v>
      </c>
      <c r="H33" s="6">
        <v>524.65715670730219</v>
      </c>
      <c r="I33" s="14">
        <v>16.797244932165359</v>
      </c>
      <c r="J33" s="14">
        <v>-24.179135641983923</v>
      </c>
      <c r="K33" s="14">
        <v>-156.53314464346929</v>
      </c>
      <c r="L33" s="14">
        <v>4.2273534505914832</v>
      </c>
      <c r="XER33" s="5" t="s">
        <v>4</v>
      </c>
    </row>
    <row r="34" spans="2:12 16372:16372" ht="16" x14ac:dyDescent="0.4">
      <c r="B34" s="124" t="s">
        <v>31</v>
      </c>
      <c r="C34" s="7">
        <v>-885.53112267495817</v>
      </c>
      <c r="D34" s="6">
        <v>0</v>
      </c>
      <c r="E34" s="6">
        <v>0</v>
      </c>
      <c r="F34" s="6">
        <v>-11.530790038719488</v>
      </c>
      <c r="G34" s="6">
        <v>-44.645935461831144</v>
      </c>
      <c r="H34" s="6">
        <v>-483.70752144807255</v>
      </c>
      <c r="I34" s="14">
        <v>-10.738907995558725</v>
      </c>
      <c r="J34" s="14">
        <v>-361.82118974330649</v>
      </c>
      <c r="K34" s="14">
        <v>22.685868561938666</v>
      </c>
      <c r="L34" s="14">
        <v>4.2273534505914832</v>
      </c>
      <c r="XER34" s="5" t="s">
        <v>203</v>
      </c>
    </row>
    <row r="35" spans="2:12 16372:16372" ht="16" x14ac:dyDescent="0.4">
      <c r="B35" s="124" t="s">
        <v>32</v>
      </c>
      <c r="C35" s="7">
        <v>-1031.832160989358</v>
      </c>
      <c r="D35" s="6">
        <v>0</v>
      </c>
      <c r="E35" s="6">
        <v>0</v>
      </c>
      <c r="F35" s="6">
        <v>-7.7172262128322791</v>
      </c>
      <c r="G35" s="6">
        <v>-59.919278196213952</v>
      </c>
      <c r="H35" s="6">
        <v>-530.61566819515053</v>
      </c>
      <c r="I35" s="14">
        <v>-10.738907995558725</v>
      </c>
      <c r="J35" s="14">
        <v>-449.75430240213268</v>
      </c>
      <c r="K35" s="14">
        <v>22.685868561938666</v>
      </c>
      <c r="L35" s="14">
        <v>4.2273534505914832</v>
      </c>
      <c r="XER35" s="5" t="s">
        <v>265</v>
      </c>
    </row>
    <row r="36" spans="2:12 16372:16372" ht="16" x14ac:dyDescent="0.4">
      <c r="B36" s="124" t="s">
        <v>33</v>
      </c>
      <c r="C36" s="7">
        <v>494.23754258196811</v>
      </c>
      <c r="D36" s="6">
        <v>0</v>
      </c>
      <c r="E36" s="6">
        <v>0</v>
      </c>
      <c r="F36" s="6">
        <v>-13.485223329879243</v>
      </c>
      <c r="G36" s="6">
        <v>-39.97249441409361</v>
      </c>
      <c r="H36" s="6">
        <v>470.78139253621521</v>
      </c>
      <c r="I36" s="14">
        <v>-10.738907995558725</v>
      </c>
      <c r="J36" s="14">
        <v>176.36968923674058</v>
      </c>
      <c r="K36" s="14">
        <v>-92.944266902047545</v>
      </c>
      <c r="L36" s="14">
        <v>4.2273534505914832</v>
      </c>
      <c r="XER36" s="5" t="s">
        <v>187</v>
      </c>
    </row>
    <row r="37" spans="2:12 16372:16372" ht="16" x14ac:dyDescent="0.4">
      <c r="B37" s="124" t="s">
        <v>34</v>
      </c>
      <c r="C37" s="7">
        <v>-389.11508309893497</v>
      </c>
      <c r="D37" s="6">
        <v>0</v>
      </c>
      <c r="E37" s="6">
        <v>0</v>
      </c>
      <c r="F37" s="6">
        <v>-1.9465942566425973</v>
      </c>
      <c r="G37" s="6">
        <v>-50.649446982663157</v>
      </c>
      <c r="H37" s="6">
        <v>-226.85575149015543</v>
      </c>
      <c r="I37" s="14">
        <v>-10.738907995558725</v>
      </c>
      <c r="J37" s="14">
        <v>-58.895532333228786</v>
      </c>
      <c r="K37" s="14">
        <v>-44.256203491277688</v>
      </c>
      <c r="L37" s="14">
        <v>4.2273534505914832</v>
      </c>
      <c r="XER37" s="5" t="s">
        <v>5</v>
      </c>
    </row>
    <row r="38" spans="2:12 16372:16372" ht="16" x14ac:dyDescent="0.4">
      <c r="B38" s="124" t="s">
        <v>35</v>
      </c>
      <c r="C38" s="7">
        <v>203.97755733361294</v>
      </c>
      <c r="D38" s="6">
        <v>0</v>
      </c>
      <c r="E38" s="6">
        <v>0</v>
      </c>
      <c r="F38" s="6">
        <v>-14.772184266531058</v>
      </c>
      <c r="G38" s="6">
        <v>-39.97249441409361</v>
      </c>
      <c r="H38" s="6">
        <v>162.11311071417009</v>
      </c>
      <c r="I38" s="14">
        <v>35.208723758429173</v>
      </c>
      <c r="J38" s="14">
        <v>34.487179529108211</v>
      </c>
      <c r="K38" s="14">
        <v>22.685868561938666</v>
      </c>
      <c r="L38" s="14">
        <v>4.2273534505914832</v>
      </c>
      <c r="XER38" s="5" t="s">
        <v>60</v>
      </c>
    </row>
    <row r="39" spans="2:12 16372:16372" ht="16" x14ac:dyDescent="0.4">
      <c r="B39" s="124" t="s">
        <v>36</v>
      </c>
      <c r="C39" s="7">
        <v>623.52750544831315</v>
      </c>
      <c r="D39" s="6">
        <v>0</v>
      </c>
      <c r="E39" s="6">
        <v>0</v>
      </c>
      <c r="F39" s="6">
        <v>-26.240117677755268</v>
      </c>
      <c r="G39" s="6">
        <v>-39.97249441409361</v>
      </c>
      <c r="H39" s="6">
        <v>823.25336127018591</v>
      </c>
      <c r="I39" s="14">
        <v>-10.738907995558725</v>
      </c>
      <c r="J39" s="14">
        <v>-149.68755774699534</v>
      </c>
      <c r="K39" s="14">
        <v>22.685868561938666</v>
      </c>
      <c r="L39" s="14">
        <v>4.2273534505914832</v>
      </c>
      <c r="XER39" s="5" t="s">
        <v>81</v>
      </c>
    </row>
    <row r="40" spans="2:12 16372:16372" ht="16" x14ac:dyDescent="0.4">
      <c r="B40" s="124" t="s">
        <v>37</v>
      </c>
      <c r="C40" s="7">
        <v>-56.464847991069561</v>
      </c>
      <c r="D40" s="6">
        <v>0</v>
      </c>
      <c r="E40" s="6">
        <v>0</v>
      </c>
      <c r="F40" s="6">
        <v>8.7453614417592913</v>
      </c>
      <c r="G40" s="6">
        <v>-39.97249441409361</v>
      </c>
      <c r="H40" s="6">
        <v>-291.57139429645304</v>
      </c>
      <c r="I40" s="14">
        <v>-10.738907995558725</v>
      </c>
      <c r="J40" s="14">
        <v>250.15936526074637</v>
      </c>
      <c r="K40" s="14">
        <v>22.685868561938666</v>
      </c>
      <c r="L40" s="14">
        <v>4.2273534505914832</v>
      </c>
      <c r="XER40" s="5" t="s">
        <v>29</v>
      </c>
    </row>
    <row r="41" spans="2:12 16372:16372" ht="16" x14ac:dyDescent="0.4">
      <c r="B41" s="124" t="s">
        <v>38</v>
      </c>
      <c r="C41" s="7">
        <v>1063.9890790950922</v>
      </c>
      <c r="D41" s="6">
        <v>0</v>
      </c>
      <c r="E41" s="6">
        <v>0</v>
      </c>
      <c r="F41" s="6">
        <v>8.2978947333284854</v>
      </c>
      <c r="G41" s="6">
        <v>-39.97249441409361</v>
      </c>
      <c r="H41" s="6">
        <v>577.37947860697409</v>
      </c>
      <c r="I41" s="14">
        <v>-5.4082378997743321</v>
      </c>
      <c r="J41" s="14">
        <v>563.8437053863679</v>
      </c>
      <c r="K41" s="14">
        <v>22.685868561938666</v>
      </c>
      <c r="L41" s="14">
        <v>-62.837135879648983</v>
      </c>
      <c r="XER41" s="5" t="s">
        <v>37</v>
      </c>
    </row>
    <row r="42" spans="2:12 16372:16372" ht="16" x14ac:dyDescent="0.4">
      <c r="B42" s="124" t="s">
        <v>39</v>
      </c>
      <c r="C42" s="7">
        <v>5.9865130961914517</v>
      </c>
      <c r="D42" s="6">
        <v>0</v>
      </c>
      <c r="E42" s="6">
        <v>0</v>
      </c>
      <c r="F42" s="6">
        <v>-17.265134214714276</v>
      </c>
      <c r="G42" s="6">
        <v>-39.97249441409361</v>
      </c>
      <c r="H42" s="6">
        <v>240.29364893086759</v>
      </c>
      <c r="I42" s="14">
        <v>-10.738907995558725</v>
      </c>
      <c r="J42" s="14">
        <v>-193.2438212228397</v>
      </c>
      <c r="K42" s="14">
        <v>22.685868561938666</v>
      </c>
      <c r="L42" s="14">
        <v>4.2273534505914832</v>
      </c>
      <c r="XER42" s="5" t="s">
        <v>102</v>
      </c>
    </row>
    <row r="43" spans="2:12 16372:16372" ht="16" x14ac:dyDescent="0.4">
      <c r="B43" s="124" t="s">
        <v>40</v>
      </c>
      <c r="C43" s="7">
        <v>567.49393080022617</v>
      </c>
      <c r="D43" s="6">
        <v>0</v>
      </c>
      <c r="E43" s="6">
        <v>0</v>
      </c>
      <c r="F43" s="6">
        <v>1.6439120276509411</v>
      </c>
      <c r="G43" s="6">
        <v>-39.97249441409361</v>
      </c>
      <c r="H43" s="6">
        <v>325.89630984933893</v>
      </c>
      <c r="I43" s="14">
        <v>-10.738907995558725</v>
      </c>
      <c r="J43" s="14">
        <v>263.75188932035843</v>
      </c>
      <c r="K43" s="14">
        <v>22.685868561938666</v>
      </c>
      <c r="L43" s="14">
        <v>4.2273534505914832</v>
      </c>
      <c r="XER43" s="5" t="s">
        <v>143</v>
      </c>
    </row>
    <row r="44" spans="2:12 16372:16372" ht="16" x14ac:dyDescent="0.4">
      <c r="B44" s="124" t="s">
        <v>41</v>
      </c>
      <c r="C44" s="7">
        <v>226.71593690603495</v>
      </c>
      <c r="D44" s="6">
        <v>0</v>
      </c>
      <c r="E44" s="6">
        <v>0</v>
      </c>
      <c r="F44" s="6">
        <v>-6.4204567945451867</v>
      </c>
      <c r="G44" s="6">
        <v>-39.97249441409361</v>
      </c>
      <c r="H44" s="6">
        <v>219.40249681711194</v>
      </c>
      <c r="I44" s="14">
        <v>-10.738907995558725</v>
      </c>
      <c r="J44" s="14">
        <v>53.238990007966954</v>
      </c>
      <c r="K44" s="14">
        <v>6.9789558345621101</v>
      </c>
      <c r="L44" s="14">
        <v>4.2273534505914832</v>
      </c>
      <c r="XER44" s="5" t="s">
        <v>215</v>
      </c>
    </row>
    <row r="45" spans="2:12 16372:16372" ht="16" x14ac:dyDescent="0.4">
      <c r="B45" s="124" t="s">
        <v>42</v>
      </c>
      <c r="C45" s="7">
        <v>-211.867637331851</v>
      </c>
      <c r="D45" s="6">
        <v>0</v>
      </c>
      <c r="E45" s="6">
        <v>0</v>
      </c>
      <c r="F45" s="6">
        <v>-1.4132847243646367</v>
      </c>
      <c r="G45" s="6">
        <v>-39.97249441409361</v>
      </c>
      <c r="H45" s="6">
        <v>-286.45894928763983</v>
      </c>
      <c r="I45" s="14">
        <v>30.997985061128439</v>
      </c>
      <c r="J45" s="14">
        <v>71.671483885662767</v>
      </c>
      <c r="K45" s="14">
        <v>9.0802686968643815</v>
      </c>
      <c r="L45" s="14">
        <v>4.2273534505914832</v>
      </c>
      <c r="XER45" s="5" t="s">
        <v>131</v>
      </c>
    </row>
    <row r="46" spans="2:12 16372:16372" ht="16" x14ac:dyDescent="0.4">
      <c r="B46" s="124" t="s">
        <v>43</v>
      </c>
      <c r="C46" s="7">
        <v>-364.93653762556812</v>
      </c>
      <c r="D46" s="6">
        <v>0</v>
      </c>
      <c r="E46" s="6">
        <v>0</v>
      </c>
      <c r="F46" s="6">
        <v>-7.5019995732506164</v>
      </c>
      <c r="G46" s="6">
        <v>-42.708679174050872</v>
      </c>
      <c r="H46" s="6">
        <v>-282.94311669942783</v>
      </c>
      <c r="I46" s="14">
        <v>-10.738907995558725</v>
      </c>
      <c r="J46" s="14">
        <v>-34.53852812269659</v>
      </c>
      <c r="K46" s="14">
        <v>9.2673404888250062</v>
      </c>
      <c r="L46" s="14">
        <v>4.2273534505914832</v>
      </c>
      <c r="XER46" s="5" t="s">
        <v>144</v>
      </c>
    </row>
    <row r="47" spans="2:12 16372:16372" ht="16" x14ac:dyDescent="0.4">
      <c r="B47" s="124" t="s">
        <v>44</v>
      </c>
      <c r="C47" s="7">
        <v>-814.33405799312993</v>
      </c>
      <c r="D47" s="6">
        <v>0</v>
      </c>
      <c r="E47" s="6">
        <v>0</v>
      </c>
      <c r="F47" s="6">
        <v>-13.915476200795819</v>
      </c>
      <c r="G47" s="6">
        <v>-75.137534659459078</v>
      </c>
      <c r="H47" s="6">
        <v>-511.00294942574561</v>
      </c>
      <c r="I47" s="14">
        <v>-2.3120942418188926</v>
      </c>
      <c r="J47" s="14">
        <v>-89.530188798030821</v>
      </c>
      <c r="K47" s="14">
        <v>-126.66316811787122</v>
      </c>
      <c r="L47" s="14">
        <v>4.2273534505914832</v>
      </c>
      <c r="XER47" s="5" t="s">
        <v>226</v>
      </c>
    </row>
    <row r="48" spans="2:12 16372:16372" ht="16" x14ac:dyDescent="0.4">
      <c r="B48" s="124" t="s">
        <v>45</v>
      </c>
      <c r="C48" s="7">
        <v>497.97835526665597</v>
      </c>
      <c r="D48" s="6">
        <v>0</v>
      </c>
      <c r="E48" s="6">
        <v>0</v>
      </c>
      <c r="F48" s="6">
        <v>-12.976620567139156</v>
      </c>
      <c r="G48" s="6">
        <v>-39.97249441409361</v>
      </c>
      <c r="H48" s="6">
        <v>328.54211798656394</v>
      </c>
      <c r="I48" s="14">
        <v>99.085053509876545</v>
      </c>
      <c r="J48" s="14">
        <v>271.48125292001185</v>
      </c>
      <c r="K48" s="14">
        <v>22.685868561938666</v>
      </c>
      <c r="L48" s="14">
        <v>-170.86682273050235</v>
      </c>
      <c r="XER48" s="5" t="s">
        <v>188</v>
      </c>
    </row>
    <row r="49" spans="2:12 16372:16372" ht="16" x14ac:dyDescent="0.4">
      <c r="B49" s="124" t="s">
        <v>46</v>
      </c>
      <c r="C49" s="7">
        <v>164.33782961592161</v>
      </c>
      <c r="D49" s="6">
        <v>0</v>
      </c>
      <c r="E49" s="6">
        <v>0</v>
      </c>
      <c r="F49" s="6">
        <v>-22.062567668166455</v>
      </c>
      <c r="G49" s="6">
        <v>-39.97249441409361</v>
      </c>
      <c r="H49" s="6">
        <v>134.0122433446646</v>
      </c>
      <c r="I49" s="14">
        <v>208.22621185053464</v>
      </c>
      <c r="J49" s="14">
        <v>-116.75430292367599</v>
      </c>
      <c r="K49" s="14">
        <v>-3.3386140239330766</v>
      </c>
      <c r="L49" s="14">
        <v>4.2273534505914832</v>
      </c>
      <c r="XER49" s="5" t="s">
        <v>47</v>
      </c>
    </row>
    <row r="50" spans="2:12 16372:16372" ht="16" x14ac:dyDescent="0.4">
      <c r="B50" s="124" t="s">
        <v>47</v>
      </c>
      <c r="C50" s="7">
        <v>242.31364218238451</v>
      </c>
      <c r="D50" s="6">
        <v>0</v>
      </c>
      <c r="E50" s="6">
        <v>0</v>
      </c>
      <c r="F50" s="6">
        <v>-11.443818429047528</v>
      </c>
      <c r="G50" s="6">
        <v>-39.97249441409361</v>
      </c>
      <c r="H50" s="6">
        <v>199.45367921274325</v>
      </c>
      <c r="I50" s="14">
        <v>-10.738907995558725</v>
      </c>
      <c r="J50" s="14">
        <v>140.83060990930062</v>
      </c>
      <c r="K50" s="14">
        <v>-40.042779551551035</v>
      </c>
      <c r="L50" s="14">
        <v>4.2273534505914832</v>
      </c>
      <c r="XER50" s="5" t="s">
        <v>38</v>
      </c>
    </row>
    <row r="51" spans="2:12 16372:16372" ht="16" x14ac:dyDescent="0.4">
      <c r="B51" s="124" t="s">
        <v>48</v>
      </c>
      <c r="C51" s="7">
        <v>316.65955735355021</v>
      </c>
      <c r="D51" s="6">
        <v>0</v>
      </c>
      <c r="E51" s="6">
        <v>0</v>
      </c>
      <c r="F51" s="6">
        <v>-17.176556852063111</v>
      </c>
      <c r="G51" s="6">
        <v>-39.97249441409361</v>
      </c>
      <c r="H51" s="6">
        <v>210.54472960792543</v>
      </c>
      <c r="I51" s="14">
        <v>97.890660613376923</v>
      </c>
      <c r="J51" s="14">
        <v>38.45999638587449</v>
      </c>
      <c r="K51" s="14">
        <v>22.685868561938666</v>
      </c>
      <c r="L51" s="14">
        <v>4.2273534505914832</v>
      </c>
      <c r="XER51" s="5" t="s">
        <v>189</v>
      </c>
    </row>
    <row r="52" spans="2:12 16372:16372" ht="16" x14ac:dyDescent="0.4">
      <c r="B52" s="124" t="s">
        <v>49</v>
      </c>
      <c r="C52" s="7">
        <v>-279.50582788545046</v>
      </c>
      <c r="D52" s="6">
        <v>0</v>
      </c>
      <c r="E52" s="6">
        <v>0</v>
      </c>
      <c r="F52" s="6">
        <v>-4.645676571688421</v>
      </c>
      <c r="G52" s="6">
        <v>-79.512182926437248</v>
      </c>
      <c r="H52" s="6">
        <v>-227.10774391695767</v>
      </c>
      <c r="I52" s="14">
        <v>-10.738907995558725</v>
      </c>
      <c r="J52" s="14">
        <v>19.759176592029522</v>
      </c>
      <c r="K52" s="14">
        <v>18.512153482570618</v>
      </c>
      <c r="L52" s="14">
        <v>4.2273534505914832</v>
      </c>
      <c r="XER52" s="5" t="s">
        <v>145</v>
      </c>
    </row>
    <row r="53" spans="2:12 16372:16372" ht="16" x14ac:dyDescent="0.4">
      <c r="B53" s="124" t="s">
        <v>50</v>
      </c>
      <c r="C53" s="7">
        <v>-483.73077299933527</v>
      </c>
      <c r="D53" s="6">
        <v>0</v>
      </c>
      <c r="E53" s="6">
        <v>0</v>
      </c>
      <c r="F53" s="6">
        <v>-14.598376864165216</v>
      </c>
      <c r="G53" s="6">
        <v>-39.97249441409361</v>
      </c>
      <c r="H53" s="6">
        <v>-328.13581103710743</v>
      </c>
      <c r="I53" s="14">
        <v>-10.738907995558725</v>
      </c>
      <c r="J53" s="14">
        <v>-117.19840470094039</v>
      </c>
      <c r="K53" s="14">
        <v>22.685868561938666</v>
      </c>
      <c r="L53" s="14">
        <v>4.2273534505914832</v>
      </c>
      <c r="XER53" s="5" t="s">
        <v>227</v>
      </c>
    </row>
    <row r="54" spans="2:12 16372:16372" ht="16" x14ac:dyDescent="0.4">
      <c r="B54" s="124" t="s">
        <v>51</v>
      </c>
      <c r="C54" s="7">
        <v>-13.467904331297973</v>
      </c>
      <c r="D54" s="6">
        <v>0</v>
      </c>
      <c r="E54" s="6">
        <v>0</v>
      </c>
      <c r="F54" s="6">
        <v>-10.134616739698687</v>
      </c>
      <c r="G54" s="6">
        <v>-39.97249441409361</v>
      </c>
      <c r="H54" s="6">
        <v>-26.868241913959253</v>
      </c>
      <c r="I54" s="14">
        <v>-10.738907995558725</v>
      </c>
      <c r="J54" s="14">
        <v>47.333134719482139</v>
      </c>
      <c r="K54" s="14">
        <v>22.685868561938666</v>
      </c>
      <c r="L54" s="14">
        <v>4.2273534505914832</v>
      </c>
      <c r="XER54" s="5" t="s">
        <v>61</v>
      </c>
    </row>
    <row r="55" spans="2:12 16372:16372" ht="16" x14ac:dyDescent="0.4">
      <c r="B55" s="124" t="s">
        <v>52</v>
      </c>
      <c r="C55" s="7">
        <v>-250.59807943163631</v>
      </c>
      <c r="D55" s="6">
        <v>0</v>
      </c>
      <c r="E55" s="6">
        <v>0</v>
      </c>
      <c r="F55" s="6">
        <v>-0.33576202102315489</v>
      </c>
      <c r="G55" s="6">
        <v>-39.97249441409361</v>
      </c>
      <c r="H55" s="6">
        <v>-260.36485635889318</v>
      </c>
      <c r="I55" s="14">
        <v>-10.738907995558725</v>
      </c>
      <c r="J55" s="14">
        <v>33.900719345402266</v>
      </c>
      <c r="K55" s="14">
        <v>22.685868561938666</v>
      </c>
      <c r="L55" s="14">
        <v>4.2273534505914832</v>
      </c>
      <c r="XER55" s="5" t="s">
        <v>39</v>
      </c>
    </row>
    <row r="56" spans="2:12 16372:16372" ht="16" x14ac:dyDescent="0.4">
      <c r="B56" s="124" t="s">
        <v>53</v>
      </c>
      <c r="C56" s="7">
        <v>266.21486495989433</v>
      </c>
      <c r="D56" s="6">
        <v>0</v>
      </c>
      <c r="E56" s="6">
        <v>0</v>
      </c>
      <c r="F56" s="6">
        <v>-22.700132653140187</v>
      </c>
      <c r="G56" s="6">
        <v>-39.97249441409361</v>
      </c>
      <c r="H56" s="6">
        <v>597.1587769574586</v>
      </c>
      <c r="I56" s="14">
        <v>-10.738907995558725</v>
      </c>
      <c r="J56" s="14">
        <v>-274.86661994438401</v>
      </c>
      <c r="K56" s="14">
        <v>13.106889559020761</v>
      </c>
      <c r="L56" s="14">
        <v>4.2273534505914832</v>
      </c>
      <c r="XER56" s="5" t="s">
        <v>62</v>
      </c>
    </row>
    <row r="57" spans="2:12 16372:16372" ht="16" x14ac:dyDescent="0.4">
      <c r="B57" s="124" t="s">
        <v>54</v>
      </c>
      <c r="C57" s="7">
        <v>-2.6039851527044533</v>
      </c>
      <c r="D57" s="6">
        <v>0</v>
      </c>
      <c r="E57" s="6">
        <v>0</v>
      </c>
      <c r="F57" s="6">
        <v>-27.153452026612722</v>
      </c>
      <c r="G57" s="6">
        <v>-39.97249441409361</v>
      </c>
      <c r="H57" s="6">
        <v>6.1037990116296168</v>
      </c>
      <c r="I57" s="14">
        <v>85.510928208391604</v>
      </c>
      <c r="J57" s="14">
        <v>-54.005987944549496</v>
      </c>
      <c r="K57" s="14">
        <v>22.685868561938666</v>
      </c>
      <c r="L57" s="14">
        <v>4.2273534505914832</v>
      </c>
      <c r="XER57" s="5" t="s">
        <v>92</v>
      </c>
    </row>
    <row r="58" spans="2:12 16372:16372" ht="16" x14ac:dyDescent="0.4">
      <c r="B58" s="124" t="s">
        <v>55</v>
      </c>
      <c r="C58" s="7">
        <v>319.40409118205105</v>
      </c>
      <c r="D58" s="6">
        <v>0</v>
      </c>
      <c r="E58" s="6">
        <v>0</v>
      </c>
      <c r="F58" s="6">
        <v>-22.428937908246926</v>
      </c>
      <c r="G58" s="6">
        <v>-39.97249441409361</v>
      </c>
      <c r="H58" s="6">
        <v>422.04912683127469</v>
      </c>
      <c r="I58" s="14">
        <v>140.45893013911061</v>
      </c>
      <c r="J58" s="14">
        <v>-84.082915562039247</v>
      </c>
      <c r="K58" s="14">
        <v>22.685868561938666</v>
      </c>
      <c r="L58" s="14">
        <v>-119.30548646589315</v>
      </c>
      <c r="XER58" s="5" t="s">
        <v>190</v>
      </c>
    </row>
    <row r="59" spans="2:12 16372:16372" ht="16" x14ac:dyDescent="0.4">
      <c r="B59" s="124" t="s">
        <v>56</v>
      </c>
      <c r="C59" s="7">
        <v>744.81905413292861</v>
      </c>
      <c r="D59" s="6">
        <v>0</v>
      </c>
      <c r="E59" s="6">
        <v>0</v>
      </c>
      <c r="F59" s="6">
        <v>-25.468290943317299</v>
      </c>
      <c r="G59" s="6">
        <v>-39.97249441409361</v>
      </c>
      <c r="H59" s="6">
        <v>297.18720499574084</v>
      </c>
      <c r="I59" s="14">
        <v>412.41212363024101</v>
      </c>
      <c r="J59" s="14">
        <v>73.747288851827477</v>
      </c>
      <c r="K59" s="14">
        <v>22.685868561938666</v>
      </c>
      <c r="L59" s="14">
        <v>4.2273534505914832</v>
      </c>
      <c r="XER59" s="5" t="s">
        <v>146</v>
      </c>
    </row>
    <row r="60" spans="2:12 16372:16372" ht="16" x14ac:dyDescent="0.4">
      <c r="B60" s="124" t="s">
        <v>57</v>
      </c>
      <c r="C60" s="7">
        <v>16.589286489109732</v>
      </c>
      <c r="D60" s="6">
        <v>0</v>
      </c>
      <c r="E60" s="6">
        <v>0</v>
      </c>
      <c r="F60" s="6">
        <v>-21.591284689920091</v>
      </c>
      <c r="G60" s="6">
        <v>-39.97249441409361</v>
      </c>
      <c r="H60" s="6">
        <v>154.00036377227562</v>
      </c>
      <c r="I60" s="14">
        <v>6.1218186342200909</v>
      </c>
      <c r="J60" s="14">
        <v>-108.88233882590242</v>
      </c>
      <c r="K60" s="14">
        <v>22.685868561938666</v>
      </c>
      <c r="L60" s="14">
        <v>4.2273534505914832</v>
      </c>
      <c r="XER60" s="5" t="s">
        <v>147</v>
      </c>
    </row>
    <row r="61" spans="2:12 16372:16372" ht="16" x14ac:dyDescent="0.4">
      <c r="B61" s="124" t="s">
        <v>58</v>
      </c>
      <c r="C61" s="7">
        <v>590.43539370101814</v>
      </c>
      <c r="D61" s="6">
        <v>0</v>
      </c>
      <c r="E61" s="6">
        <v>0</v>
      </c>
      <c r="F61" s="6">
        <v>-17.843943005518714</v>
      </c>
      <c r="G61" s="6">
        <v>-39.97249441409361</v>
      </c>
      <c r="H61" s="6">
        <v>425.84601001537561</v>
      </c>
      <c r="I61" s="14">
        <v>228.3696861795645</v>
      </c>
      <c r="J61" s="14">
        <v>-32.877087086839914</v>
      </c>
      <c r="K61" s="14">
        <v>22.685868561938666</v>
      </c>
      <c r="L61" s="14">
        <v>4.2273534505914832</v>
      </c>
      <c r="XER61" s="5" t="s">
        <v>282</v>
      </c>
    </row>
    <row r="62" spans="2:12 16372:16372" ht="16" x14ac:dyDescent="0.4">
      <c r="B62" s="124" t="s">
        <v>59</v>
      </c>
      <c r="C62" s="7">
        <v>70.420659897767024</v>
      </c>
      <c r="D62" s="6">
        <v>0</v>
      </c>
      <c r="E62" s="6">
        <v>0</v>
      </c>
      <c r="F62" s="6">
        <v>-13.064449548897553</v>
      </c>
      <c r="G62" s="6">
        <v>-39.97249441409361</v>
      </c>
      <c r="H62" s="6">
        <v>59.833018950051823</v>
      </c>
      <c r="I62" s="14">
        <v>140.54004670876157</v>
      </c>
      <c r="J62" s="14">
        <v>-84.629023622726976</v>
      </c>
      <c r="K62" s="14">
        <v>3.4862083740803067</v>
      </c>
      <c r="L62" s="14">
        <v>4.2273534505914832</v>
      </c>
      <c r="XER62" s="5" t="s">
        <v>240</v>
      </c>
    </row>
    <row r="63" spans="2:12 16372:16372" ht="16" x14ac:dyDescent="0.4">
      <c r="B63" s="124" t="s">
        <v>60</v>
      </c>
      <c r="C63" s="7">
        <v>158.98959014750392</v>
      </c>
      <c r="D63" s="6">
        <v>0</v>
      </c>
      <c r="E63" s="6">
        <v>0</v>
      </c>
      <c r="F63" s="6">
        <v>-2.8388675717621941</v>
      </c>
      <c r="G63" s="6">
        <v>-39.97249441409361</v>
      </c>
      <c r="H63" s="6">
        <v>113.59818841591</v>
      </c>
      <c r="I63" s="14">
        <v>-10.738907995558725</v>
      </c>
      <c r="J63" s="14">
        <v>76.468961392637382</v>
      </c>
      <c r="K63" s="14">
        <v>18.245356869779592</v>
      </c>
      <c r="L63" s="14">
        <v>4.2273534505914832</v>
      </c>
      <c r="XER63" s="5" t="s">
        <v>148</v>
      </c>
    </row>
    <row r="64" spans="2:12 16372:16372" ht="16" x14ac:dyDescent="0.4">
      <c r="B64" s="124" t="s">
        <v>61</v>
      </c>
      <c r="C64" s="7">
        <v>455.37709457722269</v>
      </c>
      <c r="D64" s="6">
        <v>0</v>
      </c>
      <c r="E64" s="6">
        <v>0</v>
      </c>
      <c r="F64" s="6">
        <v>10.84741310283589</v>
      </c>
      <c r="G64" s="6">
        <v>-39.97249441409361</v>
      </c>
      <c r="H64" s="6">
        <v>201.26152369675103</v>
      </c>
      <c r="I64" s="14">
        <v>-10.738907995558725</v>
      </c>
      <c r="J64" s="14">
        <v>267.06633817475802</v>
      </c>
      <c r="K64" s="14">
        <v>22.685868561938666</v>
      </c>
      <c r="L64" s="14">
        <v>4.2273534505914832</v>
      </c>
      <c r="XER64" s="5" t="s">
        <v>149</v>
      </c>
    </row>
    <row r="65" spans="2:12 16372:16372" ht="16" x14ac:dyDescent="0.4">
      <c r="B65" s="124" t="s">
        <v>62</v>
      </c>
      <c r="C65" s="7">
        <v>375.43506460073849</v>
      </c>
      <c r="D65" s="6">
        <v>0</v>
      </c>
      <c r="E65" s="6">
        <v>0</v>
      </c>
      <c r="F65" s="6">
        <v>9.9873326571004579</v>
      </c>
      <c r="G65" s="6">
        <v>-39.97249441409361</v>
      </c>
      <c r="H65" s="6">
        <v>425.06043778807333</v>
      </c>
      <c r="I65" s="14">
        <v>73.055772802108038</v>
      </c>
      <c r="J65" s="14">
        <v>30.911185758060391</v>
      </c>
      <c r="K65" s="14">
        <v>22.685868561938666</v>
      </c>
      <c r="L65" s="14">
        <v>-146.29303855244888</v>
      </c>
      <c r="XER65" s="5" t="s">
        <v>63</v>
      </c>
    </row>
    <row r="66" spans="2:12 16372:16372" ht="16" x14ac:dyDescent="0.4">
      <c r="B66" s="124" t="s">
        <v>63</v>
      </c>
      <c r="C66" s="7">
        <v>-1038.0324148153559</v>
      </c>
      <c r="D66" s="6">
        <v>0</v>
      </c>
      <c r="E66" s="6">
        <v>0</v>
      </c>
      <c r="F66" s="6">
        <v>-19.904391651801014</v>
      </c>
      <c r="G66" s="6">
        <v>-39.97249441409361</v>
      </c>
      <c r="H66" s="6">
        <v>-220.56837951153614</v>
      </c>
      <c r="I66" s="14">
        <v>-10.738907995558725</v>
      </c>
      <c r="J66" s="14">
        <v>-557.00813588931226</v>
      </c>
      <c r="K66" s="14">
        <v>-194.06745880364545</v>
      </c>
      <c r="L66" s="14">
        <v>4.2273534505914832</v>
      </c>
      <c r="XER66" s="5" t="s">
        <v>191</v>
      </c>
    </row>
    <row r="67" spans="2:12 16372:16372" ht="16" x14ac:dyDescent="0.4">
      <c r="B67" s="124" t="s">
        <v>64</v>
      </c>
      <c r="C67" s="7">
        <v>-387.14649732213542</v>
      </c>
      <c r="D67" s="6">
        <v>0</v>
      </c>
      <c r="E67" s="6">
        <v>0</v>
      </c>
      <c r="F67" s="6">
        <v>-6.0023226690747009</v>
      </c>
      <c r="G67" s="6">
        <v>-39.97249441409361</v>
      </c>
      <c r="H67" s="6">
        <v>-231.16008288894665</v>
      </c>
      <c r="I67" s="14">
        <v>-10.738907995558725</v>
      </c>
      <c r="J67" s="14">
        <v>-115.29818283735857</v>
      </c>
      <c r="K67" s="14">
        <v>11.798140032305412</v>
      </c>
      <c r="L67" s="14">
        <v>4.2273534505914832</v>
      </c>
      <c r="XER67" s="5" t="s">
        <v>204</v>
      </c>
    </row>
    <row r="68" spans="2:12 16372:16372" ht="16" x14ac:dyDescent="0.4">
      <c r="B68" s="124" t="s">
        <v>65</v>
      </c>
      <c r="C68" s="7">
        <v>-65.966149471753283</v>
      </c>
      <c r="D68" s="6">
        <v>0</v>
      </c>
      <c r="E68" s="6">
        <v>0</v>
      </c>
      <c r="F68" s="6">
        <v>-17.709466542965966</v>
      </c>
      <c r="G68" s="6">
        <v>-39.97249441409361</v>
      </c>
      <c r="H68" s="6">
        <v>59.997031932509813</v>
      </c>
      <c r="I68" s="14">
        <v>36.081371415024847</v>
      </c>
      <c r="J68" s="14">
        <v>-131.27581387475851</v>
      </c>
      <c r="K68" s="14">
        <v>22.685868561938666</v>
      </c>
      <c r="L68" s="14">
        <v>4.2273534505914832</v>
      </c>
      <c r="XER68" s="5" t="s">
        <v>216</v>
      </c>
    </row>
    <row r="69" spans="2:12 16372:16372" ht="16" x14ac:dyDescent="0.4">
      <c r="B69" s="124" t="s">
        <v>66</v>
      </c>
      <c r="C69" s="7">
        <v>731.38187683169349</v>
      </c>
      <c r="D69" s="6">
        <v>0</v>
      </c>
      <c r="E69" s="6">
        <v>0</v>
      </c>
      <c r="F69" s="6">
        <v>6.6937289802505555</v>
      </c>
      <c r="G69" s="6">
        <v>-39.97249441409361</v>
      </c>
      <c r="H69" s="6">
        <v>467.70242551811248</v>
      </c>
      <c r="I69" s="14">
        <v>-10.738907995558725</v>
      </c>
      <c r="J69" s="14">
        <v>280.7839027304525</v>
      </c>
      <c r="K69" s="14">
        <v>22.685868561938666</v>
      </c>
      <c r="L69" s="14">
        <v>4.2273534505914832</v>
      </c>
      <c r="XER69" s="5" t="s">
        <v>132</v>
      </c>
    </row>
    <row r="70" spans="2:12 16372:16372" ht="16" x14ac:dyDescent="0.4">
      <c r="B70" s="124" t="s">
        <v>67</v>
      </c>
      <c r="C70" s="7">
        <v>599.72215177139572</v>
      </c>
      <c r="D70" s="6">
        <v>0</v>
      </c>
      <c r="E70" s="6">
        <v>0</v>
      </c>
      <c r="F70" s="6">
        <v>8.2415485187566162</v>
      </c>
      <c r="G70" s="6">
        <v>-39.97249441409361</v>
      </c>
      <c r="H70" s="6">
        <v>381.03051816021605</v>
      </c>
      <c r="I70" s="14">
        <v>42.268951394449637</v>
      </c>
      <c r="J70" s="14">
        <v>181.24040609953681</v>
      </c>
      <c r="K70" s="14">
        <v>22.685868561938666</v>
      </c>
      <c r="L70" s="14">
        <v>4.2273534505914832</v>
      </c>
      <c r="XER70" s="5" t="s">
        <v>192</v>
      </c>
    </row>
    <row r="71" spans="2:12 16372:16372" ht="16" x14ac:dyDescent="0.4">
      <c r="B71" s="124" t="s">
        <v>68</v>
      </c>
      <c r="C71" s="7">
        <v>-258.4943254831179</v>
      </c>
      <c r="D71" s="6">
        <v>0</v>
      </c>
      <c r="E71" s="6">
        <v>0</v>
      </c>
      <c r="F71" s="6">
        <v>-6.2591137858947086</v>
      </c>
      <c r="G71" s="6">
        <v>-39.97249441409361</v>
      </c>
      <c r="H71" s="6">
        <v>-216.81008673054356</v>
      </c>
      <c r="I71" s="14">
        <v>-10.738907995558725</v>
      </c>
      <c r="J71" s="14">
        <v>50.83881011979004</v>
      </c>
      <c r="K71" s="14">
        <v>22.685868561938666</v>
      </c>
      <c r="L71" s="14">
        <v>-58.238401238755955</v>
      </c>
      <c r="XER71" s="5" t="s">
        <v>6</v>
      </c>
    </row>
    <row r="72" spans="2:12 16372:16372" ht="16" x14ac:dyDescent="0.4">
      <c r="B72" s="124" t="s">
        <v>69</v>
      </c>
      <c r="C72" s="7">
        <v>-177.51658351134574</v>
      </c>
      <c r="D72" s="6">
        <v>0</v>
      </c>
      <c r="E72" s="6">
        <v>0</v>
      </c>
      <c r="F72" s="6">
        <v>-11.125331255463539</v>
      </c>
      <c r="G72" s="6">
        <v>-39.97249441409361</v>
      </c>
      <c r="H72" s="6">
        <v>-79.488255403852961</v>
      </c>
      <c r="I72" s="14">
        <v>-10.738907995558725</v>
      </c>
      <c r="J72" s="14">
        <v>-52.773235380791604</v>
      </c>
      <c r="K72" s="14">
        <v>12.354287487823189</v>
      </c>
      <c r="L72" s="14">
        <v>4.2273534505914832</v>
      </c>
      <c r="XER72" s="5" t="s">
        <v>283</v>
      </c>
    </row>
    <row r="73" spans="2:12 16372:16372" ht="16" x14ac:dyDescent="0.4">
      <c r="B73" s="124" t="s">
        <v>70</v>
      </c>
      <c r="C73" s="7">
        <v>609.2037652843818</v>
      </c>
      <c r="D73" s="6">
        <v>0</v>
      </c>
      <c r="E73" s="6">
        <v>0</v>
      </c>
      <c r="F73" s="6">
        <v>-3.9172602700468908</v>
      </c>
      <c r="G73" s="6">
        <v>-39.97249441409361</v>
      </c>
      <c r="H73" s="6">
        <v>602.77258655415903</v>
      </c>
      <c r="I73" s="14">
        <v>-10.738907995558725</v>
      </c>
      <c r="J73" s="14">
        <v>34.146619397391724</v>
      </c>
      <c r="K73" s="14">
        <v>22.685868561938666</v>
      </c>
      <c r="L73" s="14">
        <v>4.2273534505914832</v>
      </c>
      <c r="XER73" s="5" t="s">
        <v>30</v>
      </c>
    </row>
    <row r="74" spans="2:12 16372:16372" ht="16" x14ac:dyDescent="0.4">
      <c r="B74" s="124" t="s">
        <v>71</v>
      </c>
      <c r="C74" s="7">
        <v>282.48061740555278</v>
      </c>
      <c r="D74" s="6">
        <v>0</v>
      </c>
      <c r="E74" s="6">
        <v>0</v>
      </c>
      <c r="F74" s="6">
        <v>1.2917204857048494</v>
      </c>
      <c r="G74" s="6">
        <v>-39.97249441409361</v>
      </c>
      <c r="H74" s="6">
        <v>331.28993600998666</v>
      </c>
      <c r="I74" s="14">
        <v>-10.738907995558725</v>
      </c>
      <c r="J74" s="14">
        <v>-26.302858693016518</v>
      </c>
      <c r="K74" s="14">
        <v>22.685868561938666</v>
      </c>
      <c r="L74" s="14">
        <v>4.2273534505914832</v>
      </c>
      <c r="XER74" s="5" t="s">
        <v>228</v>
      </c>
    </row>
    <row r="75" spans="2:12 16372:16372" ht="16" x14ac:dyDescent="0.4">
      <c r="B75" s="124" t="s">
        <v>72</v>
      </c>
      <c r="C75" s="7">
        <v>662.50923801033593</v>
      </c>
      <c r="D75" s="6">
        <v>0</v>
      </c>
      <c r="E75" s="6">
        <v>0</v>
      </c>
      <c r="F75" s="6">
        <v>11.500421378316986</v>
      </c>
      <c r="G75" s="6">
        <v>-39.97249441409361</v>
      </c>
      <c r="H75" s="6">
        <v>500.73361610700687</v>
      </c>
      <c r="I75" s="14">
        <v>-10.738907995558725</v>
      </c>
      <c r="J75" s="14">
        <v>174.07338092213425</v>
      </c>
      <c r="K75" s="14">
        <v>22.685868561938666</v>
      </c>
      <c r="L75" s="14">
        <v>4.2273534505914832</v>
      </c>
      <c r="XER75" s="5" t="s">
        <v>103</v>
      </c>
    </row>
    <row r="76" spans="2:12 16372:16372" ht="16" x14ac:dyDescent="0.4">
      <c r="B76" s="124" t="s">
        <v>73</v>
      </c>
      <c r="C76" s="7">
        <v>928.15314971609564</v>
      </c>
      <c r="D76" s="6">
        <v>0</v>
      </c>
      <c r="E76" s="6">
        <v>0</v>
      </c>
      <c r="F76" s="6">
        <v>13.069556358130686</v>
      </c>
      <c r="G76" s="6">
        <v>-39.97249441409361</v>
      </c>
      <c r="H76" s="6">
        <v>429.40639308915451</v>
      </c>
      <c r="I76" s="14">
        <v>99.030206932184583</v>
      </c>
      <c r="J76" s="14">
        <v>484.85257699692266</v>
      </c>
      <c r="K76" s="14">
        <v>22.685868561938666</v>
      </c>
      <c r="L76" s="14">
        <v>-80.91895780814194</v>
      </c>
      <c r="XER76" s="5" t="s">
        <v>150</v>
      </c>
    </row>
    <row r="77" spans="2:12 16372:16372" ht="16" x14ac:dyDescent="0.4">
      <c r="B77" s="124" t="s">
        <v>74</v>
      </c>
      <c r="C77" s="7">
        <v>588.49694718927628</v>
      </c>
      <c r="D77" s="6">
        <v>0</v>
      </c>
      <c r="E77" s="6">
        <v>0</v>
      </c>
      <c r="F77" s="6">
        <v>-1.8431218428137344</v>
      </c>
      <c r="G77" s="6">
        <v>-39.97249441409361</v>
      </c>
      <c r="H77" s="6">
        <v>580.28763517092364</v>
      </c>
      <c r="I77" s="14">
        <v>-10.738907995558725</v>
      </c>
      <c r="J77" s="14">
        <v>33.850614258288438</v>
      </c>
      <c r="K77" s="14">
        <v>22.685868561938666</v>
      </c>
      <c r="L77" s="14">
        <v>4.2273534505914832</v>
      </c>
      <c r="XER77" s="5" t="s">
        <v>151</v>
      </c>
    </row>
    <row r="78" spans="2:12 16372:16372" ht="16" x14ac:dyDescent="0.4">
      <c r="B78" s="124" t="s">
        <v>75</v>
      </c>
      <c r="C78" s="7">
        <v>446.43188295929394</v>
      </c>
      <c r="D78" s="6">
        <v>0</v>
      </c>
      <c r="E78" s="6">
        <v>0</v>
      </c>
      <c r="F78" s="6">
        <v>22.012747660233561</v>
      </c>
      <c r="G78" s="6">
        <v>-39.97249441409361</v>
      </c>
      <c r="H78" s="6">
        <v>65.69153459471805</v>
      </c>
      <c r="I78" s="14">
        <v>64.875670930825066</v>
      </c>
      <c r="J78" s="14">
        <v>306.91120217508075</v>
      </c>
      <c r="K78" s="14">
        <v>22.685868561938666</v>
      </c>
      <c r="L78" s="14">
        <v>4.2273534505914832</v>
      </c>
      <c r="XER78" s="5" t="s">
        <v>241</v>
      </c>
    </row>
    <row r="79" spans="2:12 16372:16372" ht="16" x14ac:dyDescent="0.4">
      <c r="B79" s="124" t="s">
        <v>76</v>
      </c>
      <c r="C79" s="7">
        <v>735.40875809926604</v>
      </c>
      <c r="D79" s="6">
        <v>0</v>
      </c>
      <c r="E79" s="6">
        <v>0</v>
      </c>
      <c r="F79" s="6">
        <v>-5.2531015679925268</v>
      </c>
      <c r="G79" s="6">
        <v>-39.97249441409361</v>
      </c>
      <c r="H79" s="6">
        <v>482.08898439466418</v>
      </c>
      <c r="I79" s="14">
        <v>46.223186288963589</v>
      </c>
      <c r="J79" s="14">
        <v>225.40896138519415</v>
      </c>
      <c r="K79" s="14">
        <v>22.685868561938666</v>
      </c>
      <c r="L79" s="14">
        <v>4.2273534505914832</v>
      </c>
      <c r="XER79" s="5" t="s">
        <v>7</v>
      </c>
    </row>
    <row r="80" spans="2:12 16372:16372" ht="16" x14ac:dyDescent="0.4">
      <c r="B80" s="124" t="s">
        <v>77</v>
      </c>
      <c r="C80" s="7">
        <v>1757.2835398358029</v>
      </c>
      <c r="D80" s="6">
        <v>0</v>
      </c>
      <c r="E80" s="6">
        <v>0</v>
      </c>
      <c r="F80" s="6">
        <v>14.242011845470278</v>
      </c>
      <c r="G80" s="6">
        <v>-39.97249441409361</v>
      </c>
      <c r="H80" s="6">
        <v>1149.7510719019615</v>
      </c>
      <c r="I80" s="14">
        <v>116.99598102400519</v>
      </c>
      <c r="J80" s="14">
        <v>489.35374746592942</v>
      </c>
      <c r="K80" s="14">
        <v>22.685868561938666</v>
      </c>
      <c r="L80" s="14">
        <v>4.2273534505914832</v>
      </c>
      <c r="XER80" s="5" t="s">
        <v>242</v>
      </c>
    </row>
    <row r="81" spans="2:12 16372:16372" ht="16" x14ac:dyDescent="0.4">
      <c r="B81" s="124" t="s">
        <v>78</v>
      </c>
      <c r="C81" s="7">
        <v>-190.45678748834482</v>
      </c>
      <c r="D81" s="6">
        <v>0</v>
      </c>
      <c r="E81" s="6">
        <v>0</v>
      </c>
      <c r="F81" s="6">
        <v>1.8802454164345419</v>
      </c>
      <c r="G81" s="6">
        <v>-39.97249441409361</v>
      </c>
      <c r="H81" s="6">
        <v>-110.59879131137814</v>
      </c>
      <c r="I81" s="14">
        <v>-10.738907995558725</v>
      </c>
      <c r="J81" s="14">
        <v>-57.940061196279061</v>
      </c>
      <c r="K81" s="14">
        <v>22.685868561938666</v>
      </c>
      <c r="L81" s="14">
        <v>4.2273534505914832</v>
      </c>
      <c r="XER81" s="5" t="s">
        <v>82</v>
      </c>
    </row>
    <row r="82" spans="2:12 16372:16372" ht="16" x14ac:dyDescent="0.4">
      <c r="B82" s="124" t="s">
        <v>79</v>
      </c>
      <c r="C82" s="7">
        <v>483.61518339762961</v>
      </c>
      <c r="D82" s="6">
        <v>0</v>
      </c>
      <c r="E82" s="6">
        <v>0</v>
      </c>
      <c r="F82" s="6">
        <v>29.734958144998966</v>
      </c>
      <c r="G82" s="6">
        <v>-39.97249441409361</v>
      </c>
      <c r="H82" s="6">
        <v>186.52982166864766</v>
      </c>
      <c r="I82" s="14">
        <v>-10.738907995558725</v>
      </c>
      <c r="J82" s="14">
        <v>512.63045566858943</v>
      </c>
      <c r="K82" s="14">
        <v>-198.79600312554561</v>
      </c>
      <c r="L82" s="14">
        <v>4.2273534505914832</v>
      </c>
      <c r="XER82" s="5" t="s">
        <v>133</v>
      </c>
    </row>
    <row r="83" spans="2:12 16372:16372" ht="16" x14ac:dyDescent="0.4">
      <c r="B83" s="124" t="s">
        <v>80</v>
      </c>
      <c r="C83" s="7">
        <v>320.09019829091915</v>
      </c>
      <c r="D83" s="6">
        <v>0</v>
      </c>
      <c r="E83" s="6">
        <v>0</v>
      </c>
      <c r="F83" s="6">
        <v>-17.94470124254936</v>
      </c>
      <c r="G83" s="6">
        <v>-39.97249441409361</v>
      </c>
      <c r="H83" s="6">
        <v>434.02144373452956</v>
      </c>
      <c r="I83" s="14">
        <v>54.746239514631434</v>
      </c>
      <c r="J83" s="14">
        <v>-43.219454041689026</v>
      </c>
      <c r="K83" s="14">
        <v>22.685868561938666</v>
      </c>
      <c r="L83" s="14">
        <v>-90.226703821848588</v>
      </c>
      <c r="XER83" s="5" t="s">
        <v>31</v>
      </c>
    </row>
    <row r="84" spans="2:12 16372:16372" ht="16" x14ac:dyDescent="0.4">
      <c r="B84" s="124" t="s">
        <v>81</v>
      </c>
      <c r="C84" s="7">
        <v>940.43224110769586</v>
      </c>
      <c r="D84" s="6">
        <v>0</v>
      </c>
      <c r="E84" s="6">
        <v>0</v>
      </c>
      <c r="F84" s="6">
        <v>1.7140171671938396</v>
      </c>
      <c r="G84" s="6">
        <v>-39.97249441409361</v>
      </c>
      <c r="H84" s="6">
        <v>516.59582432738716</v>
      </c>
      <c r="I84" s="14">
        <v>102.29256612964801</v>
      </c>
      <c r="J84" s="14">
        <v>343.65820749606809</v>
      </c>
      <c r="K84" s="14">
        <v>11.916766950900913</v>
      </c>
      <c r="L84" s="14">
        <v>4.2273534505914832</v>
      </c>
      <c r="XER84" s="5" t="s">
        <v>205</v>
      </c>
    </row>
    <row r="85" spans="2:12 16372:16372" ht="16" x14ac:dyDescent="0.4">
      <c r="B85" s="124" t="s">
        <v>82</v>
      </c>
      <c r="C85" s="7">
        <v>1227.78270744513</v>
      </c>
      <c r="D85" s="6">
        <v>0</v>
      </c>
      <c r="E85" s="6">
        <v>0</v>
      </c>
      <c r="F85" s="6">
        <v>11.303859053467004</v>
      </c>
      <c r="G85" s="6">
        <v>-39.97249441409361</v>
      </c>
      <c r="H85" s="6">
        <v>692.17832596630456</v>
      </c>
      <c r="I85" s="14">
        <v>29.158865157316505</v>
      </c>
      <c r="J85" s="14">
        <v>508.20092966960539</v>
      </c>
      <c r="K85" s="14">
        <v>22.685868561938666</v>
      </c>
      <c r="L85" s="14">
        <v>4.2273534505914832</v>
      </c>
      <c r="XER85" s="5" t="s">
        <v>258</v>
      </c>
    </row>
    <row r="86" spans="2:12 16372:16372" ht="16" x14ac:dyDescent="0.4">
      <c r="B86" s="124" t="s">
        <v>83</v>
      </c>
      <c r="C86" s="7">
        <v>1757.8831907216552</v>
      </c>
      <c r="D86" s="6">
        <v>0</v>
      </c>
      <c r="E86" s="6">
        <v>0</v>
      </c>
      <c r="F86" s="6">
        <v>8.6208460299732153</v>
      </c>
      <c r="G86" s="6">
        <v>-39.97249441409361</v>
      </c>
      <c r="H86" s="6">
        <v>933.37506429470636</v>
      </c>
      <c r="I86" s="14">
        <v>260.78306730071546</v>
      </c>
      <c r="J86" s="14">
        <v>706.3989367946109</v>
      </c>
      <c r="K86" s="14">
        <v>22.685868561938666</v>
      </c>
      <c r="L86" s="14">
        <v>-134.00809784619588</v>
      </c>
      <c r="XER86" s="5" t="s">
        <v>249</v>
      </c>
    </row>
    <row r="87" spans="2:12 16372:16372" ht="16" x14ac:dyDescent="0.4">
      <c r="B87" s="124" t="s">
        <v>84</v>
      </c>
      <c r="C87" s="7">
        <v>-431.38647931893917</v>
      </c>
      <c r="D87" s="6">
        <v>0</v>
      </c>
      <c r="E87" s="6">
        <v>0</v>
      </c>
      <c r="F87" s="6">
        <v>-9.6694924549597232</v>
      </c>
      <c r="G87" s="6">
        <v>-39.97249441409361</v>
      </c>
      <c r="H87" s="6">
        <v>-185.65799373982347</v>
      </c>
      <c r="I87" s="14">
        <v>-10.738907995558725</v>
      </c>
      <c r="J87" s="14">
        <v>-89.843470145333228</v>
      </c>
      <c r="K87" s="14">
        <v>-99.731474019761862</v>
      </c>
      <c r="L87" s="14">
        <v>4.2273534505914832</v>
      </c>
      <c r="XER87" s="5" t="s">
        <v>152</v>
      </c>
    </row>
    <row r="88" spans="2:12 16372:16372" ht="16" x14ac:dyDescent="0.4">
      <c r="B88" s="124" t="s">
        <v>85</v>
      </c>
      <c r="C88" s="7">
        <v>372.9127012333696</v>
      </c>
      <c r="D88" s="6">
        <v>0</v>
      </c>
      <c r="E88" s="6">
        <v>0</v>
      </c>
      <c r="F88" s="6">
        <v>-8.7982297949195019</v>
      </c>
      <c r="G88" s="6">
        <v>-39.97249441409361</v>
      </c>
      <c r="H88" s="6">
        <v>331.20268035098132</v>
      </c>
      <c r="I88" s="14">
        <v>29.021492994886231</v>
      </c>
      <c r="J88" s="14">
        <v>34.546030083985016</v>
      </c>
      <c r="K88" s="14">
        <v>22.685868561938666</v>
      </c>
      <c r="L88" s="14">
        <v>4.2273534505914832</v>
      </c>
      <c r="XER88" s="5" t="s">
        <v>104</v>
      </c>
    </row>
    <row r="89" spans="2:12 16372:16372" ht="16" x14ac:dyDescent="0.4">
      <c r="B89" s="124" t="s">
        <v>86</v>
      </c>
      <c r="C89" s="7">
        <v>196.822826924682</v>
      </c>
      <c r="D89" s="6">
        <v>0</v>
      </c>
      <c r="E89" s="6">
        <v>0</v>
      </c>
      <c r="F89" s="6">
        <v>-19.774106011241901</v>
      </c>
      <c r="G89" s="6">
        <v>-39.97249441409361</v>
      </c>
      <c r="H89" s="6">
        <v>624.21276109616747</v>
      </c>
      <c r="I89" s="14">
        <v>-9.64459842636772</v>
      </c>
      <c r="J89" s="14">
        <v>-384.91195733231245</v>
      </c>
      <c r="K89" s="14">
        <v>22.685868561938666</v>
      </c>
      <c r="L89" s="14">
        <v>4.2273534505914832</v>
      </c>
      <c r="XER89" s="5" t="s">
        <v>105</v>
      </c>
    </row>
    <row r="90" spans="2:12 16372:16372" ht="16" x14ac:dyDescent="0.4">
      <c r="B90" s="124" t="s">
        <v>87</v>
      </c>
      <c r="C90" s="7">
        <v>573.69390032517094</v>
      </c>
      <c r="D90" s="6">
        <v>0</v>
      </c>
      <c r="E90" s="6">
        <v>0</v>
      </c>
      <c r="F90" s="6">
        <v>-2.823937782631289</v>
      </c>
      <c r="G90" s="6">
        <v>-39.97249441409361</v>
      </c>
      <c r="H90" s="6">
        <v>425.85362107763098</v>
      </c>
      <c r="I90" s="14">
        <v>-10.738907995558725</v>
      </c>
      <c r="J90" s="14">
        <v>174.4623974272933</v>
      </c>
      <c r="K90" s="14">
        <v>22.685868561938666</v>
      </c>
      <c r="L90" s="14">
        <v>4.2273534505914832</v>
      </c>
      <c r="XER90" s="5" t="s">
        <v>83</v>
      </c>
    </row>
    <row r="91" spans="2:12 16372:16372" ht="16" x14ac:dyDescent="0.4">
      <c r="B91" s="124" t="s">
        <v>88</v>
      </c>
      <c r="C91" s="7">
        <v>365.93190319947479</v>
      </c>
      <c r="D91" s="6">
        <v>0</v>
      </c>
      <c r="E91" s="6">
        <v>0</v>
      </c>
      <c r="F91" s="6">
        <v>-9.409979830529112</v>
      </c>
      <c r="G91" s="6">
        <v>-39.97249441409361</v>
      </c>
      <c r="H91" s="6">
        <v>410.68359575076875</v>
      </c>
      <c r="I91" s="14">
        <v>-10.738907995558725</v>
      </c>
      <c r="J91" s="14">
        <v>-11.543532323642649</v>
      </c>
      <c r="K91" s="14">
        <v>22.685868561938666</v>
      </c>
      <c r="L91" s="14">
        <v>4.2273534505914832</v>
      </c>
      <c r="XER91" s="5" t="s">
        <v>106</v>
      </c>
    </row>
    <row r="92" spans="2:12 16372:16372" ht="16" x14ac:dyDescent="0.4">
      <c r="B92" s="124" t="s">
        <v>89</v>
      </c>
      <c r="C92" s="7">
        <v>479.11040566161353</v>
      </c>
      <c r="D92" s="6">
        <v>0</v>
      </c>
      <c r="E92" s="6">
        <v>0</v>
      </c>
      <c r="F92" s="6">
        <v>-22.850528644390998</v>
      </c>
      <c r="G92" s="6">
        <v>-39.97249441409361</v>
      </c>
      <c r="H92" s="6">
        <v>460.65898259330481</v>
      </c>
      <c r="I92" s="14">
        <v>140.75579794416254</v>
      </c>
      <c r="J92" s="14">
        <v>17.161881425834931</v>
      </c>
      <c r="K92" s="14">
        <v>22.685868561938666</v>
      </c>
      <c r="L92" s="14">
        <v>-99.329101805142869</v>
      </c>
      <c r="XER92" s="5" t="s">
        <v>107</v>
      </c>
    </row>
    <row r="93" spans="2:12 16372:16372" ht="16" x14ac:dyDescent="0.4">
      <c r="B93" s="124" t="s">
        <v>90</v>
      </c>
      <c r="C93" s="7">
        <v>339.92968687259736</v>
      </c>
      <c r="D93" s="6">
        <v>0</v>
      </c>
      <c r="E93" s="6">
        <v>0</v>
      </c>
      <c r="F93" s="6">
        <v>-14.779419255523903</v>
      </c>
      <c r="G93" s="6">
        <v>-39.97249441409361</v>
      </c>
      <c r="H93" s="6">
        <v>369.03492155872647</v>
      </c>
      <c r="I93" s="14">
        <v>12.85578576983637</v>
      </c>
      <c r="J93" s="14">
        <v>-14.122328798878071</v>
      </c>
      <c r="K93" s="14">
        <v>22.685868561938666</v>
      </c>
      <c r="L93" s="14">
        <v>4.2273534505914832</v>
      </c>
      <c r="XER93" s="5" t="s">
        <v>284</v>
      </c>
    </row>
    <row r="94" spans="2:12 16372:16372" ht="16" x14ac:dyDescent="0.4">
      <c r="B94" s="124" t="s">
        <v>91</v>
      </c>
      <c r="C94" s="7">
        <v>405.48032751809217</v>
      </c>
      <c r="D94" s="6">
        <v>0</v>
      </c>
      <c r="E94" s="6">
        <v>0</v>
      </c>
      <c r="F94" s="6">
        <v>-11.863224735112667</v>
      </c>
      <c r="G94" s="6">
        <v>-39.97249441409361</v>
      </c>
      <c r="H94" s="6">
        <v>440.10338179493681</v>
      </c>
      <c r="I94" s="14">
        <v>-10.738907995558725</v>
      </c>
      <c r="J94" s="14">
        <v>1.0383508553902641</v>
      </c>
      <c r="K94" s="14">
        <v>22.685868561938666</v>
      </c>
      <c r="L94" s="14">
        <v>4.2273534505914832</v>
      </c>
      <c r="XER94" s="5" t="s">
        <v>8</v>
      </c>
    </row>
    <row r="95" spans="2:12 16372:16372" ht="16" x14ac:dyDescent="0.4">
      <c r="B95" s="124" t="s">
        <v>92</v>
      </c>
      <c r="C95" s="7">
        <v>455.3002274826656</v>
      </c>
      <c r="D95" s="6">
        <v>0</v>
      </c>
      <c r="E95" s="6">
        <v>0</v>
      </c>
      <c r="F95" s="6">
        <v>-22.101744549274848</v>
      </c>
      <c r="G95" s="6">
        <v>-39.97249441409361</v>
      </c>
      <c r="H95" s="6">
        <v>615.01269973386445</v>
      </c>
      <c r="I95" s="14">
        <v>-10.738907995558725</v>
      </c>
      <c r="J95" s="14">
        <v>-113.81254730480183</v>
      </c>
      <c r="K95" s="14">
        <v>22.685868561938666</v>
      </c>
      <c r="L95" s="14">
        <v>4.2273534505914832</v>
      </c>
      <c r="XER95" s="5" t="s">
        <v>64</v>
      </c>
    </row>
    <row r="96" spans="2:12 16372:16372" ht="16" x14ac:dyDescent="0.4">
      <c r="B96" s="124" t="s">
        <v>93</v>
      </c>
      <c r="C96" s="7">
        <v>-308.23764815374261</v>
      </c>
      <c r="D96" s="6">
        <v>0</v>
      </c>
      <c r="E96" s="6">
        <v>0</v>
      </c>
      <c r="F96" s="6">
        <v>-9.9255818097390698</v>
      </c>
      <c r="G96" s="6">
        <v>-39.97249441409361</v>
      </c>
      <c r="H96" s="6">
        <v>-242.22516263349095</v>
      </c>
      <c r="I96" s="14">
        <v>-10.738907995558725</v>
      </c>
      <c r="J96" s="14">
        <v>-32.288723313390307</v>
      </c>
      <c r="K96" s="14">
        <v>22.685868561938666</v>
      </c>
      <c r="L96" s="14">
        <v>4.2273534505914832</v>
      </c>
      <c r="XER96" s="5" t="s">
        <v>285</v>
      </c>
    </row>
    <row r="97" spans="2:12 16372:16372" ht="16" x14ac:dyDescent="0.4">
      <c r="B97" s="124" t="s">
        <v>94</v>
      </c>
      <c r="C97" s="7">
        <v>108.37878421294573</v>
      </c>
      <c r="D97" s="6">
        <v>0</v>
      </c>
      <c r="E97" s="6">
        <v>0</v>
      </c>
      <c r="F97" s="6">
        <v>-12.200178041782909</v>
      </c>
      <c r="G97" s="6">
        <v>-39.97249441409361</v>
      </c>
      <c r="H97" s="6">
        <v>245.61339472767793</v>
      </c>
      <c r="I97" s="14">
        <v>-10.738907995558725</v>
      </c>
      <c r="J97" s="14">
        <v>-90.808340142947998</v>
      </c>
      <c r="K97" s="14">
        <v>22.685868561938666</v>
      </c>
      <c r="L97" s="14">
        <v>-6.2005584822876258</v>
      </c>
      <c r="XER97" s="5" t="s">
        <v>84</v>
      </c>
    </row>
    <row r="98" spans="2:12 16372:16372" ht="16" x14ac:dyDescent="0.4">
      <c r="B98" s="124" t="s">
        <v>95</v>
      </c>
      <c r="C98" s="7">
        <v>318.20325491569031</v>
      </c>
      <c r="D98" s="6">
        <v>0</v>
      </c>
      <c r="E98" s="6">
        <v>0</v>
      </c>
      <c r="F98" s="6">
        <v>0.61590465329279787</v>
      </c>
      <c r="G98" s="6">
        <v>-39.97249441409361</v>
      </c>
      <c r="H98" s="6">
        <v>175.70410682120706</v>
      </c>
      <c r="I98" s="14">
        <v>2.4257287710739326</v>
      </c>
      <c r="J98" s="14">
        <v>157.57681688374367</v>
      </c>
      <c r="K98" s="14">
        <v>22.685868561938666</v>
      </c>
      <c r="L98" s="14">
        <v>-0.83267636147219248</v>
      </c>
      <c r="XER98" s="5" t="s">
        <v>153</v>
      </c>
    </row>
    <row r="99" spans="2:12 16372:16372" ht="16" x14ac:dyDescent="0.4">
      <c r="B99" s="124" t="s">
        <v>96</v>
      </c>
      <c r="C99" s="7">
        <v>492.21327414806308</v>
      </c>
      <c r="D99" s="6">
        <v>0</v>
      </c>
      <c r="E99" s="6">
        <v>0</v>
      </c>
      <c r="F99" s="6">
        <v>0.6048290783065049</v>
      </c>
      <c r="G99" s="6">
        <v>-39.97249441409361</v>
      </c>
      <c r="H99" s="6">
        <v>348.07987776136167</v>
      </c>
      <c r="I99" s="14">
        <v>-10.738907995558725</v>
      </c>
      <c r="J99" s="14">
        <v>167.32674770551714</v>
      </c>
      <c r="K99" s="14">
        <v>22.685868561938666</v>
      </c>
      <c r="L99" s="14">
        <v>4.2273534505914832</v>
      </c>
      <c r="XER99" s="5" t="s">
        <v>93</v>
      </c>
    </row>
    <row r="100" spans="2:12 16372:16372" ht="16" x14ac:dyDescent="0.4">
      <c r="B100" s="124" t="s">
        <v>97</v>
      </c>
      <c r="C100" s="7">
        <v>-75.861776432100896</v>
      </c>
      <c r="D100" s="6">
        <v>0</v>
      </c>
      <c r="E100" s="6">
        <v>0</v>
      </c>
      <c r="F100" s="6">
        <v>-16.363678028190098</v>
      </c>
      <c r="G100" s="6">
        <v>-39.97249441409361</v>
      </c>
      <c r="H100" s="6">
        <v>77.933768571283196</v>
      </c>
      <c r="I100" s="14">
        <v>-10.738907995558725</v>
      </c>
      <c r="J100" s="14">
        <v>-113.6336865780718</v>
      </c>
      <c r="K100" s="14">
        <v>22.685868561938666</v>
      </c>
      <c r="L100" s="14">
        <v>4.2273534505914832</v>
      </c>
      <c r="XER100" s="5" t="s">
        <v>206</v>
      </c>
    </row>
    <row r="101" spans="2:12 16372:16372" ht="16" x14ac:dyDescent="0.4">
      <c r="B101" s="124" t="s">
        <v>98</v>
      </c>
      <c r="C101" s="7">
        <v>-62.469155055482972</v>
      </c>
      <c r="D101" s="6">
        <v>0</v>
      </c>
      <c r="E101" s="6">
        <v>0</v>
      </c>
      <c r="F101" s="6">
        <v>37.409108999030103</v>
      </c>
      <c r="G101" s="6">
        <v>-39.97249441409361</v>
      </c>
      <c r="H101" s="6">
        <v>-425.37533571530463</v>
      </c>
      <c r="I101" s="14">
        <v>-10.738907995558725</v>
      </c>
      <c r="J101" s="14">
        <v>349.29525205791379</v>
      </c>
      <c r="K101" s="14">
        <v>22.685868561938666</v>
      </c>
      <c r="L101" s="14">
        <v>4.2273534505914832</v>
      </c>
      <c r="XER101" s="5" t="s">
        <v>94</v>
      </c>
    </row>
    <row r="102" spans="2:12 16372:16372" ht="16" x14ac:dyDescent="0.4">
      <c r="B102" s="124" t="s">
        <v>99</v>
      </c>
      <c r="C102" s="7">
        <v>-40.094685018658694</v>
      </c>
      <c r="D102" s="6">
        <v>0</v>
      </c>
      <c r="E102" s="6">
        <v>0</v>
      </c>
      <c r="F102" s="6">
        <v>-1.7867406164216966</v>
      </c>
      <c r="G102" s="6">
        <v>-39.97249441409361</v>
      </c>
      <c r="H102" s="6">
        <v>-35.80622733653346</v>
      </c>
      <c r="I102" s="14">
        <v>-10.738907995558725</v>
      </c>
      <c r="J102" s="14">
        <v>21.296463331418643</v>
      </c>
      <c r="K102" s="14">
        <v>22.685868561938666</v>
      </c>
      <c r="L102" s="14">
        <v>4.2273534505914832</v>
      </c>
      <c r="XER102" s="5" t="s">
        <v>193</v>
      </c>
    </row>
    <row r="103" spans="2:12 16372:16372" ht="16" x14ac:dyDescent="0.4">
      <c r="B103" s="124" t="s">
        <v>100</v>
      </c>
      <c r="C103" s="7">
        <v>14.607617362701301</v>
      </c>
      <c r="D103" s="6">
        <v>0</v>
      </c>
      <c r="E103" s="6">
        <v>0</v>
      </c>
      <c r="F103" s="6">
        <v>47.188025937931187</v>
      </c>
      <c r="G103" s="6">
        <v>-28.002883942986742</v>
      </c>
      <c r="H103" s="6">
        <v>-134.90536749874832</v>
      </c>
      <c r="I103" s="14">
        <v>-10.738907995558725</v>
      </c>
      <c r="J103" s="14">
        <v>165.94688195105095</v>
      </c>
      <c r="K103" s="14">
        <v>-29.107484539578543</v>
      </c>
      <c r="L103" s="14">
        <v>4.2273534505914832</v>
      </c>
      <c r="XER103" s="5" t="s">
        <v>40</v>
      </c>
    </row>
    <row r="104" spans="2:12 16372:16372" ht="16" x14ac:dyDescent="0.4">
      <c r="B104" s="124" t="s">
        <v>101</v>
      </c>
      <c r="C104" s="7">
        <v>-0.55700851760895098</v>
      </c>
      <c r="D104" s="6">
        <v>0</v>
      </c>
      <c r="E104" s="6">
        <v>0</v>
      </c>
      <c r="F104" s="6">
        <v>-4.8256374522424856</v>
      </c>
      <c r="G104" s="6">
        <v>19.829687728433871</v>
      </c>
      <c r="H104" s="6">
        <v>-18.614823488612963</v>
      </c>
      <c r="I104" s="14">
        <v>-10.738907995558725</v>
      </c>
      <c r="J104" s="14">
        <v>-1.7524217014558607</v>
      </c>
      <c r="K104" s="14">
        <v>11.317740941235728</v>
      </c>
      <c r="L104" s="14">
        <v>4.2273534505914832</v>
      </c>
      <c r="XER104" s="5" t="s">
        <v>194</v>
      </c>
    </row>
    <row r="105" spans="2:12 16372:16372" ht="16" x14ac:dyDescent="0.4">
      <c r="B105" s="124" t="s">
        <v>102</v>
      </c>
      <c r="C105" s="7">
        <v>-8.9311712665325942</v>
      </c>
      <c r="D105" s="6">
        <v>0</v>
      </c>
      <c r="E105" s="6">
        <v>0</v>
      </c>
      <c r="F105" s="6">
        <v>13.107478342916279</v>
      </c>
      <c r="G105" s="6">
        <v>-39.97249441409361</v>
      </c>
      <c r="H105" s="6">
        <v>-79.324276147072524</v>
      </c>
      <c r="I105" s="14">
        <v>-10.738907995558725</v>
      </c>
      <c r="J105" s="14">
        <v>81.083806934745823</v>
      </c>
      <c r="K105" s="14">
        <v>22.685868561938666</v>
      </c>
      <c r="L105" s="14">
        <v>4.2273534505914832</v>
      </c>
      <c r="XER105" s="5" t="s">
        <v>48</v>
      </c>
    </row>
    <row r="106" spans="2:12 16372:16372" ht="16" x14ac:dyDescent="0.4">
      <c r="B106" s="124" t="s">
        <v>103</v>
      </c>
      <c r="C106" s="7">
        <v>115.4422382681782</v>
      </c>
      <c r="D106" s="6">
        <v>0</v>
      </c>
      <c r="E106" s="6">
        <v>0</v>
      </c>
      <c r="F106" s="6">
        <v>26.990340744644183</v>
      </c>
      <c r="G106" s="6">
        <v>17.530958143551267</v>
      </c>
      <c r="H106" s="6">
        <v>-78.327383230254569</v>
      </c>
      <c r="I106" s="14">
        <v>-10.738907995558725</v>
      </c>
      <c r="J106" s="14">
        <v>184.35688584391812</v>
      </c>
      <c r="K106" s="14">
        <v>-28.597008688713537</v>
      </c>
      <c r="L106" s="14">
        <v>4.2273534505914832</v>
      </c>
      <c r="XER106" s="5" t="s">
        <v>286</v>
      </c>
    </row>
    <row r="107" spans="2:12 16372:16372" ht="16" x14ac:dyDescent="0.4">
      <c r="B107" s="124" t="s">
        <v>104</v>
      </c>
      <c r="C107" s="7">
        <v>142.95726281033743</v>
      </c>
      <c r="D107" s="6">
        <v>0</v>
      </c>
      <c r="E107" s="6">
        <v>0</v>
      </c>
      <c r="F107" s="6">
        <v>3.4886114707890745</v>
      </c>
      <c r="G107" s="6">
        <v>-39.97249441409361</v>
      </c>
      <c r="H107" s="6">
        <v>50.206216197032809</v>
      </c>
      <c r="I107" s="14">
        <v>-10.738907995558725</v>
      </c>
      <c r="J107" s="14">
        <v>113.06061553963771</v>
      </c>
      <c r="K107" s="14">
        <v>22.685868561938666</v>
      </c>
      <c r="L107" s="14">
        <v>4.2273534505914832</v>
      </c>
      <c r="XER107" s="5" t="s">
        <v>108</v>
      </c>
    </row>
    <row r="108" spans="2:12 16372:16372" ht="16" x14ac:dyDescent="0.4">
      <c r="B108" s="124" t="s">
        <v>105</v>
      </c>
      <c r="C108" s="7">
        <v>-419.44752027615436</v>
      </c>
      <c r="D108" s="6">
        <v>0</v>
      </c>
      <c r="E108" s="6">
        <v>0</v>
      </c>
      <c r="F108" s="6">
        <v>-5.301208017710799</v>
      </c>
      <c r="G108" s="6">
        <v>125.73267427620846</v>
      </c>
      <c r="H108" s="6">
        <v>-267.25597518202085</v>
      </c>
      <c r="I108" s="14">
        <v>-10.738907995558725</v>
      </c>
      <c r="J108" s="14">
        <v>-288.79732536960262</v>
      </c>
      <c r="K108" s="14">
        <v>22.685868561938666</v>
      </c>
      <c r="L108" s="14">
        <v>4.2273534505914832</v>
      </c>
      <c r="XER108" s="5" t="s">
        <v>32</v>
      </c>
    </row>
    <row r="109" spans="2:12 16372:16372" ht="16" x14ac:dyDescent="0.4">
      <c r="B109" s="124" t="s">
        <v>106</v>
      </c>
      <c r="C109" s="7">
        <v>-180.48930597952796</v>
      </c>
      <c r="D109" s="6">
        <v>0</v>
      </c>
      <c r="E109" s="6">
        <v>0</v>
      </c>
      <c r="F109" s="6">
        <v>-7.4010125247451777</v>
      </c>
      <c r="G109" s="6">
        <v>-39.97249441409361</v>
      </c>
      <c r="H109" s="6">
        <v>-0.24803657055608241</v>
      </c>
      <c r="I109" s="14">
        <v>-10.738907995558725</v>
      </c>
      <c r="J109" s="14">
        <v>-149.04207648710451</v>
      </c>
      <c r="K109" s="14">
        <v>22.685868561938666</v>
      </c>
      <c r="L109" s="14">
        <v>4.2273534505914832</v>
      </c>
      <c r="XER109" s="5" t="s">
        <v>250</v>
      </c>
    </row>
    <row r="110" spans="2:12 16372:16372" ht="16" x14ac:dyDescent="0.4">
      <c r="B110" s="124" t="s">
        <v>107</v>
      </c>
      <c r="C110" s="7">
        <v>-579.83222311469819</v>
      </c>
      <c r="D110" s="6">
        <v>0</v>
      </c>
      <c r="E110" s="6">
        <v>0</v>
      </c>
      <c r="F110" s="6">
        <v>-3.9048068922675849</v>
      </c>
      <c r="G110" s="6">
        <v>-39.97249441409361</v>
      </c>
      <c r="H110" s="6">
        <v>-293.7365535376091</v>
      </c>
      <c r="I110" s="14">
        <v>-10.738907995558725</v>
      </c>
      <c r="J110" s="14">
        <v>-258.39268228769942</v>
      </c>
      <c r="K110" s="14">
        <v>22.685868561938666</v>
      </c>
      <c r="L110" s="14">
        <v>4.2273534505914832</v>
      </c>
      <c r="XER110" s="5" t="s">
        <v>109</v>
      </c>
    </row>
    <row r="111" spans="2:12 16372:16372" ht="16" x14ac:dyDescent="0.4">
      <c r="B111" s="124" t="s">
        <v>108</v>
      </c>
      <c r="C111" s="7">
        <v>169.17008518149086</v>
      </c>
      <c r="D111" s="6">
        <v>0</v>
      </c>
      <c r="E111" s="6">
        <v>0</v>
      </c>
      <c r="F111" s="6">
        <v>11.549937302727397</v>
      </c>
      <c r="G111" s="6">
        <v>-39.97249441409361</v>
      </c>
      <c r="H111" s="6">
        <v>21.264935895704713</v>
      </c>
      <c r="I111" s="14">
        <v>-10.738907995558725</v>
      </c>
      <c r="J111" s="14">
        <v>160.15339238018092</v>
      </c>
      <c r="K111" s="14">
        <v>22.685868561938666</v>
      </c>
      <c r="L111" s="14">
        <v>4.2273534505914832</v>
      </c>
      <c r="XER111" s="5" t="s">
        <v>195</v>
      </c>
    </row>
    <row r="112" spans="2:12 16372:16372" ht="16" x14ac:dyDescent="0.4">
      <c r="B112" s="124" t="s">
        <v>109</v>
      </c>
      <c r="C112" s="7">
        <v>86.275035675211043</v>
      </c>
      <c r="D112" s="6">
        <v>0</v>
      </c>
      <c r="E112" s="6">
        <v>0</v>
      </c>
      <c r="F112" s="6">
        <v>4.3647948918807433</v>
      </c>
      <c r="G112" s="6">
        <v>-39.97249441409361</v>
      </c>
      <c r="H112" s="6">
        <v>28.578477958405408</v>
      </c>
      <c r="I112" s="14">
        <v>-10.738907995558725</v>
      </c>
      <c r="J112" s="14">
        <v>77.129943222047089</v>
      </c>
      <c r="K112" s="14">
        <v>22.685868561938666</v>
      </c>
      <c r="L112" s="14">
        <v>4.2273534505914832</v>
      </c>
      <c r="XER112" s="5" t="s">
        <v>259</v>
      </c>
    </row>
    <row r="113" spans="2:12 16372:16372" ht="16" x14ac:dyDescent="0.4">
      <c r="B113" s="124" t="s">
        <v>110</v>
      </c>
      <c r="C113" s="7">
        <v>-719.89485851863128</v>
      </c>
      <c r="D113" s="6">
        <v>0</v>
      </c>
      <c r="E113" s="6">
        <v>0</v>
      </c>
      <c r="F113" s="6">
        <v>-11.228851436224605</v>
      </c>
      <c r="G113" s="6">
        <v>-22.484940700013375</v>
      </c>
      <c r="H113" s="6">
        <v>-274.61017982055745</v>
      </c>
      <c r="I113" s="14">
        <v>-10.738907995558725</v>
      </c>
      <c r="J113" s="14">
        <v>-427.74520057880738</v>
      </c>
      <c r="K113" s="14">
        <v>22.685868561938666</v>
      </c>
      <c r="L113" s="14">
        <v>4.2273534505914832</v>
      </c>
      <c r="XER113" s="5" t="s">
        <v>207</v>
      </c>
    </row>
    <row r="114" spans="2:12 16372:16372" ht="16" x14ac:dyDescent="0.4">
      <c r="B114" s="124" t="s">
        <v>111</v>
      </c>
      <c r="C114" s="7">
        <v>118.9838343491319</v>
      </c>
      <c r="D114" s="6">
        <v>0</v>
      </c>
      <c r="E114" s="6">
        <v>0</v>
      </c>
      <c r="F114" s="6">
        <v>40.371835653479891</v>
      </c>
      <c r="G114" s="6">
        <v>-39.97249441409361</v>
      </c>
      <c r="H114" s="6">
        <v>-176.50752343408891</v>
      </c>
      <c r="I114" s="14">
        <v>-10.738907995558725</v>
      </c>
      <c r="J114" s="14">
        <v>336.23246205117113</v>
      </c>
      <c r="K114" s="14">
        <v>-34.628890962369354</v>
      </c>
      <c r="L114" s="14">
        <v>4.2273534505914832</v>
      </c>
      <c r="XER114" s="5" t="s">
        <v>134</v>
      </c>
    </row>
    <row r="115" spans="2:12 16372:16372" ht="16" x14ac:dyDescent="0.4">
      <c r="B115" s="124" t="s">
        <v>112</v>
      </c>
      <c r="C115" s="7">
        <v>-998.14688556010947</v>
      </c>
      <c r="D115" s="6">
        <v>0</v>
      </c>
      <c r="E115" s="6">
        <v>0</v>
      </c>
      <c r="F115" s="6">
        <v>-3.9667429126204863</v>
      </c>
      <c r="G115" s="6">
        <v>-26.023036782839373</v>
      </c>
      <c r="H115" s="6">
        <v>-358.67715863069623</v>
      </c>
      <c r="I115" s="14">
        <v>-10.738907995558725</v>
      </c>
      <c r="J115" s="14">
        <v>-625.65426125092483</v>
      </c>
      <c r="K115" s="14">
        <v>22.685868561938666</v>
      </c>
      <c r="L115" s="14">
        <v>4.2273534505914832</v>
      </c>
      <c r="XER115" s="5" t="s">
        <v>217</v>
      </c>
    </row>
    <row r="116" spans="2:12 16372:16372" ht="16" x14ac:dyDescent="0.4">
      <c r="B116" s="124" t="s">
        <v>113</v>
      </c>
      <c r="C116" s="7">
        <v>-140.0517696013325</v>
      </c>
      <c r="D116" s="6">
        <v>0</v>
      </c>
      <c r="E116" s="6">
        <v>0</v>
      </c>
      <c r="F116" s="6">
        <v>6.0622887391015094</v>
      </c>
      <c r="G116" s="6">
        <v>-10.222567269720482</v>
      </c>
      <c r="H116" s="6">
        <v>-101.48464886133044</v>
      </c>
      <c r="I116" s="14">
        <v>-10.738907995558725</v>
      </c>
      <c r="J116" s="14">
        <v>-50.581156226354508</v>
      </c>
      <c r="K116" s="14">
        <v>22.685868561938666</v>
      </c>
      <c r="L116" s="14">
        <v>4.2273534505914832</v>
      </c>
      <c r="XER116" s="5" t="s">
        <v>154</v>
      </c>
    </row>
    <row r="117" spans="2:12 16372:16372" ht="16" x14ac:dyDescent="0.4">
      <c r="B117" s="124" t="s">
        <v>114</v>
      </c>
      <c r="C117" s="7">
        <v>374.39214653389064</v>
      </c>
      <c r="D117" s="6">
        <v>0</v>
      </c>
      <c r="E117" s="6">
        <v>0</v>
      </c>
      <c r="F117" s="6">
        <v>73.100009754567125</v>
      </c>
      <c r="G117" s="6">
        <v>-5.3860273582845251</v>
      </c>
      <c r="H117" s="6">
        <v>19.79844164627929</v>
      </c>
      <c r="I117" s="14">
        <v>-10.738907995558725</v>
      </c>
      <c r="J117" s="14">
        <v>424.55801233593115</v>
      </c>
      <c r="K117" s="14">
        <v>-131.16673529963515</v>
      </c>
      <c r="L117" s="14">
        <v>4.2273534505914832</v>
      </c>
      <c r="XER117" s="5" t="s">
        <v>110</v>
      </c>
    </row>
    <row r="118" spans="2:12 16372:16372" ht="16" x14ac:dyDescent="0.4">
      <c r="B118" s="124" t="s">
        <v>115</v>
      </c>
      <c r="C118" s="7">
        <v>508.47216618712832</v>
      </c>
      <c r="D118" s="6">
        <v>0</v>
      </c>
      <c r="E118" s="6">
        <v>0</v>
      </c>
      <c r="F118" s="6">
        <v>5.737543799063741</v>
      </c>
      <c r="G118" s="6">
        <v>-39.97249441409361</v>
      </c>
      <c r="H118" s="6">
        <v>338.34118373350304</v>
      </c>
      <c r="I118" s="14">
        <v>2.4078125305665146</v>
      </c>
      <c r="J118" s="14">
        <v>175.04489852555847</v>
      </c>
      <c r="K118" s="14">
        <v>22.685868561938666</v>
      </c>
      <c r="L118" s="14">
        <v>4.2273534505914832</v>
      </c>
      <c r="XER118" s="5" t="s">
        <v>218</v>
      </c>
    </row>
    <row r="119" spans="2:12 16372:16372" ht="16" x14ac:dyDescent="0.4">
      <c r="B119" s="124" t="s">
        <v>116</v>
      </c>
      <c r="C119" s="7">
        <v>358.3701681009963</v>
      </c>
      <c r="D119" s="6">
        <v>0</v>
      </c>
      <c r="E119" s="6">
        <v>0</v>
      </c>
      <c r="F119" s="6">
        <v>17.252016964573414</v>
      </c>
      <c r="G119" s="6">
        <v>-39.97249441409361</v>
      </c>
      <c r="H119" s="6">
        <v>-362.68599115212095</v>
      </c>
      <c r="I119" s="14">
        <v>54.295725390244762</v>
      </c>
      <c r="J119" s="14">
        <v>722.74962116818688</v>
      </c>
      <c r="K119" s="14">
        <v>-37.496063306385629</v>
      </c>
      <c r="L119" s="14">
        <v>4.2273534505914832</v>
      </c>
      <c r="XER119" s="5" t="s">
        <v>135</v>
      </c>
    </row>
    <row r="120" spans="2:12 16372:16372" ht="16" x14ac:dyDescent="0.4">
      <c r="B120" s="124" t="s">
        <v>117</v>
      </c>
      <c r="C120" s="7">
        <v>99.083373405771866</v>
      </c>
      <c r="D120" s="6">
        <v>0</v>
      </c>
      <c r="E120" s="6">
        <v>0</v>
      </c>
      <c r="F120" s="6">
        <v>-9.017257641750053</v>
      </c>
      <c r="G120" s="6">
        <v>-39.97249441409361</v>
      </c>
      <c r="H120" s="6">
        <v>134.26105366614172</v>
      </c>
      <c r="I120" s="14">
        <v>-10.738907995558725</v>
      </c>
      <c r="J120" s="14">
        <v>-2.3622422214976124</v>
      </c>
      <c r="K120" s="14">
        <v>22.685868561938666</v>
      </c>
      <c r="L120" s="14">
        <v>4.2273534505914832</v>
      </c>
      <c r="XER120" s="5" t="s">
        <v>111</v>
      </c>
    </row>
    <row r="121" spans="2:12 16372:16372" ht="16" x14ac:dyDescent="0.4">
      <c r="B121" s="124" t="s">
        <v>118</v>
      </c>
      <c r="C121" s="7">
        <v>-63.619014142160637</v>
      </c>
      <c r="D121" s="6">
        <v>0</v>
      </c>
      <c r="E121" s="6">
        <v>0</v>
      </c>
      <c r="F121" s="6">
        <v>-17.216672475656004</v>
      </c>
      <c r="G121" s="6">
        <v>-39.97249441409361</v>
      </c>
      <c r="H121" s="6">
        <v>137.44055543287678</v>
      </c>
      <c r="I121" s="14">
        <v>-10.738907995558725</v>
      </c>
      <c r="J121" s="14">
        <v>-160.04471670225922</v>
      </c>
      <c r="K121" s="14">
        <v>22.685868561938666</v>
      </c>
      <c r="L121" s="14">
        <v>4.2273534505914832</v>
      </c>
      <c r="XER121" s="5" t="s">
        <v>208</v>
      </c>
    </row>
    <row r="122" spans="2:12 16372:16372" ht="16" x14ac:dyDescent="0.4">
      <c r="B122" s="124" t="s">
        <v>119</v>
      </c>
      <c r="C122" s="7">
        <v>-245.1225259822543</v>
      </c>
      <c r="D122" s="6">
        <v>0</v>
      </c>
      <c r="E122" s="6">
        <v>0</v>
      </c>
      <c r="F122" s="6">
        <v>2.2131209289927254</v>
      </c>
      <c r="G122" s="6">
        <v>-39.97249441409361</v>
      </c>
      <c r="H122" s="6">
        <v>-140.56466147157121</v>
      </c>
      <c r="I122" s="14">
        <v>-10.738907995558725</v>
      </c>
      <c r="J122" s="14">
        <v>-82.972805042553645</v>
      </c>
      <c r="K122" s="14">
        <v>22.685868561938666</v>
      </c>
      <c r="L122" s="14">
        <v>4.2273534505914832</v>
      </c>
      <c r="XER122" s="5" t="s">
        <v>209</v>
      </c>
    </row>
    <row r="123" spans="2:12 16372:16372" ht="16" x14ac:dyDescent="0.4">
      <c r="B123" s="124" t="s">
        <v>120</v>
      </c>
      <c r="C123" s="7">
        <v>-1033.8662827266837</v>
      </c>
      <c r="D123" s="6">
        <v>0</v>
      </c>
      <c r="E123" s="6">
        <v>0</v>
      </c>
      <c r="F123" s="6">
        <v>11.584378756977317</v>
      </c>
      <c r="G123" s="6">
        <v>-35.213898236391032</v>
      </c>
      <c r="H123" s="6">
        <v>-345.82167893962912</v>
      </c>
      <c r="I123" s="14">
        <v>-10.738907995558725</v>
      </c>
      <c r="J123" s="14">
        <v>-460.63156458428881</v>
      </c>
      <c r="K123" s="14">
        <v>-197.2719651783849</v>
      </c>
      <c r="L123" s="14">
        <v>4.2273534505914832</v>
      </c>
      <c r="XER123" s="5" t="s">
        <v>229</v>
      </c>
    </row>
    <row r="124" spans="2:12 16372:16372" ht="16" x14ac:dyDescent="0.4">
      <c r="B124" s="124" t="s">
        <v>121</v>
      </c>
      <c r="C124" s="7">
        <v>222.37813838527822</v>
      </c>
      <c r="D124" s="6">
        <v>0</v>
      </c>
      <c r="E124" s="6">
        <v>0</v>
      </c>
      <c r="F124" s="6">
        <v>17.102345075947255</v>
      </c>
      <c r="G124" s="6">
        <v>-39.97249441409361</v>
      </c>
      <c r="H124" s="6">
        <v>335.90066142670389</v>
      </c>
      <c r="I124" s="14">
        <v>-10.738907995558725</v>
      </c>
      <c r="J124" s="14">
        <v>-106.82668772025072</v>
      </c>
      <c r="K124" s="14">
        <v>22.685868561938666</v>
      </c>
      <c r="L124" s="14">
        <v>4.2273534505914832</v>
      </c>
      <c r="XER124" s="5" t="s">
        <v>155</v>
      </c>
    </row>
    <row r="125" spans="2:12 16372:16372" ht="16" x14ac:dyDescent="0.4">
      <c r="B125" s="124" t="s">
        <v>122</v>
      </c>
      <c r="C125" s="7">
        <v>-1120.8807883493594</v>
      </c>
      <c r="D125" s="6">
        <v>0</v>
      </c>
      <c r="E125" s="6">
        <v>0</v>
      </c>
      <c r="F125" s="6">
        <v>18.154772763167994</v>
      </c>
      <c r="G125" s="6">
        <v>-39.97249441409361</v>
      </c>
      <c r="H125" s="6">
        <v>-435.93821319885438</v>
      </c>
      <c r="I125" s="14">
        <v>-10.738907995558725</v>
      </c>
      <c r="J125" s="14">
        <v>-474.38057975100884</v>
      </c>
      <c r="K125" s="14">
        <v>-182.2327192036033</v>
      </c>
      <c r="L125" s="14">
        <v>4.2273534505914832</v>
      </c>
      <c r="XER125" s="5" t="s">
        <v>73</v>
      </c>
    </row>
    <row r="126" spans="2:12 16372:16372" ht="16" x14ac:dyDescent="0.4">
      <c r="B126" s="124" t="s">
        <v>123</v>
      </c>
      <c r="C126" s="7">
        <v>67.622831305741514</v>
      </c>
      <c r="D126" s="6">
        <v>0</v>
      </c>
      <c r="E126" s="6">
        <v>0</v>
      </c>
      <c r="F126" s="6">
        <v>-11.049577854722731</v>
      </c>
      <c r="G126" s="6">
        <v>-39.97249441409361</v>
      </c>
      <c r="H126" s="6">
        <v>118.10966217044036</v>
      </c>
      <c r="I126" s="14">
        <v>-10.738907995558725</v>
      </c>
      <c r="J126" s="14">
        <v>-15.639072612853919</v>
      </c>
      <c r="K126" s="14">
        <v>22.685868561938666</v>
      </c>
      <c r="L126" s="14">
        <v>4.2273534505914832</v>
      </c>
      <c r="XER126" s="5" t="s">
        <v>9</v>
      </c>
    </row>
    <row r="127" spans="2:12 16372:16372" ht="16" x14ac:dyDescent="0.4">
      <c r="B127" s="124" t="s">
        <v>124</v>
      </c>
      <c r="C127" s="7">
        <v>-325.6141281163043</v>
      </c>
      <c r="D127" s="6">
        <v>0</v>
      </c>
      <c r="E127" s="6">
        <v>0</v>
      </c>
      <c r="F127" s="6">
        <v>10.45722907248412</v>
      </c>
      <c r="G127" s="6">
        <v>-39.97249441409361</v>
      </c>
      <c r="H127" s="6">
        <v>-305.51783944827537</v>
      </c>
      <c r="I127" s="14">
        <v>-10.738907995558725</v>
      </c>
      <c r="J127" s="14">
        <v>-6.7553373433908046</v>
      </c>
      <c r="K127" s="14">
        <v>22.685868561938666</v>
      </c>
      <c r="L127" s="14">
        <v>4.2273534505914832</v>
      </c>
      <c r="XER127" s="5" t="s">
        <v>156</v>
      </c>
    </row>
    <row r="128" spans="2:12 16372:16372" ht="16" x14ac:dyDescent="0.4">
      <c r="B128" s="124" t="s">
        <v>125</v>
      </c>
      <c r="C128" s="7">
        <v>-810.47638074489078</v>
      </c>
      <c r="D128" s="6">
        <v>0</v>
      </c>
      <c r="E128" s="6">
        <v>0</v>
      </c>
      <c r="F128" s="6">
        <v>6.839975314381963</v>
      </c>
      <c r="G128" s="6">
        <v>53.518904990470759</v>
      </c>
      <c r="H128" s="6">
        <v>-355.28397881268023</v>
      </c>
      <c r="I128" s="14">
        <v>-10.738907995558725</v>
      </c>
      <c r="J128" s="14">
        <v>-531.72559625403471</v>
      </c>
      <c r="K128" s="14">
        <v>22.685868561938666</v>
      </c>
      <c r="L128" s="14">
        <v>4.2273534505914832</v>
      </c>
      <c r="XER128" s="5" t="s">
        <v>157</v>
      </c>
    </row>
    <row r="129" spans="2:12 16372:16372" ht="16" x14ac:dyDescent="0.4">
      <c r="B129" s="124" t="s">
        <v>126</v>
      </c>
      <c r="C129" s="7">
        <v>-509.50637886838973</v>
      </c>
      <c r="D129" s="6">
        <v>0</v>
      </c>
      <c r="E129" s="6">
        <v>0</v>
      </c>
      <c r="F129" s="6">
        <v>-16.987068012614202</v>
      </c>
      <c r="G129" s="6">
        <v>-39.97249441409361</v>
      </c>
      <c r="H129" s="6">
        <v>-211.09316375316993</v>
      </c>
      <c r="I129" s="14">
        <v>-10.738907995558725</v>
      </c>
      <c r="J129" s="14">
        <v>-201.16638014003428</v>
      </c>
      <c r="K129" s="14">
        <v>-33.775718003510441</v>
      </c>
      <c r="L129" s="14">
        <v>4.2273534505914832</v>
      </c>
      <c r="XER129" s="5" t="s">
        <v>210</v>
      </c>
    </row>
    <row r="130" spans="2:12 16372:16372" ht="16" x14ac:dyDescent="0.4">
      <c r="B130" s="124" t="s">
        <v>127</v>
      </c>
      <c r="C130" s="7">
        <v>16.662881683044894</v>
      </c>
      <c r="D130" s="6">
        <v>0</v>
      </c>
      <c r="E130" s="6">
        <v>0</v>
      </c>
      <c r="F130" s="6">
        <v>30.141164886779066</v>
      </c>
      <c r="G130" s="6">
        <v>-39.97249441409361</v>
      </c>
      <c r="H130" s="6">
        <v>-390.89493753335483</v>
      </c>
      <c r="I130" s="14">
        <v>-10.738907995558725</v>
      </c>
      <c r="J130" s="14">
        <v>401.21483472674288</v>
      </c>
      <c r="K130" s="14">
        <v>22.685868561938666</v>
      </c>
      <c r="L130" s="14">
        <v>4.2273534505914832</v>
      </c>
      <c r="XER130" s="5" t="s">
        <v>49</v>
      </c>
    </row>
    <row r="131" spans="2:12 16372:16372" ht="16" x14ac:dyDescent="0.4">
      <c r="B131" s="124" t="s">
        <v>128</v>
      </c>
      <c r="C131" s="7">
        <v>-705.16737007184508</v>
      </c>
      <c r="D131" s="6">
        <v>0</v>
      </c>
      <c r="E131" s="6">
        <v>0</v>
      </c>
      <c r="F131" s="6">
        <v>-11.734521063873988</v>
      </c>
      <c r="G131" s="6">
        <v>-39.97249441409361</v>
      </c>
      <c r="H131" s="6">
        <v>-407.8902794648896</v>
      </c>
      <c r="I131" s="14">
        <v>-10.738907995558725</v>
      </c>
      <c r="J131" s="14">
        <v>-225.93497400438903</v>
      </c>
      <c r="K131" s="14">
        <v>-13.123546579631604</v>
      </c>
      <c r="L131" s="14">
        <v>4.2273534505914832</v>
      </c>
      <c r="XER131" s="5" t="s">
        <v>74</v>
      </c>
    </row>
    <row r="132" spans="2:12 16372:16372" ht="16" x14ac:dyDescent="0.4">
      <c r="B132" s="124" t="s">
        <v>129</v>
      </c>
      <c r="C132" s="7">
        <v>224.30525531165821</v>
      </c>
      <c r="D132" s="6">
        <v>0</v>
      </c>
      <c r="E132" s="6">
        <v>0</v>
      </c>
      <c r="F132" s="6">
        <v>15.322598632113026</v>
      </c>
      <c r="G132" s="6">
        <v>-39.97249441409361</v>
      </c>
      <c r="H132" s="6">
        <v>115.26326198425134</v>
      </c>
      <c r="I132" s="14">
        <v>-10.738907995558725</v>
      </c>
      <c r="J132" s="14">
        <v>132.21736306741676</v>
      </c>
      <c r="K132" s="14">
        <v>7.9860805869379332</v>
      </c>
      <c r="L132" s="14">
        <v>4.2273534505914832</v>
      </c>
      <c r="XER132" s="5" t="s">
        <v>243</v>
      </c>
    </row>
    <row r="133" spans="2:12 16372:16372" ht="16" x14ac:dyDescent="0.4">
      <c r="B133" s="124" t="s">
        <v>130</v>
      </c>
      <c r="C133" s="7">
        <v>757.5034272352832</v>
      </c>
      <c r="D133" s="6">
        <v>0</v>
      </c>
      <c r="E133" s="6">
        <v>0</v>
      </c>
      <c r="F133" s="6">
        <v>10.555085856297119</v>
      </c>
      <c r="G133" s="6">
        <v>-39.97249441409361</v>
      </c>
      <c r="H133" s="6">
        <v>308.20905049495531</v>
      </c>
      <c r="I133" s="14">
        <v>-10.738907995558725</v>
      </c>
      <c r="J133" s="14">
        <v>462.53747128115288</v>
      </c>
      <c r="K133" s="14">
        <v>22.685868561938666</v>
      </c>
      <c r="L133" s="14">
        <v>4.2273534505914832</v>
      </c>
      <c r="XER133" s="5" t="s">
        <v>211</v>
      </c>
    </row>
    <row r="134" spans="2:12 16372:16372" ht="16" x14ac:dyDescent="0.4">
      <c r="B134" s="124" t="s">
        <v>131</v>
      </c>
      <c r="C134" s="7">
        <v>101.46269917887579</v>
      </c>
      <c r="D134" s="6">
        <v>0</v>
      </c>
      <c r="E134" s="6">
        <v>0</v>
      </c>
      <c r="F134" s="6">
        <v>-8.3878470531740845</v>
      </c>
      <c r="G134" s="6">
        <v>51.12209718820516</v>
      </c>
      <c r="H134" s="6">
        <v>133.24055406246279</v>
      </c>
      <c r="I134" s="14">
        <v>-10.738907995558725</v>
      </c>
      <c r="J134" s="14">
        <v>-36.155558557927279</v>
      </c>
      <c r="K134" s="14">
        <v>-31.844991915723586</v>
      </c>
      <c r="L134" s="14">
        <v>4.2273534505914832</v>
      </c>
      <c r="XER134" s="5" t="s">
        <v>112</v>
      </c>
    </row>
    <row r="135" spans="2:12 16372:16372" ht="16" x14ac:dyDescent="0.4">
      <c r="B135" s="124" t="s">
        <v>132</v>
      </c>
      <c r="C135" s="7">
        <v>-289.61399107482578</v>
      </c>
      <c r="D135" s="6">
        <v>0</v>
      </c>
      <c r="E135" s="6">
        <v>0</v>
      </c>
      <c r="F135" s="6">
        <v>0.77490081543134204</v>
      </c>
      <c r="G135" s="6">
        <v>-24.120645092934165</v>
      </c>
      <c r="H135" s="6">
        <v>-211.77268611176493</v>
      </c>
      <c r="I135" s="14">
        <v>-10.738907995558725</v>
      </c>
      <c r="J135" s="14">
        <v>-41.51097332687705</v>
      </c>
      <c r="K135" s="14">
        <v>-6.4730328137137008</v>
      </c>
      <c r="L135" s="14">
        <v>4.2273534505914832</v>
      </c>
      <c r="XER135" s="5" t="s">
        <v>230</v>
      </c>
    </row>
    <row r="136" spans="2:12 16372:16372" ht="16" x14ac:dyDescent="0.4">
      <c r="B136" s="124" t="s">
        <v>133</v>
      </c>
      <c r="C136" s="7">
        <v>1027.4041156558415</v>
      </c>
      <c r="D136" s="6">
        <v>0</v>
      </c>
      <c r="E136" s="6">
        <v>0</v>
      </c>
      <c r="F136" s="6">
        <v>23.872119609848063</v>
      </c>
      <c r="G136" s="6">
        <v>-39.97249441409361</v>
      </c>
      <c r="H136" s="6">
        <v>653.03554749999546</v>
      </c>
      <c r="I136" s="14">
        <v>94.263248089298557</v>
      </c>
      <c r="J136" s="14">
        <v>382.23043828529444</v>
      </c>
      <c r="K136" s="14">
        <v>22.685868561938666</v>
      </c>
      <c r="L136" s="14">
        <v>-108.71061197644001</v>
      </c>
      <c r="XER136" s="5" t="s">
        <v>287</v>
      </c>
    </row>
    <row r="137" spans="2:12 16372:16372" ht="16" x14ac:dyDescent="0.4">
      <c r="B137" s="124" t="s">
        <v>134</v>
      </c>
      <c r="C137" s="7">
        <v>-839.92306903188728</v>
      </c>
      <c r="D137" s="6">
        <v>0</v>
      </c>
      <c r="E137" s="6">
        <v>0</v>
      </c>
      <c r="F137" s="6">
        <v>-14.707751063565853</v>
      </c>
      <c r="G137" s="6">
        <v>32.079924285096077</v>
      </c>
      <c r="H137" s="6">
        <v>-474.90136043866244</v>
      </c>
      <c r="I137" s="14">
        <v>-10.738907995558725</v>
      </c>
      <c r="J137" s="14">
        <v>-398.56819583172654</v>
      </c>
      <c r="K137" s="14">
        <v>22.685868561938666</v>
      </c>
      <c r="L137" s="14">
        <v>4.2273534505914832</v>
      </c>
      <c r="XER137" s="5" t="s">
        <v>113</v>
      </c>
    </row>
    <row r="138" spans="2:12 16372:16372" ht="16" x14ac:dyDescent="0.4">
      <c r="B138" s="124" t="s">
        <v>135</v>
      </c>
      <c r="C138" s="7">
        <v>108.74435555510443</v>
      </c>
      <c r="D138" s="6">
        <v>0</v>
      </c>
      <c r="E138" s="6">
        <v>0</v>
      </c>
      <c r="F138" s="6">
        <v>-3.7629077764258829</v>
      </c>
      <c r="G138" s="6">
        <v>-39.97249441409361</v>
      </c>
      <c r="H138" s="6">
        <v>184.44062943454122</v>
      </c>
      <c r="I138" s="14">
        <v>-10.738907995558725</v>
      </c>
      <c r="J138" s="14">
        <v>-48.135185705888716</v>
      </c>
      <c r="K138" s="14">
        <v>22.685868561938666</v>
      </c>
      <c r="L138" s="14">
        <v>4.2273534505914832</v>
      </c>
      <c r="XER138" s="5" t="s">
        <v>266</v>
      </c>
    </row>
    <row r="139" spans="2:12 16372:16372" ht="16" x14ac:dyDescent="0.4">
      <c r="B139" s="124" t="s">
        <v>136</v>
      </c>
      <c r="C139" s="7">
        <v>-488.6543135271508</v>
      </c>
      <c r="D139" s="6">
        <v>0</v>
      </c>
      <c r="E139" s="6">
        <v>0</v>
      </c>
      <c r="F139" s="6">
        <v>-14.182740349845883</v>
      </c>
      <c r="G139" s="6">
        <v>14.354219150353986</v>
      </c>
      <c r="H139" s="6">
        <v>-273.23105196890202</v>
      </c>
      <c r="I139" s="14">
        <v>-10.738907995558725</v>
      </c>
      <c r="J139" s="14">
        <v>-219.38928395153371</v>
      </c>
      <c r="K139" s="14">
        <v>10.306098137744103</v>
      </c>
      <c r="L139" s="14">
        <v>4.2273534505914832</v>
      </c>
      <c r="XER139" s="5" t="s">
        <v>158</v>
      </c>
    </row>
    <row r="140" spans="2:12 16372:16372" ht="16" x14ac:dyDescent="0.4">
      <c r="B140" s="124" t="s">
        <v>137</v>
      </c>
      <c r="C140" s="7">
        <v>-738.37184520693597</v>
      </c>
      <c r="D140" s="6">
        <v>0</v>
      </c>
      <c r="E140" s="6">
        <v>0</v>
      </c>
      <c r="F140" s="6">
        <v>-0.21296724864446601</v>
      </c>
      <c r="G140" s="6">
        <v>30.338473228971569</v>
      </c>
      <c r="H140" s="6">
        <v>-478.63680897692251</v>
      </c>
      <c r="I140" s="14">
        <v>-10.738907995558725</v>
      </c>
      <c r="J140" s="14">
        <v>-239.54956426829702</v>
      </c>
      <c r="K140" s="14">
        <v>-43.79942339707631</v>
      </c>
      <c r="L140" s="14">
        <v>4.2273534505914832</v>
      </c>
      <c r="XER140" s="5" t="s">
        <v>114</v>
      </c>
    </row>
    <row r="141" spans="2:12 16372:16372" ht="16" x14ac:dyDescent="0.4">
      <c r="B141" s="124" t="s">
        <v>138</v>
      </c>
      <c r="C141" s="7">
        <v>-565.36779218499396</v>
      </c>
      <c r="D141" s="6">
        <v>0</v>
      </c>
      <c r="E141" s="6">
        <v>0</v>
      </c>
      <c r="F141" s="6">
        <v>-14.146059507026576</v>
      </c>
      <c r="G141" s="6">
        <v>-39.97249441409361</v>
      </c>
      <c r="H141" s="6">
        <v>-281.52230120831382</v>
      </c>
      <c r="I141" s="14">
        <v>-10.738907995558725</v>
      </c>
      <c r="J141" s="14">
        <v>-245.90125107253141</v>
      </c>
      <c r="K141" s="14">
        <v>22.685868561938666</v>
      </c>
      <c r="L141" s="14">
        <v>4.2273534505914832</v>
      </c>
      <c r="XER141" s="5" t="s">
        <v>231</v>
      </c>
    </row>
    <row r="142" spans="2:12 16372:16372" ht="16" x14ac:dyDescent="0.4">
      <c r="B142" s="124" t="s">
        <v>139</v>
      </c>
      <c r="C142" s="7">
        <v>694.26366714642177</v>
      </c>
      <c r="D142" s="6">
        <v>0</v>
      </c>
      <c r="E142" s="6">
        <v>0</v>
      </c>
      <c r="F142" s="6">
        <v>25.035443336928999</v>
      </c>
      <c r="G142" s="6">
        <v>-39.97249441409361</v>
      </c>
      <c r="H142" s="6">
        <v>462.60311297872505</v>
      </c>
      <c r="I142" s="14">
        <v>101.30105999950479</v>
      </c>
      <c r="J142" s="14">
        <v>261.15286721266835</v>
      </c>
      <c r="K142" s="14">
        <v>22.685868561938666</v>
      </c>
      <c r="L142" s="14">
        <v>-138.54219052925049</v>
      </c>
      <c r="XER142" s="5" t="s">
        <v>267</v>
      </c>
    </row>
    <row r="143" spans="2:12 16372:16372" ht="16" x14ac:dyDescent="0.4">
      <c r="B143" s="124" t="s">
        <v>140</v>
      </c>
      <c r="C143" s="7">
        <v>-102.0200054268759</v>
      </c>
      <c r="D143" s="6">
        <v>0</v>
      </c>
      <c r="E143" s="6">
        <v>0</v>
      </c>
      <c r="F143" s="6">
        <v>-15.427284344102187</v>
      </c>
      <c r="G143" s="6">
        <v>12.145735011669977</v>
      </c>
      <c r="H143" s="6">
        <v>183.51855459044071</v>
      </c>
      <c r="I143" s="14">
        <v>-10.738907995558725</v>
      </c>
      <c r="J143" s="14">
        <v>-298.43132470185583</v>
      </c>
      <c r="K143" s="14">
        <v>22.685868561938666</v>
      </c>
      <c r="L143" s="14">
        <v>4.2273534505914832</v>
      </c>
      <c r="XER143" s="5" t="s">
        <v>159</v>
      </c>
    </row>
    <row r="144" spans="2:12 16372:16372" ht="16" x14ac:dyDescent="0.4">
      <c r="B144" s="124" t="s">
        <v>141</v>
      </c>
      <c r="C144" s="7">
        <v>-204.75904146833955</v>
      </c>
      <c r="D144" s="6">
        <v>0</v>
      </c>
      <c r="E144" s="6">
        <v>0</v>
      </c>
      <c r="F144" s="6">
        <v>4.0806977572591538</v>
      </c>
      <c r="G144" s="6">
        <v>-39.97249441409361</v>
      </c>
      <c r="H144" s="6">
        <v>-266.49485927000757</v>
      </c>
      <c r="I144" s="14">
        <v>-10.738907995558725</v>
      </c>
      <c r="J144" s="14">
        <v>86.228760679602615</v>
      </c>
      <c r="K144" s="14">
        <v>17.910408323867134</v>
      </c>
      <c r="L144" s="14">
        <v>4.2273534505914832</v>
      </c>
      <c r="XER144" s="5" t="s">
        <v>160</v>
      </c>
    </row>
    <row r="145" spans="2:12 16372:16372" ht="16" x14ac:dyDescent="0.4">
      <c r="B145" s="124" t="s">
        <v>142</v>
      </c>
      <c r="C145" s="7">
        <v>487.3540324238744</v>
      </c>
      <c r="D145" s="6">
        <v>0</v>
      </c>
      <c r="E145" s="6">
        <v>0</v>
      </c>
      <c r="F145" s="6">
        <v>6.3762933794421865</v>
      </c>
      <c r="G145" s="6">
        <v>-39.97249441409361</v>
      </c>
      <c r="H145" s="6">
        <v>138.1623363545271</v>
      </c>
      <c r="I145" s="14">
        <v>355.69032261677717</v>
      </c>
      <c r="J145" s="14">
        <v>0.18435247469141905</v>
      </c>
      <c r="K145" s="14">
        <v>22.685868561938666</v>
      </c>
      <c r="L145" s="14">
        <v>4.2273534505914832</v>
      </c>
      <c r="XER145" s="5" t="s">
        <v>75</v>
      </c>
    </row>
    <row r="146" spans="2:12 16372:16372" ht="16" x14ac:dyDescent="0.4">
      <c r="B146" s="124" t="s">
        <v>143</v>
      </c>
      <c r="C146" s="7">
        <v>559.34566706110638</v>
      </c>
      <c r="D146" s="6">
        <v>0</v>
      </c>
      <c r="E146" s="6">
        <v>0</v>
      </c>
      <c r="F146" s="6">
        <v>-16.717846131382466</v>
      </c>
      <c r="G146" s="6">
        <v>-39.97249441409361</v>
      </c>
      <c r="H146" s="6">
        <v>597.6700139340071</v>
      </c>
      <c r="I146" s="14">
        <v>134.48766723774091</v>
      </c>
      <c r="J146" s="14">
        <v>-88.606301842035776</v>
      </c>
      <c r="K146" s="14">
        <v>-31.742725173721251</v>
      </c>
      <c r="L146" s="14">
        <v>4.2273534505914832</v>
      </c>
      <c r="XER146" s="5" t="s">
        <v>161</v>
      </c>
    </row>
    <row r="147" spans="2:12 16372:16372" ht="16" x14ac:dyDescent="0.4">
      <c r="B147" s="124" t="s">
        <v>144</v>
      </c>
      <c r="C147" s="7">
        <v>381.09368896311048</v>
      </c>
      <c r="D147" s="6">
        <v>0</v>
      </c>
      <c r="E147" s="6">
        <v>0</v>
      </c>
      <c r="F147" s="6">
        <v>-2.5263885916273217</v>
      </c>
      <c r="G147" s="6">
        <v>-39.97249441409361</v>
      </c>
      <c r="H147" s="6">
        <v>242.80997010168207</v>
      </c>
      <c r="I147" s="14">
        <v>-10.738907995558725</v>
      </c>
      <c r="J147" s="14">
        <v>164.60828785017796</v>
      </c>
      <c r="K147" s="14">
        <v>22.685868561938666</v>
      </c>
      <c r="L147" s="14">
        <v>4.2273534505914832</v>
      </c>
      <c r="XER147" s="5" t="s">
        <v>50</v>
      </c>
    </row>
    <row r="148" spans="2:12 16372:16372" ht="16" x14ac:dyDescent="0.4">
      <c r="B148" s="124" t="s">
        <v>145</v>
      </c>
      <c r="C148" s="7">
        <v>976.88000817251907</v>
      </c>
      <c r="D148" s="6">
        <v>0</v>
      </c>
      <c r="E148" s="6">
        <v>0</v>
      </c>
      <c r="F148" s="6">
        <v>-11.956349139776343</v>
      </c>
      <c r="G148" s="6">
        <v>-39.97249441409361</v>
      </c>
      <c r="H148" s="6">
        <v>787.07357442349837</v>
      </c>
      <c r="I148" s="14">
        <v>154.45420902907304</v>
      </c>
      <c r="J148" s="14">
        <v>60.367846261287319</v>
      </c>
      <c r="K148" s="14">
        <v>22.685868561938666</v>
      </c>
      <c r="L148" s="14">
        <v>4.2273534505914832</v>
      </c>
      <c r="XER148" s="5" t="s">
        <v>232</v>
      </c>
    </row>
    <row r="149" spans="2:12 16372:16372" ht="16" x14ac:dyDescent="0.4">
      <c r="B149" s="124" t="s">
        <v>146</v>
      </c>
      <c r="C149" s="7">
        <v>-161.03252784006065</v>
      </c>
      <c r="D149" s="6">
        <v>0</v>
      </c>
      <c r="E149" s="6">
        <v>0</v>
      </c>
      <c r="F149" s="6">
        <v>-26.811230127337023</v>
      </c>
      <c r="G149" s="6">
        <v>-39.97249441409361</v>
      </c>
      <c r="H149" s="6">
        <v>-54.921083082674265</v>
      </c>
      <c r="I149" s="14">
        <v>90.912740864878643</v>
      </c>
      <c r="J149" s="14">
        <v>-145.43100861098665</v>
      </c>
      <c r="K149" s="14">
        <v>22.685868561938666</v>
      </c>
      <c r="L149" s="14">
        <v>-7.4953210317864372</v>
      </c>
      <c r="XER149" s="5" t="s">
        <v>51</v>
      </c>
    </row>
    <row r="150" spans="2:12 16372:16372" ht="16" x14ac:dyDescent="0.4">
      <c r="B150" s="124" t="s">
        <v>147</v>
      </c>
      <c r="C150" s="7">
        <v>1290.9413905501876</v>
      </c>
      <c r="D150" s="6">
        <v>0</v>
      </c>
      <c r="E150" s="6">
        <v>0</v>
      </c>
      <c r="F150" s="6">
        <v>-7.9213572155771175</v>
      </c>
      <c r="G150" s="6">
        <v>-39.97249441409361</v>
      </c>
      <c r="H150" s="6">
        <v>670.98429202601733</v>
      </c>
      <c r="I150" s="14">
        <v>259.35322161912507</v>
      </c>
      <c r="J150" s="14">
        <v>381.5845065221859</v>
      </c>
      <c r="K150" s="14">
        <v>22.685868561938666</v>
      </c>
      <c r="L150" s="14">
        <v>4.2273534505914832</v>
      </c>
      <c r="XER150" s="5" t="s">
        <v>65</v>
      </c>
    </row>
    <row r="151" spans="2:12 16372:16372" ht="16" x14ac:dyDescent="0.4">
      <c r="B151" s="124" t="s">
        <v>148</v>
      </c>
      <c r="C151" s="7">
        <v>241.06478062310177</v>
      </c>
      <c r="D151" s="6">
        <v>0</v>
      </c>
      <c r="E151" s="6">
        <v>0</v>
      </c>
      <c r="F151" s="6">
        <v>5.9302732280061976</v>
      </c>
      <c r="G151" s="6">
        <v>69.105472010393441</v>
      </c>
      <c r="H151" s="6">
        <v>-14.234136770382863</v>
      </c>
      <c r="I151" s="14">
        <v>-10.738907995558725</v>
      </c>
      <c r="J151" s="14">
        <v>168.5279865073941</v>
      </c>
      <c r="K151" s="14">
        <v>18.246740192658123</v>
      </c>
      <c r="L151" s="14">
        <v>4.2273534505914832</v>
      </c>
      <c r="XER151" s="5" t="s">
        <v>162</v>
      </c>
    </row>
    <row r="152" spans="2:12 16372:16372" ht="16" x14ac:dyDescent="0.4">
      <c r="B152" s="124" t="s">
        <v>149</v>
      </c>
      <c r="C152" s="7">
        <v>299.08611500147487</v>
      </c>
      <c r="D152" s="6">
        <v>0</v>
      </c>
      <c r="E152" s="6">
        <v>0</v>
      </c>
      <c r="F152" s="6">
        <v>-19.590506702892</v>
      </c>
      <c r="G152" s="6">
        <v>-39.97249441409361</v>
      </c>
      <c r="H152" s="6">
        <v>517.67833129444534</v>
      </c>
      <c r="I152" s="14">
        <v>-10.738907995558725</v>
      </c>
      <c r="J152" s="14">
        <v>-175.20352919295624</v>
      </c>
      <c r="K152" s="14">
        <v>22.685868561938666</v>
      </c>
      <c r="L152" s="14">
        <v>4.2273534505914832</v>
      </c>
      <c r="XER152" s="5" t="s">
        <v>196</v>
      </c>
    </row>
    <row r="153" spans="2:12 16372:16372" ht="16" x14ac:dyDescent="0.4">
      <c r="B153" s="124" t="s">
        <v>150</v>
      </c>
      <c r="C153" s="7">
        <v>182.86608245961506</v>
      </c>
      <c r="D153" s="6">
        <v>0</v>
      </c>
      <c r="E153" s="6">
        <v>0</v>
      </c>
      <c r="F153" s="6">
        <v>-17.705649646245519</v>
      </c>
      <c r="G153" s="6">
        <v>-39.97249441409361</v>
      </c>
      <c r="H153" s="6">
        <v>173.92843103692397</v>
      </c>
      <c r="I153" s="14">
        <v>66.357662424961632</v>
      </c>
      <c r="J153" s="14">
        <v>-26.655088954461569</v>
      </c>
      <c r="K153" s="14">
        <v>22.685868561938666</v>
      </c>
      <c r="L153" s="14">
        <v>4.2273534505914832</v>
      </c>
      <c r="XER153" s="5" t="s">
        <v>163</v>
      </c>
    </row>
    <row r="154" spans="2:12 16372:16372" ht="16" x14ac:dyDescent="0.4">
      <c r="B154" s="124" t="s">
        <v>151</v>
      </c>
      <c r="C154" s="7">
        <v>-326.54675825520326</v>
      </c>
      <c r="D154" s="6">
        <v>0</v>
      </c>
      <c r="E154" s="6">
        <v>0</v>
      </c>
      <c r="F154" s="6">
        <v>-24.943793599318742</v>
      </c>
      <c r="G154" s="6">
        <v>-39.97249441409361</v>
      </c>
      <c r="H154" s="6">
        <v>-94.514109562667855</v>
      </c>
      <c r="I154" s="14">
        <v>61.3953365430581</v>
      </c>
      <c r="J154" s="14">
        <v>-255.42491923471124</v>
      </c>
      <c r="K154" s="14">
        <v>22.685868561938666</v>
      </c>
      <c r="L154" s="14">
        <v>4.2273534505914832</v>
      </c>
      <c r="XER154" s="5" t="s">
        <v>85</v>
      </c>
    </row>
    <row r="155" spans="2:12 16372:16372" ht="16" x14ac:dyDescent="0.4">
      <c r="B155" s="124" t="s">
        <v>152</v>
      </c>
      <c r="C155" s="7">
        <v>-955.49488573817462</v>
      </c>
      <c r="D155" s="6">
        <v>0</v>
      </c>
      <c r="E155" s="6">
        <v>0</v>
      </c>
      <c r="F155" s="6">
        <v>-14.008487156675576</v>
      </c>
      <c r="G155" s="6">
        <v>15.195095409572151</v>
      </c>
      <c r="H155" s="6">
        <v>-439.74050552216107</v>
      </c>
      <c r="I155" s="14">
        <v>-10.738907995558725</v>
      </c>
      <c r="J155" s="14">
        <v>-533.11530248588156</v>
      </c>
      <c r="K155" s="14">
        <v>22.685868561938666</v>
      </c>
      <c r="L155" s="14">
        <v>4.2273534505914832</v>
      </c>
      <c r="XER155" s="5" t="s">
        <v>86</v>
      </c>
    </row>
    <row r="156" spans="2:12 16372:16372" ht="16" x14ac:dyDescent="0.4">
      <c r="B156" s="124" t="s">
        <v>153</v>
      </c>
      <c r="C156" s="7">
        <v>272.03680614929993</v>
      </c>
      <c r="D156" s="6">
        <v>0</v>
      </c>
      <c r="E156" s="6">
        <v>0</v>
      </c>
      <c r="F156" s="6">
        <v>-18.933932986142512</v>
      </c>
      <c r="G156" s="6">
        <v>-39.97249441409361</v>
      </c>
      <c r="H156" s="6">
        <v>281.56356725551325</v>
      </c>
      <c r="I156" s="14">
        <v>160.58396682349522</v>
      </c>
      <c r="J156" s="14">
        <v>-138.11752254200252</v>
      </c>
      <c r="K156" s="14">
        <v>22.685868561938666</v>
      </c>
      <c r="L156" s="14">
        <v>4.2273534505914832</v>
      </c>
      <c r="XER156" s="5" t="s">
        <v>10</v>
      </c>
    </row>
    <row r="157" spans="2:12 16372:16372" ht="16" x14ac:dyDescent="0.4">
      <c r="B157" s="124" t="s">
        <v>154</v>
      </c>
      <c r="C157" s="7">
        <v>-671.43383977422388</v>
      </c>
      <c r="D157" s="6">
        <v>0</v>
      </c>
      <c r="E157" s="6">
        <v>0</v>
      </c>
      <c r="F157" s="6">
        <v>-18.353690075205996</v>
      </c>
      <c r="G157" s="6">
        <v>31.344093758389459</v>
      </c>
      <c r="H157" s="6">
        <v>-383.61025151260748</v>
      </c>
      <c r="I157" s="14">
        <v>-10.738907995558725</v>
      </c>
      <c r="J157" s="14">
        <v>-316.98830596177135</v>
      </c>
      <c r="K157" s="14">
        <v>22.685868561938666</v>
      </c>
      <c r="L157" s="14">
        <v>4.2273534505914832</v>
      </c>
      <c r="XER157" s="5" t="s">
        <v>212</v>
      </c>
    </row>
    <row r="158" spans="2:12 16372:16372" ht="16" x14ac:dyDescent="0.4">
      <c r="B158" s="124" t="s">
        <v>155</v>
      </c>
      <c r="C158" s="7">
        <v>-940.54505398912693</v>
      </c>
      <c r="D158" s="6">
        <v>0</v>
      </c>
      <c r="E158" s="6">
        <v>0</v>
      </c>
      <c r="F158" s="6">
        <v>-15.796176043029666</v>
      </c>
      <c r="G158" s="6">
        <v>30.983878712130078</v>
      </c>
      <c r="H158" s="6">
        <v>-431.79587918961209</v>
      </c>
      <c r="I158" s="14">
        <v>-10.738907995558725</v>
      </c>
      <c r="J158" s="14">
        <v>-540.1111914855868</v>
      </c>
      <c r="K158" s="14">
        <v>22.685868561938666</v>
      </c>
      <c r="L158" s="14">
        <v>4.2273534505914832</v>
      </c>
      <c r="XER158" s="5" t="s">
        <v>219</v>
      </c>
    </row>
    <row r="159" spans="2:12 16372:16372" ht="16" x14ac:dyDescent="0.4">
      <c r="B159" s="124" t="s">
        <v>156</v>
      </c>
      <c r="C159" s="7">
        <v>-218.19832264371522</v>
      </c>
      <c r="D159" s="6">
        <v>0</v>
      </c>
      <c r="E159" s="6">
        <v>0</v>
      </c>
      <c r="F159" s="6">
        <v>-14.557934257640579</v>
      </c>
      <c r="G159" s="6">
        <v>-39.97249441409361</v>
      </c>
      <c r="H159" s="6">
        <v>-23.698972620076944</v>
      </c>
      <c r="I159" s="14">
        <v>-10.738907995558725</v>
      </c>
      <c r="J159" s="14">
        <v>-156.14323536887554</v>
      </c>
      <c r="K159" s="14">
        <v>22.685868561938666</v>
      </c>
      <c r="L159" s="14">
        <v>4.2273534505914832</v>
      </c>
      <c r="XER159" s="5" t="s">
        <v>244</v>
      </c>
    </row>
    <row r="160" spans="2:12 16372:16372" ht="16" x14ac:dyDescent="0.4">
      <c r="B160" s="124" t="s">
        <v>157</v>
      </c>
      <c r="C160" s="7">
        <v>-407.5049573716031</v>
      </c>
      <c r="D160" s="6">
        <v>0</v>
      </c>
      <c r="E160" s="6">
        <v>0</v>
      </c>
      <c r="F160" s="6">
        <v>-8.4709868862343249</v>
      </c>
      <c r="G160" s="6">
        <v>-39.97249441409361</v>
      </c>
      <c r="H160" s="6">
        <v>-280.46443475113796</v>
      </c>
      <c r="I160" s="14">
        <v>-10.738907995558725</v>
      </c>
      <c r="J160" s="14">
        <v>24.974056450177549</v>
      </c>
      <c r="K160" s="14">
        <v>-97.059543225347483</v>
      </c>
      <c r="L160" s="14">
        <v>4.2273534505914832</v>
      </c>
      <c r="XER160" s="5" t="s">
        <v>268</v>
      </c>
    </row>
    <row r="161" spans="2:12 16372:16372" ht="16" x14ac:dyDescent="0.4">
      <c r="B161" s="124" t="s">
        <v>158</v>
      </c>
      <c r="C161" s="7">
        <v>-176.18130372848799</v>
      </c>
      <c r="D161" s="6">
        <v>0</v>
      </c>
      <c r="E161" s="6">
        <v>0</v>
      </c>
      <c r="F161" s="6">
        <v>-11.873537489179055</v>
      </c>
      <c r="G161" s="6">
        <v>-39.97249441409361</v>
      </c>
      <c r="H161" s="6">
        <v>-184.54922190824632</v>
      </c>
      <c r="I161" s="14">
        <v>10.271501584546424</v>
      </c>
      <c r="J161" s="14">
        <v>23.029226485954403</v>
      </c>
      <c r="K161" s="14">
        <v>22.685868561938666</v>
      </c>
      <c r="L161" s="14">
        <v>4.2273534505914832</v>
      </c>
      <c r="XER161" s="5" t="s">
        <v>52</v>
      </c>
    </row>
    <row r="162" spans="2:12 16372:16372" ht="16" x14ac:dyDescent="0.4">
      <c r="B162" s="124" t="s">
        <v>159</v>
      </c>
      <c r="C162" s="7">
        <v>28.021323692387899</v>
      </c>
      <c r="D162" s="6">
        <v>0</v>
      </c>
      <c r="E162" s="6">
        <v>0</v>
      </c>
      <c r="F162" s="6">
        <v>-15.804719769071911</v>
      </c>
      <c r="G162" s="6">
        <v>-39.97249441409361</v>
      </c>
      <c r="H162" s="6">
        <v>97.910953301876773</v>
      </c>
      <c r="I162" s="14">
        <v>-10.738907995558725</v>
      </c>
      <c r="J162" s="14">
        <v>-30.286729443294778</v>
      </c>
      <c r="K162" s="14">
        <v>22.685868561938666</v>
      </c>
      <c r="L162" s="14">
        <v>4.2273534505914832</v>
      </c>
      <c r="XER162" s="5" t="s">
        <v>11</v>
      </c>
    </row>
    <row r="163" spans="2:12 16372:16372" ht="16" x14ac:dyDescent="0.4">
      <c r="B163" s="124" t="s">
        <v>160</v>
      </c>
      <c r="C163" s="7">
        <v>82.328494861018271</v>
      </c>
      <c r="D163" s="6">
        <v>0</v>
      </c>
      <c r="E163" s="6">
        <v>0</v>
      </c>
      <c r="F163" s="6">
        <v>-15.446970361424643</v>
      </c>
      <c r="G163" s="6">
        <v>-39.97249441409361</v>
      </c>
      <c r="H163" s="6">
        <v>214.50398481617839</v>
      </c>
      <c r="I163" s="14">
        <v>-10.738907995558725</v>
      </c>
      <c r="J163" s="14">
        <v>-92.930339196613303</v>
      </c>
      <c r="K163" s="14">
        <v>22.685868561938666</v>
      </c>
      <c r="L163" s="14">
        <v>4.2273534505914832</v>
      </c>
      <c r="XER163" s="5" t="s">
        <v>269</v>
      </c>
    </row>
    <row r="164" spans="2:12 16372:16372" ht="16" x14ac:dyDescent="0.4">
      <c r="B164" s="124" t="s">
        <v>161</v>
      </c>
      <c r="C164" s="7">
        <v>1026.1826087907232</v>
      </c>
      <c r="D164" s="6">
        <v>0</v>
      </c>
      <c r="E164" s="6">
        <v>0</v>
      </c>
      <c r="F164" s="6">
        <v>9.296291795122027</v>
      </c>
      <c r="G164" s="6">
        <v>-39.97249441409361</v>
      </c>
      <c r="H164" s="6">
        <v>525.94339549880976</v>
      </c>
      <c r="I164" s="14">
        <v>116.23201103182718</v>
      </c>
      <c r="J164" s="14">
        <v>387.77018286652753</v>
      </c>
      <c r="K164" s="14">
        <v>22.685868561938666</v>
      </c>
      <c r="L164" s="14">
        <v>4.2273534505914832</v>
      </c>
      <c r="XER164" s="5" t="s">
        <v>87</v>
      </c>
    </row>
    <row r="165" spans="2:12 16372:16372" ht="16" x14ac:dyDescent="0.4">
      <c r="B165" s="124" t="s">
        <v>162</v>
      </c>
      <c r="C165" s="7">
        <v>278.64610267481061</v>
      </c>
      <c r="D165" s="6">
        <v>0</v>
      </c>
      <c r="E165" s="6">
        <v>0</v>
      </c>
      <c r="F165" s="6">
        <v>-5.4772624493311737</v>
      </c>
      <c r="G165" s="6">
        <v>-39.97249441409361</v>
      </c>
      <c r="H165" s="6">
        <v>335.97908564602261</v>
      </c>
      <c r="I165" s="14">
        <v>30.045772539730166</v>
      </c>
      <c r="J165" s="14">
        <v>-68.842220660047516</v>
      </c>
      <c r="K165" s="14">
        <v>22.685868561938666</v>
      </c>
      <c r="L165" s="14">
        <v>4.2273534505914832</v>
      </c>
      <c r="XER165" s="5" t="s">
        <v>12</v>
      </c>
    </row>
    <row r="166" spans="2:12 16372:16372" ht="16" x14ac:dyDescent="0.4">
      <c r="B166" s="124" t="s">
        <v>163</v>
      </c>
      <c r="C166" s="7">
        <v>-424.04307186044571</v>
      </c>
      <c r="D166" s="6">
        <v>0</v>
      </c>
      <c r="E166" s="6">
        <v>0</v>
      </c>
      <c r="F166" s="6">
        <v>-8.046866594573558</v>
      </c>
      <c r="G166" s="6">
        <v>7.8443886530610465</v>
      </c>
      <c r="H166" s="6">
        <v>-164.82063344933508</v>
      </c>
      <c r="I166" s="14">
        <v>-10.738907995558725</v>
      </c>
      <c r="J166" s="14">
        <v>-275.19427448656955</v>
      </c>
      <c r="K166" s="14">
        <v>22.685868561938666</v>
      </c>
      <c r="L166" s="14">
        <v>4.2273534505914832</v>
      </c>
      <c r="XER166" s="5" t="s">
        <v>41</v>
      </c>
    </row>
    <row r="167" spans="2:12 16372:16372" ht="16" x14ac:dyDescent="0.4">
      <c r="B167" s="124" t="s">
        <v>164</v>
      </c>
      <c r="C167" s="7">
        <v>372.36746355779928</v>
      </c>
      <c r="D167" s="6">
        <v>0</v>
      </c>
      <c r="E167" s="6">
        <v>0</v>
      </c>
      <c r="F167" s="6">
        <v>-20.36965987450569</v>
      </c>
      <c r="G167" s="6">
        <v>4.8201430953873237</v>
      </c>
      <c r="H167" s="6">
        <v>443.33762873773657</v>
      </c>
      <c r="I167" s="14">
        <v>-10.738907995558725</v>
      </c>
      <c r="J167" s="14">
        <v>-71.594962417790256</v>
      </c>
      <c r="K167" s="14">
        <v>22.685868561938666</v>
      </c>
      <c r="L167" s="14">
        <v>4.2273534505914832</v>
      </c>
      <c r="XER167" s="5" t="s">
        <v>13</v>
      </c>
    </row>
    <row r="168" spans="2:12 16372:16372" ht="16" x14ac:dyDescent="0.4">
      <c r="B168" s="124" t="s">
        <v>165</v>
      </c>
      <c r="C168" s="7">
        <v>-504.72175762804568</v>
      </c>
      <c r="D168" s="6">
        <v>0</v>
      </c>
      <c r="E168" s="6">
        <v>0</v>
      </c>
      <c r="F168" s="6">
        <v>-7.0033794693499853</v>
      </c>
      <c r="G168" s="6">
        <v>2.0972827315233373</v>
      </c>
      <c r="H168" s="6">
        <v>-199.84184326727129</v>
      </c>
      <c r="I168" s="14">
        <v>-10.738907995558725</v>
      </c>
      <c r="J168" s="14">
        <v>-287.55709098044343</v>
      </c>
      <c r="K168" s="14">
        <v>-5.9051720975370205</v>
      </c>
      <c r="L168" s="14">
        <v>4.2273534505914832</v>
      </c>
      <c r="XER168" s="5" t="s">
        <v>66</v>
      </c>
    </row>
    <row r="169" spans="2:12 16372:16372" ht="16" x14ac:dyDescent="0.4">
      <c r="B169" s="124" t="s">
        <v>166</v>
      </c>
      <c r="C169" s="7">
        <v>147.438589231154</v>
      </c>
      <c r="D169" s="6">
        <v>0</v>
      </c>
      <c r="E169" s="6">
        <v>0</v>
      </c>
      <c r="F169" s="6">
        <v>-4.8632961131920078</v>
      </c>
      <c r="G169" s="6">
        <v>-39.97249441409361</v>
      </c>
      <c r="H169" s="6">
        <v>44.31542116231094</v>
      </c>
      <c r="I169" s="14">
        <v>-10.738907995558725</v>
      </c>
      <c r="J169" s="14">
        <v>131.78464457915723</v>
      </c>
      <c r="K169" s="14">
        <v>22.685868561938666</v>
      </c>
      <c r="L169" s="14">
        <v>4.2273534505914832</v>
      </c>
      <c r="XER169" s="5" t="s">
        <v>245</v>
      </c>
    </row>
    <row r="170" spans="2:12 16372:16372" ht="16" x14ac:dyDescent="0.4">
      <c r="B170" s="124" t="s">
        <v>167</v>
      </c>
      <c r="C170" s="7">
        <v>-494.52471713023175</v>
      </c>
      <c r="D170" s="6">
        <v>0</v>
      </c>
      <c r="E170" s="6">
        <v>0</v>
      </c>
      <c r="F170" s="6">
        <v>-11.431750846572076</v>
      </c>
      <c r="G170" s="6">
        <v>-39.97249441409361</v>
      </c>
      <c r="H170" s="6">
        <v>-260.51856242655532</v>
      </c>
      <c r="I170" s="14">
        <v>-10.738907995558725</v>
      </c>
      <c r="J170" s="14">
        <v>-145.2574640314696</v>
      </c>
      <c r="K170" s="14">
        <v>-30.832890866573841</v>
      </c>
      <c r="L170" s="14">
        <v>4.2273534505914832</v>
      </c>
      <c r="XER170" s="5" t="s">
        <v>95</v>
      </c>
    </row>
    <row r="171" spans="2:12 16372:16372" ht="16" x14ac:dyDescent="0.4">
      <c r="B171" s="124" t="s">
        <v>168</v>
      </c>
      <c r="C171" s="7">
        <v>429.63424583952445</v>
      </c>
      <c r="D171" s="6">
        <v>0</v>
      </c>
      <c r="E171" s="6">
        <v>0</v>
      </c>
      <c r="F171" s="6">
        <v>-20.118692658513503</v>
      </c>
      <c r="G171" s="6">
        <v>-29.965404027523348</v>
      </c>
      <c r="H171" s="6">
        <v>342.94066534450042</v>
      </c>
      <c r="I171" s="14">
        <v>83.520570502777275</v>
      </c>
      <c r="J171" s="14">
        <v>26.343884665753478</v>
      </c>
      <c r="K171" s="14">
        <v>22.685868561938666</v>
      </c>
      <c r="L171" s="14">
        <v>4.2273534505914832</v>
      </c>
      <c r="XER171" s="5" t="s">
        <v>233</v>
      </c>
    </row>
    <row r="172" spans="2:12 16372:16372" ht="16" x14ac:dyDescent="0.4">
      <c r="B172" s="124" t="s">
        <v>169</v>
      </c>
      <c r="C172" s="7">
        <v>-643.93851030328062</v>
      </c>
      <c r="D172" s="6">
        <v>0</v>
      </c>
      <c r="E172" s="6">
        <v>0</v>
      </c>
      <c r="F172" s="6">
        <v>-13.944192231388492</v>
      </c>
      <c r="G172" s="6">
        <v>14.015508303710636</v>
      </c>
      <c r="H172" s="6">
        <v>-389.62307343973021</v>
      </c>
      <c r="I172" s="14">
        <v>-10.738907995558725</v>
      </c>
      <c r="J172" s="14">
        <v>-270.56106695284404</v>
      </c>
      <c r="K172" s="14">
        <v>22.685868561938666</v>
      </c>
      <c r="L172" s="14">
        <v>4.2273534505914832</v>
      </c>
      <c r="XER172" s="5" t="s">
        <v>164</v>
      </c>
    </row>
    <row r="173" spans="2:12 16372:16372" ht="16" x14ac:dyDescent="0.4">
      <c r="B173" s="124" t="s">
        <v>170</v>
      </c>
      <c r="C173" s="7">
        <v>819.87577816736223</v>
      </c>
      <c r="D173" s="6">
        <v>0</v>
      </c>
      <c r="E173" s="6">
        <v>0</v>
      </c>
      <c r="F173" s="6">
        <v>106.2670813213376</v>
      </c>
      <c r="G173" s="6">
        <v>-81.453490184356397</v>
      </c>
      <c r="H173" s="6">
        <v>626.73447045523665</v>
      </c>
      <c r="I173" s="14">
        <v>48.451086007502376</v>
      </c>
      <c r="J173" s="14">
        <v>205.01674283779434</v>
      </c>
      <c r="K173" s="14">
        <v>-89.367465720743922</v>
      </c>
      <c r="L173" s="14">
        <v>4.2273534505914832</v>
      </c>
      <c r="XER173" s="5" t="s">
        <v>115</v>
      </c>
    </row>
    <row r="174" spans="2:12 16372:16372" ht="16" x14ac:dyDescent="0.4">
      <c r="B174" s="124" t="s">
        <v>171</v>
      </c>
      <c r="C174" s="7">
        <v>581.73800333077781</v>
      </c>
      <c r="D174" s="6">
        <v>0</v>
      </c>
      <c r="E174" s="6">
        <v>0</v>
      </c>
      <c r="F174" s="6">
        <v>-13.199416109159431</v>
      </c>
      <c r="G174" s="6">
        <v>-39.97249441409361</v>
      </c>
      <c r="H174" s="6">
        <v>432.31375566363687</v>
      </c>
      <c r="I174" s="14">
        <v>-4.6703700151548544</v>
      </c>
      <c r="J174" s="14">
        <v>180.35330619301854</v>
      </c>
      <c r="K174" s="14">
        <v>22.685868561938666</v>
      </c>
      <c r="L174" s="14">
        <v>4.2273534505914832</v>
      </c>
      <c r="XER174" s="5" t="s">
        <v>88</v>
      </c>
    </row>
    <row r="175" spans="2:12 16372:16372" ht="16" x14ac:dyDescent="0.4">
      <c r="B175" s="124" t="s">
        <v>172</v>
      </c>
      <c r="C175" s="7">
        <v>492.32759391325374</v>
      </c>
      <c r="D175" s="6">
        <v>0</v>
      </c>
      <c r="E175" s="6">
        <v>0</v>
      </c>
      <c r="F175" s="6">
        <v>6.6463616780942063</v>
      </c>
      <c r="G175" s="6">
        <v>-39.97249441409361</v>
      </c>
      <c r="H175" s="6">
        <v>550.50726548784507</v>
      </c>
      <c r="I175" s="14">
        <v>39.084451049402951</v>
      </c>
      <c r="J175" s="14">
        <v>-90.851211900524959</v>
      </c>
      <c r="K175" s="14">
        <v>22.685868561938666</v>
      </c>
      <c r="L175" s="14">
        <v>4.2273534505914832</v>
      </c>
      <c r="XER175" s="5" t="s">
        <v>246</v>
      </c>
    </row>
    <row r="176" spans="2:12 16372:16372" ht="16" x14ac:dyDescent="0.4">
      <c r="B176" s="124" t="s">
        <v>173</v>
      </c>
      <c r="C176" s="7">
        <v>-264.98701950543619</v>
      </c>
      <c r="D176" s="6">
        <v>0</v>
      </c>
      <c r="E176" s="6">
        <v>0</v>
      </c>
      <c r="F176" s="6">
        <v>-6.1842819717431725</v>
      </c>
      <c r="G176" s="6">
        <v>-39.97249441409361</v>
      </c>
      <c r="H176" s="6">
        <v>-313.4619841195659</v>
      </c>
      <c r="I176" s="14">
        <v>15.126454969113453</v>
      </c>
      <c r="J176" s="14">
        <v>52.592064018322922</v>
      </c>
      <c r="K176" s="14">
        <v>22.685868561938666</v>
      </c>
      <c r="L176" s="14">
        <v>4.2273534505914832</v>
      </c>
      <c r="XER176" s="5" t="s">
        <v>42</v>
      </c>
    </row>
    <row r="177" spans="2:12 16372:16372" ht="16" x14ac:dyDescent="0.4">
      <c r="B177" s="124" t="s">
        <v>174</v>
      </c>
      <c r="C177" s="7">
        <v>-22.799798890502583</v>
      </c>
      <c r="D177" s="6">
        <v>0</v>
      </c>
      <c r="E177" s="6">
        <v>0</v>
      </c>
      <c r="F177" s="6">
        <v>-16.953572544037591</v>
      </c>
      <c r="G177" s="6">
        <v>-39.97249441409361</v>
      </c>
      <c r="H177" s="6">
        <v>146.8375041050723</v>
      </c>
      <c r="I177" s="14">
        <v>-9.2070278372421122</v>
      </c>
      <c r="J177" s="14">
        <v>-102.05120692240632</v>
      </c>
      <c r="K177" s="14">
        <v>-5.6803547283867308</v>
      </c>
      <c r="L177" s="14">
        <v>4.2273534505914832</v>
      </c>
      <c r="XER177" s="5" t="s">
        <v>288</v>
      </c>
    </row>
    <row r="178" spans="2:12 16372:16372" ht="16" x14ac:dyDescent="0.4">
      <c r="B178" s="124" t="s">
        <v>175</v>
      </c>
      <c r="C178" s="7">
        <v>28.291375169570607</v>
      </c>
      <c r="D178" s="6">
        <v>0</v>
      </c>
      <c r="E178" s="6">
        <v>0</v>
      </c>
      <c r="F178" s="6">
        <v>-18.031704998789607</v>
      </c>
      <c r="G178" s="6">
        <v>6.7557211394020209</v>
      </c>
      <c r="H178" s="6">
        <v>253.84296407954494</v>
      </c>
      <c r="I178" s="14">
        <v>-4.7904853685542346</v>
      </c>
      <c r="J178" s="14">
        <v>-236.39834169456265</v>
      </c>
      <c r="K178" s="14">
        <v>22.685868561938666</v>
      </c>
      <c r="L178" s="14">
        <v>4.2273534505914832</v>
      </c>
      <c r="XER178" s="5" t="s">
        <v>165</v>
      </c>
    </row>
    <row r="179" spans="2:12 16372:16372" ht="16" x14ac:dyDescent="0.4">
      <c r="B179" s="124" t="s">
        <v>176</v>
      </c>
      <c r="C179" s="7">
        <v>522.39162969998551</v>
      </c>
      <c r="D179" s="6">
        <v>0</v>
      </c>
      <c r="E179" s="6">
        <v>0</v>
      </c>
      <c r="F179" s="6">
        <v>-4.1447238127832131</v>
      </c>
      <c r="G179" s="6">
        <v>-39.97249441409361</v>
      </c>
      <c r="H179" s="6">
        <v>445.93524586060869</v>
      </c>
      <c r="I179" s="14">
        <v>41.408633897634282</v>
      </c>
      <c r="J179" s="14">
        <v>52.251746156089155</v>
      </c>
      <c r="K179" s="14">
        <v>22.685868561938666</v>
      </c>
      <c r="L179" s="14">
        <v>4.2273534505914832</v>
      </c>
      <c r="XER179" s="5" t="s">
        <v>116</v>
      </c>
    </row>
    <row r="180" spans="2:12 16372:16372" ht="16" x14ac:dyDescent="0.4">
      <c r="B180" s="124" t="s">
        <v>177</v>
      </c>
      <c r="C180" s="7">
        <v>-65.467377178854733</v>
      </c>
      <c r="D180" s="6">
        <v>0</v>
      </c>
      <c r="E180" s="6">
        <v>0</v>
      </c>
      <c r="F180" s="6">
        <v>7.562600648257785</v>
      </c>
      <c r="G180" s="6">
        <v>-39.97249441409361</v>
      </c>
      <c r="H180" s="6">
        <v>-206.30055181361411</v>
      </c>
      <c r="I180" s="14">
        <v>-10.738907995558725</v>
      </c>
      <c r="J180" s="14">
        <v>157.06875438362377</v>
      </c>
      <c r="K180" s="14">
        <v>22.685868561938666</v>
      </c>
      <c r="L180" s="14">
        <v>4.2273534505914832</v>
      </c>
      <c r="XER180" s="5" t="s">
        <v>289</v>
      </c>
    </row>
    <row r="181" spans="2:12 16372:16372" ht="16" x14ac:dyDescent="0.4">
      <c r="B181" s="124" t="s">
        <v>178</v>
      </c>
      <c r="C181" s="7">
        <v>340.13967660651463</v>
      </c>
      <c r="D181" s="6">
        <v>0</v>
      </c>
      <c r="E181" s="6">
        <v>0</v>
      </c>
      <c r="F181" s="6">
        <v>-7.5833661438935058</v>
      </c>
      <c r="G181" s="6">
        <v>-39.97249441409361</v>
      </c>
      <c r="H181" s="6">
        <v>245.31970530195304</v>
      </c>
      <c r="I181" s="14">
        <v>84.062651896302341</v>
      </c>
      <c r="J181" s="14">
        <v>57.485959895270994</v>
      </c>
      <c r="K181" s="14">
        <v>22.685868561938666</v>
      </c>
      <c r="L181" s="14">
        <v>-21.858648490963301</v>
      </c>
      <c r="XER181" s="5" t="s">
        <v>260</v>
      </c>
    </row>
    <row r="182" spans="2:12 16372:16372" ht="16" x14ac:dyDescent="0.4">
      <c r="B182" s="124" t="s">
        <v>179</v>
      </c>
      <c r="C182" s="7">
        <v>-407.20363030927791</v>
      </c>
      <c r="D182" s="6">
        <v>0</v>
      </c>
      <c r="E182" s="6">
        <v>0</v>
      </c>
      <c r="F182" s="6">
        <v>1.9395513849376163</v>
      </c>
      <c r="G182" s="6">
        <v>-39.97249441409361</v>
      </c>
      <c r="H182" s="6">
        <v>-368.72477262156673</v>
      </c>
      <c r="I182" s="14">
        <v>-10.738907995558725</v>
      </c>
      <c r="J182" s="14">
        <v>-15.547901789774125</v>
      </c>
      <c r="K182" s="14">
        <v>21.613541676186259</v>
      </c>
      <c r="L182" s="14">
        <v>4.2273534505914832</v>
      </c>
      <c r="XER182" s="5" t="s">
        <v>270</v>
      </c>
    </row>
    <row r="183" spans="2:12 16372:16372" ht="16" x14ac:dyDescent="0.4">
      <c r="B183" s="124" t="s">
        <v>180</v>
      </c>
      <c r="C183" s="7">
        <v>172.31529398657113</v>
      </c>
      <c r="D183" s="6">
        <v>0</v>
      </c>
      <c r="E183" s="6">
        <v>0</v>
      </c>
      <c r="F183" s="6">
        <v>-16.522880360425106</v>
      </c>
      <c r="G183" s="6">
        <v>-39.97249441409361</v>
      </c>
      <c r="H183" s="6">
        <v>345.8884041097225</v>
      </c>
      <c r="I183" s="14">
        <v>-10.738907995558725</v>
      </c>
      <c r="J183" s="14">
        <v>-133.25204936560405</v>
      </c>
      <c r="K183" s="14">
        <v>22.685868561938666</v>
      </c>
      <c r="L183" s="14">
        <v>4.2273534505914832</v>
      </c>
      <c r="XER183" s="5" t="s">
        <v>96</v>
      </c>
    </row>
    <row r="184" spans="2:12 16372:16372" ht="16" x14ac:dyDescent="0.4">
      <c r="B184" s="124" t="s">
        <v>181</v>
      </c>
      <c r="C184" s="7">
        <v>545.16462989278295</v>
      </c>
      <c r="D184" s="6">
        <v>0</v>
      </c>
      <c r="E184" s="6">
        <v>0</v>
      </c>
      <c r="F184" s="6">
        <v>-9.0200467304223668</v>
      </c>
      <c r="G184" s="6">
        <v>-39.97249441409361</v>
      </c>
      <c r="H184" s="6">
        <v>450.06890907681071</v>
      </c>
      <c r="I184" s="14">
        <v>-10.738907995558725</v>
      </c>
      <c r="J184" s="14">
        <v>127.91394794351676</v>
      </c>
      <c r="K184" s="14">
        <v>22.685868561938666</v>
      </c>
      <c r="L184" s="14">
        <v>4.2273534505914832</v>
      </c>
      <c r="XER184" s="5" t="s">
        <v>234</v>
      </c>
    </row>
    <row r="185" spans="2:12 16372:16372" ht="16" x14ac:dyDescent="0.4">
      <c r="B185" s="124" t="s">
        <v>182</v>
      </c>
      <c r="C185" s="7">
        <v>3.5371464023769512</v>
      </c>
      <c r="D185" s="6">
        <v>0</v>
      </c>
      <c r="E185" s="6">
        <v>0</v>
      </c>
      <c r="F185" s="6">
        <v>-10.884382411473311</v>
      </c>
      <c r="G185" s="6">
        <v>-39.97249441409361</v>
      </c>
      <c r="H185" s="6">
        <v>99.378694161898594</v>
      </c>
      <c r="I185" s="14">
        <v>14.479088932621343</v>
      </c>
      <c r="J185" s="14">
        <v>6.9640890625340086</v>
      </c>
      <c r="K185" s="14">
        <v>-70.655202379701564</v>
      </c>
      <c r="L185" s="14">
        <v>4.2273534505914832</v>
      </c>
      <c r="XER185" s="5" t="s">
        <v>220</v>
      </c>
    </row>
    <row r="186" spans="2:12 16372:16372" ht="16" x14ac:dyDescent="0.4">
      <c r="B186" s="124" t="s">
        <v>183</v>
      </c>
      <c r="C186" s="7">
        <v>-158.30650076569358</v>
      </c>
      <c r="D186" s="6">
        <v>0</v>
      </c>
      <c r="E186" s="6">
        <v>0</v>
      </c>
      <c r="F186" s="6">
        <v>-2.5985841977750774</v>
      </c>
      <c r="G186" s="6">
        <v>-39.97249441409361</v>
      </c>
      <c r="H186" s="6">
        <v>-168.42940647683011</v>
      </c>
      <c r="I186" s="14">
        <v>-10.738907995558725</v>
      </c>
      <c r="J186" s="14">
        <v>36.519670306033753</v>
      </c>
      <c r="K186" s="14">
        <v>22.685868561938666</v>
      </c>
      <c r="L186" s="14">
        <v>4.2273534505914832</v>
      </c>
      <c r="XER186" s="5" t="s">
        <v>14</v>
      </c>
    </row>
    <row r="187" spans="2:12 16372:16372" ht="16" x14ac:dyDescent="0.4">
      <c r="B187" s="124" t="s">
        <v>184</v>
      </c>
      <c r="C187" s="7">
        <v>276.83396995258965</v>
      </c>
      <c r="D187" s="6">
        <v>0</v>
      </c>
      <c r="E187" s="6">
        <v>0</v>
      </c>
      <c r="F187" s="6">
        <v>15.64639635650574</v>
      </c>
      <c r="G187" s="6">
        <v>-39.97249441409361</v>
      </c>
      <c r="H187" s="6">
        <v>230.49077918537981</v>
      </c>
      <c r="I187" s="14">
        <v>51.894575808993203</v>
      </c>
      <c r="J187" s="14">
        <v>64.580115227124821</v>
      </c>
      <c r="K187" s="14">
        <v>22.685868561938666</v>
      </c>
      <c r="L187" s="14">
        <v>-68.491270773258918</v>
      </c>
      <c r="XER187" s="5" t="s">
        <v>247</v>
      </c>
    </row>
    <row r="188" spans="2:12 16372:16372" ht="16" x14ac:dyDescent="0.4">
      <c r="B188" s="124" t="s">
        <v>185</v>
      </c>
      <c r="C188" s="7">
        <v>583.59036806079064</v>
      </c>
      <c r="D188" s="6">
        <v>0</v>
      </c>
      <c r="E188" s="6">
        <v>0</v>
      </c>
      <c r="F188" s="6">
        <v>-25.108451248500057</v>
      </c>
      <c r="G188" s="6">
        <v>-72.248462663164275</v>
      </c>
      <c r="H188" s="6">
        <v>1250.1449247665937</v>
      </c>
      <c r="I188" s="14">
        <v>-10.738907995558725</v>
      </c>
      <c r="J188" s="14">
        <v>-404.89240136176767</v>
      </c>
      <c r="K188" s="14">
        <v>22.685868561938666</v>
      </c>
      <c r="L188" s="14">
        <v>-176.25220199875093</v>
      </c>
      <c r="XER188" s="5" t="s">
        <v>15</v>
      </c>
    </row>
    <row r="189" spans="2:12 16372:16372" ht="16" x14ac:dyDescent="0.4">
      <c r="B189" s="124" t="s">
        <v>186</v>
      </c>
      <c r="C189" s="7">
        <v>126.96211385799775</v>
      </c>
      <c r="D189" s="6">
        <v>0</v>
      </c>
      <c r="E189" s="6">
        <v>0</v>
      </c>
      <c r="F189" s="6">
        <v>10.276666947806302</v>
      </c>
      <c r="G189" s="6">
        <v>-39.97249441409361</v>
      </c>
      <c r="H189" s="6">
        <v>252.40813869142039</v>
      </c>
      <c r="I189" s="14">
        <v>-10.738907995558725</v>
      </c>
      <c r="J189" s="14">
        <v>-111.92451138410675</v>
      </c>
      <c r="K189" s="14">
        <v>22.685868561938666</v>
      </c>
      <c r="L189" s="14">
        <v>4.2273534505914832</v>
      </c>
      <c r="XER189" s="5" t="s">
        <v>117</v>
      </c>
    </row>
    <row r="190" spans="2:12 16372:16372" ht="16" x14ac:dyDescent="0.4">
      <c r="B190" s="124" t="s">
        <v>187</v>
      </c>
      <c r="C190" s="7">
        <v>1014.8978362553871</v>
      </c>
      <c r="D190" s="6">
        <v>0</v>
      </c>
      <c r="E190" s="6">
        <v>0</v>
      </c>
      <c r="F190" s="6">
        <v>104.291837080818</v>
      </c>
      <c r="G190" s="6">
        <v>-39.97249441409361</v>
      </c>
      <c r="H190" s="6">
        <v>553.88482913532357</v>
      </c>
      <c r="I190" s="14">
        <v>130.82734572571417</v>
      </c>
      <c r="J190" s="14">
        <v>253.96644982209551</v>
      </c>
      <c r="K190" s="14">
        <v>7.6725154549380035</v>
      </c>
      <c r="L190" s="14">
        <v>4.2273534505914832</v>
      </c>
      <c r="XER190" s="5" t="s">
        <v>118</v>
      </c>
    </row>
    <row r="191" spans="2:12 16372:16372" ht="16" x14ac:dyDescent="0.4">
      <c r="B191" s="124" t="s">
        <v>188</v>
      </c>
      <c r="C191" s="7">
        <v>1277.7420540260018</v>
      </c>
      <c r="D191" s="6">
        <v>0</v>
      </c>
      <c r="E191" s="6">
        <v>0</v>
      </c>
      <c r="F191" s="6">
        <v>-0.23287935474676849</v>
      </c>
      <c r="G191" s="6">
        <v>-39.97249441409361</v>
      </c>
      <c r="H191" s="6">
        <v>700.11700242926383</v>
      </c>
      <c r="I191" s="14">
        <v>86.199552037295916</v>
      </c>
      <c r="J191" s="14">
        <v>504.71765131575239</v>
      </c>
      <c r="K191" s="14">
        <v>22.685868561938666</v>
      </c>
      <c r="L191" s="14">
        <v>4.2273534505914832</v>
      </c>
      <c r="XER191" s="5" t="s">
        <v>166</v>
      </c>
    </row>
    <row r="192" spans="2:12 16372:16372" ht="16" x14ac:dyDescent="0.4">
      <c r="B192" s="124" t="s">
        <v>189</v>
      </c>
      <c r="C192" s="7">
        <v>-345.41243545456371</v>
      </c>
      <c r="D192" s="6">
        <v>0</v>
      </c>
      <c r="E192" s="6">
        <v>0</v>
      </c>
      <c r="F192" s="6">
        <v>-10.864367746117118</v>
      </c>
      <c r="G192" s="6">
        <v>-39.97249441409361</v>
      </c>
      <c r="H192" s="6">
        <v>-108.42911314526782</v>
      </c>
      <c r="I192" s="14">
        <v>-9.7990244376756728</v>
      </c>
      <c r="J192" s="14">
        <v>-203.2606577239396</v>
      </c>
      <c r="K192" s="14">
        <v>22.685868561938666</v>
      </c>
      <c r="L192" s="14">
        <v>4.2273534505914832</v>
      </c>
      <c r="XER192" s="5" t="s">
        <v>271</v>
      </c>
    </row>
    <row r="193" spans="2:12 16372:16372" ht="16" x14ac:dyDescent="0.4">
      <c r="B193" s="124" t="s">
        <v>190</v>
      </c>
      <c r="C193" s="7">
        <v>504.17541640293115</v>
      </c>
      <c r="D193" s="6">
        <v>0</v>
      </c>
      <c r="E193" s="6">
        <v>0</v>
      </c>
      <c r="F193" s="6">
        <v>-14.368013392330546</v>
      </c>
      <c r="G193" s="6">
        <v>-39.97249441409361</v>
      </c>
      <c r="H193" s="6">
        <v>309.87449363577861</v>
      </c>
      <c r="I193" s="14">
        <v>18.437907518964874</v>
      </c>
      <c r="J193" s="14">
        <v>203.29030104208169</v>
      </c>
      <c r="K193" s="14">
        <v>22.685868561938666</v>
      </c>
      <c r="L193" s="14">
        <v>4.2273534505914832</v>
      </c>
      <c r="XER193" s="5" t="s">
        <v>221</v>
      </c>
    </row>
    <row r="194" spans="2:12 16372:16372" ht="16" x14ac:dyDescent="0.4">
      <c r="B194" s="124" t="s">
        <v>191</v>
      </c>
      <c r="C194" s="7">
        <v>974.98049100286744</v>
      </c>
      <c r="D194" s="6">
        <v>0</v>
      </c>
      <c r="E194" s="6">
        <v>0</v>
      </c>
      <c r="F194" s="6">
        <v>0.93736962210544095</v>
      </c>
      <c r="G194" s="6">
        <v>-39.97249441409361</v>
      </c>
      <c r="H194" s="6">
        <v>367.78734945287476</v>
      </c>
      <c r="I194" s="14">
        <v>59.82741342720842</v>
      </c>
      <c r="J194" s="14">
        <v>559.48763090224213</v>
      </c>
      <c r="K194" s="14">
        <v>22.685868561938666</v>
      </c>
      <c r="L194" s="14">
        <v>4.2273534505914832</v>
      </c>
      <c r="XER194" s="5" t="s">
        <v>119</v>
      </c>
    </row>
    <row r="195" spans="2:12 16372:16372" ht="16" x14ac:dyDescent="0.4">
      <c r="B195" s="124" t="s">
        <v>192</v>
      </c>
      <c r="C195" s="7">
        <v>-1080.9205366485228</v>
      </c>
      <c r="D195" s="6">
        <v>0</v>
      </c>
      <c r="E195" s="6">
        <v>0</v>
      </c>
      <c r="F195" s="6">
        <v>-5.2047095676640591</v>
      </c>
      <c r="G195" s="6">
        <v>-39.97249441409361</v>
      </c>
      <c r="H195" s="6">
        <v>-302.72917681450849</v>
      </c>
      <c r="I195" s="14">
        <v>-10.738907995558725</v>
      </c>
      <c r="J195" s="14">
        <v>-580.29222214254628</v>
      </c>
      <c r="K195" s="14">
        <v>-146.21037916474307</v>
      </c>
      <c r="L195" s="14">
        <v>4.2273534505914832</v>
      </c>
      <c r="XER195" s="5" t="s">
        <v>167</v>
      </c>
    </row>
    <row r="196" spans="2:12 16372:16372" ht="16" x14ac:dyDescent="0.4">
      <c r="B196" s="124" t="s">
        <v>193</v>
      </c>
      <c r="C196" s="7">
        <v>-384.57648644822734</v>
      </c>
      <c r="D196" s="6">
        <v>0</v>
      </c>
      <c r="E196" s="6">
        <v>0</v>
      </c>
      <c r="F196" s="6">
        <v>-0.73895343110680689</v>
      </c>
      <c r="G196" s="6">
        <v>-39.97249441409361</v>
      </c>
      <c r="H196" s="6">
        <v>-237.93340370293484</v>
      </c>
      <c r="I196" s="14">
        <v>-10.738907995558725</v>
      </c>
      <c r="J196" s="14">
        <v>-86.436178218252465</v>
      </c>
      <c r="K196" s="14">
        <v>-12.983902136872365</v>
      </c>
      <c r="L196" s="14">
        <v>4.2273534505914832</v>
      </c>
      <c r="XER196" s="5" t="s">
        <v>235</v>
      </c>
    </row>
    <row r="197" spans="2:12 16372:16372" ht="16" x14ac:dyDescent="0.4">
      <c r="B197" s="124" t="s">
        <v>194</v>
      </c>
      <c r="C197" s="7">
        <v>-133.17296233951743</v>
      </c>
      <c r="D197" s="6">
        <v>0</v>
      </c>
      <c r="E197" s="6">
        <v>0</v>
      </c>
      <c r="F197" s="6">
        <v>-12.751713641524086</v>
      </c>
      <c r="G197" s="6">
        <v>-39.97249441409361</v>
      </c>
      <c r="H197" s="6">
        <v>19.28825920130113</v>
      </c>
      <c r="I197" s="14">
        <v>-10.738907995558725</v>
      </c>
      <c r="J197" s="14">
        <v>-115.9113275021723</v>
      </c>
      <c r="K197" s="14">
        <v>22.685868561938666</v>
      </c>
      <c r="L197" s="14">
        <v>4.2273534505914832</v>
      </c>
      <c r="XER197" s="5" t="s">
        <v>251</v>
      </c>
    </row>
    <row r="198" spans="2:12 16372:16372" ht="16" x14ac:dyDescent="0.4">
      <c r="B198" s="124" t="s">
        <v>195</v>
      </c>
      <c r="C198" s="7">
        <v>198.97306361476382</v>
      </c>
      <c r="D198" s="6">
        <v>0</v>
      </c>
      <c r="E198" s="6">
        <v>0</v>
      </c>
      <c r="F198" s="6">
        <v>-3.3952417480771104</v>
      </c>
      <c r="G198" s="6">
        <v>-39.97249441409361</v>
      </c>
      <c r="H198" s="6">
        <v>143.74006544140786</v>
      </c>
      <c r="I198" s="14">
        <v>-10.738907995558725</v>
      </c>
      <c r="J198" s="14">
        <v>82.426420318555245</v>
      </c>
      <c r="K198" s="14">
        <v>22.685868561938666</v>
      </c>
      <c r="L198" s="14">
        <v>4.2273534505914832</v>
      </c>
      <c r="XER198" s="5" t="s">
        <v>16</v>
      </c>
    </row>
    <row r="199" spans="2:12 16372:16372" ht="16" x14ac:dyDescent="0.4">
      <c r="B199" s="124" t="s">
        <v>196</v>
      </c>
      <c r="C199" s="7">
        <v>256.59208880055002</v>
      </c>
      <c r="D199" s="6">
        <v>0</v>
      </c>
      <c r="E199" s="6">
        <v>0</v>
      </c>
      <c r="F199" s="6">
        <v>-3.3719209130257104</v>
      </c>
      <c r="G199" s="6">
        <v>-39.97249441409361</v>
      </c>
      <c r="H199" s="6">
        <v>-615.45858559882811</v>
      </c>
      <c r="I199" s="14">
        <v>440.53066174927295</v>
      </c>
      <c r="J199" s="14">
        <v>447.9512059646944</v>
      </c>
      <c r="K199" s="14">
        <v>22.685868561938666</v>
      </c>
      <c r="L199" s="14">
        <v>4.2273534505914832</v>
      </c>
      <c r="XER199" s="5" t="s">
        <v>17</v>
      </c>
    </row>
    <row r="200" spans="2:12 16372:16372" ht="16" x14ac:dyDescent="0.4">
      <c r="B200" s="124" t="s">
        <v>197</v>
      </c>
      <c r="C200" s="7">
        <v>638.58647779525791</v>
      </c>
      <c r="D200" s="6">
        <v>0</v>
      </c>
      <c r="E200" s="6">
        <v>0</v>
      </c>
      <c r="F200" s="6">
        <v>-15.259153527028188</v>
      </c>
      <c r="G200" s="6">
        <v>-39.97249441409361</v>
      </c>
      <c r="H200" s="6">
        <v>584.4145005613633</v>
      </c>
      <c r="I200" s="14">
        <v>315.20035734381378</v>
      </c>
      <c r="J200" s="14">
        <v>76.440903629807508</v>
      </c>
      <c r="K200" s="14">
        <v>22.685868561938666</v>
      </c>
      <c r="L200" s="14">
        <v>-304.92350436054369</v>
      </c>
      <c r="XER200" s="5" t="s">
        <v>272</v>
      </c>
    </row>
    <row r="201" spans="2:12 16372:16372" ht="16" x14ac:dyDescent="0.4">
      <c r="B201" s="124" t="s">
        <v>198</v>
      </c>
      <c r="C201" s="7">
        <v>325.74857624038759</v>
      </c>
      <c r="D201" s="6">
        <v>0</v>
      </c>
      <c r="E201" s="6">
        <v>0</v>
      </c>
      <c r="F201" s="6">
        <v>-5.8947257139925799</v>
      </c>
      <c r="G201" s="6">
        <v>-39.97249441409361</v>
      </c>
      <c r="H201" s="6">
        <v>302.1158876087282</v>
      </c>
      <c r="I201" s="14">
        <v>35.287557425763445</v>
      </c>
      <c r="J201" s="14">
        <v>7.299129321452047</v>
      </c>
      <c r="K201" s="14">
        <v>22.685868561938666</v>
      </c>
      <c r="L201" s="14">
        <v>4.2273534505914832</v>
      </c>
      <c r="XER201" s="5" t="s">
        <v>168</v>
      </c>
    </row>
    <row r="202" spans="2:12 16372:16372" ht="16" x14ac:dyDescent="0.4">
      <c r="B202" s="124" t="s">
        <v>199</v>
      </c>
      <c r="C202" s="7">
        <v>446.05358469382395</v>
      </c>
      <c r="D202" s="6">
        <v>0</v>
      </c>
      <c r="E202" s="6">
        <v>0</v>
      </c>
      <c r="F202" s="6">
        <v>-2.6790419638695564</v>
      </c>
      <c r="G202" s="6">
        <v>-39.97249441409361</v>
      </c>
      <c r="H202" s="6">
        <v>369.12905286164289</v>
      </c>
      <c r="I202" s="14">
        <v>12.401771637402124</v>
      </c>
      <c r="J202" s="14">
        <v>205.19542184133056</v>
      </c>
      <c r="K202" s="14">
        <v>22.685868561938666</v>
      </c>
      <c r="L202" s="14">
        <v>-120.70699383052718</v>
      </c>
      <c r="XER202" s="5" t="s">
        <v>120</v>
      </c>
    </row>
    <row r="203" spans="2:12 16372:16372" ht="16" x14ac:dyDescent="0.4">
      <c r="B203" s="124" t="s">
        <v>200</v>
      </c>
      <c r="C203" s="7">
        <v>609.91668642167474</v>
      </c>
      <c r="D203" s="6">
        <v>0</v>
      </c>
      <c r="E203" s="6">
        <v>0</v>
      </c>
      <c r="F203" s="6">
        <v>-11.026456475985404</v>
      </c>
      <c r="G203" s="6">
        <v>-39.97249441409361</v>
      </c>
      <c r="H203" s="6">
        <v>384.77929954712636</v>
      </c>
      <c r="I203" s="14">
        <v>61.988834874687299</v>
      </c>
      <c r="J203" s="14">
        <v>187.23428087740982</v>
      </c>
      <c r="K203" s="14">
        <v>22.685868561938666</v>
      </c>
      <c r="L203" s="14">
        <v>4.2273534505914832</v>
      </c>
      <c r="XER203" s="5" t="s">
        <v>169</v>
      </c>
    </row>
    <row r="204" spans="2:12 16372:16372" ht="16" x14ac:dyDescent="0.4">
      <c r="B204" s="124" t="s">
        <v>201</v>
      </c>
      <c r="C204" s="7">
        <v>703.37199120751529</v>
      </c>
      <c r="D204" s="6">
        <v>0</v>
      </c>
      <c r="E204" s="6">
        <v>0</v>
      </c>
      <c r="F204" s="6">
        <v>57.278118452243156</v>
      </c>
      <c r="G204" s="6">
        <v>-39.97249441409361</v>
      </c>
      <c r="H204" s="6">
        <v>359.70084224360727</v>
      </c>
      <c r="I204" s="14">
        <v>103.67460363587389</v>
      </c>
      <c r="J204" s="14">
        <v>195.77769927735432</v>
      </c>
      <c r="K204" s="14">
        <v>22.685868561938666</v>
      </c>
      <c r="L204" s="14">
        <v>4.2273534505914832</v>
      </c>
      <c r="XER204" s="5" t="s">
        <v>18</v>
      </c>
    </row>
    <row r="205" spans="2:12 16372:16372" ht="16" x14ac:dyDescent="0.4">
      <c r="B205" s="124" t="s">
        <v>202</v>
      </c>
      <c r="C205" s="7">
        <v>235.77963441505702</v>
      </c>
      <c r="D205" s="6">
        <v>0</v>
      </c>
      <c r="E205" s="6">
        <v>0</v>
      </c>
      <c r="F205" s="6">
        <v>-24.349353311085821</v>
      </c>
      <c r="G205" s="6">
        <v>-39.97249441409361</v>
      </c>
      <c r="H205" s="6">
        <v>251.24962817504354</v>
      </c>
      <c r="I205" s="14">
        <v>42.130664309837719</v>
      </c>
      <c r="J205" s="14">
        <v>-20.19203235717498</v>
      </c>
      <c r="K205" s="14">
        <v>22.685868561938666</v>
      </c>
      <c r="L205" s="14">
        <v>4.2273534505914832</v>
      </c>
      <c r="XER205" s="5" t="s">
        <v>197</v>
      </c>
    </row>
    <row r="206" spans="2:12 16372:16372" ht="16" x14ac:dyDescent="0.4">
      <c r="B206" s="124" t="s">
        <v>203</v>
      </c>
      <c r="C206" s="7">
        <v>431.90847910479579</v>
      </c>
      <c r="D206" s="6">
        <v>0</v>
      </c>
      <c r="E206" s="6">
        <v>0</v>
      </c>
      <c r="F206" s="6">
        <v>-2.7739765954636213</v>
      </c>
      <c r="G206" s="6">
        <v>-39.97249441409361</v>
      </c>
      <c r="H206" s="6">
        <v>135.78633021021099</v>
      </c>
      <c r="I206" s="14">
        <v>63.666994319297274</v>
      </c>
      <c r="J206" s="14">
        <v>248.28840357231462</v>
      </c>
      <c r="K206" s="14">
        <v>22.685868561938666</v>
      </c>
      <c r="L206" s="14">
        <v>4.2273534505914832</v>
      </c>
      <c r="XER206" s="5" t="s">
        <v>273</v>
      </c>
    </row>
    <row r="207" spans="2:12 16372:16372" ht="16" x14ac:dyDescent="0.4">
      <c r="B207" s="124" t="s">
        <v>204</v>
      </c>
      <c r="C207" s="7">
        <v>538.41115124029147</v>
      </c>
      <c r="D207" s="6">
        <v>0</v>
      </c>
      <c r="E207" s="6">
        <v>0</v>
      </c>
      <c r="F207" s="6">
        <v>-4.2787885373278112</v>
      </c>
      <c r="G207" s="6">
        <v>-39.97249441409361</v>
      </c>
      <c r="H207" s="6">
        <v>471.71018960677679</v>
      </c>
      <c r="I207" s="14">
        <v>-10.738907995558725</v>
      </c>
      <c r="J207" s="14">
        <v>94.777930567964631</v>
      </c>
      <c r="K207" s="14">
        <v>22.685868561938666</v>
      </c>
      <c r="L207" s="14">
        <v>4.2273534505914832</v>
      </c>
      <c r="XER207" s="5" t="s">
        <v>43</v>
      </c>
    </row>
    <row r="208" spans="2:12 16372:16372" ht="16" x14ac:dyDescent="0.4">
      <c r="B208" s="124" t="s">
        <v>205</v>
      </c>
      <c r="C208" s="7">
        <v>1169.6089592922565</v>
      </c>
      <c r="D208" s="6">
        <v>0</v>
      </c>
      <c r="E208" s="6">
        <v>0</v>
      </c>
      <c r="F208" s="6">
        <v>-1.6721288492345672</v>
      </c>
      <c r="G208" s="6">
        <v>-39.97249441409361</v>
      </c>
      <c r="H208" s="6">
        <v>319.55230501106035</v>
      </c>
      <c r="I208" s="14">
        <v>206.52932751241411</v>
      </c>
      <c r="J208" s="14">
        <v>658.25872801958008</v>
      </c>
      <c r="K208" s="14">
        <v>22.685868561938666</v>
      </c>
      <c r="L208" s="14">
        <v>4.2273534505914832</v>
      </c>
      <c r="XER208" s="5" t="s">
        <v>170</v>
      </c>
    </row>
    <row r="209" spans="2:12 16372:16372" ht="16" x14ac:dyDescent="0.4">
      <c r="B209" s="124" t="s">
        <v>206</v>
      </c>
      <c r="C209" s="7">
        <v>-150.94279482381043</v>
      </c>
      <c r="D209" s="6">
        <v>0</v>
      </c>
      <c r="E209" s="6">
        <v>0</v>
      </c>
      <c r="F209" s="6">
        <v>-7.0217886982393356</v>
      </c>
      <c r="G209" s="6">
        <v>-39.97249441409361</v>
      </c>
      <c r="H209" s="6">
        <v>-204.48039443059818</v>
      </c>
      <c r="I209" s="14">
        <v>-10.738907995558725</v>
      </c>
      <c r="J209" s="14">
        <v>84.357568702149266</v>
      </c>
      <c r="K209" s="14">
        <v>22.685868561938666</v>
      </c>
      <c r="L209" s="14">
        <v>4.2273534505914832</v>
      </c>
      <c r="XER209" s="5" t="s">
        <v>261</v>
      </c>
    </row>
    <row r="210" spans="2:12 16372:16372" ht="16" x14ac:dyDescent="0.4">
      <c r="B210" s="124" t="s">
        <v>207</v>
      </c>
      <c r="C210" s="7">
        <v>-430.67132203556412</v>
      </c>
      <c r="D210" s="6">
        <v>0</v>
      </c>
      <c r="E210" s="6">
        <v>0</v>
      </c>
      <c r="F210" s="6">
        <v>-8.8324946559182269</v>
      </c>
      <c r="G210" s="6">
        <v>-39.97249441409361</v>
      </c>
      <c r="H210" s="6">
        <v>-245.1711772887941</v>
      </c>
      <c r="I210" s="14">
        <v>-10.738907995558725</v>
      </c>
      <c r="J210" s="14">
        <v>-130.65799041889642</v>
      </c>
      <c r="K210" s="14">
        <v>0.47438928710551775</v>
      </c>
      <c r="L210" s="14">
        <v>4.2273534505914832</v>
      </c>
      <c r="XER210" s="5" t="s">
        <v>19</v>
      </c>
    </row>
    <row r="211" spans="2:12 16372:16372" ht="16" x14ac:dyDescent="0.4">
      <c r="B211" s="124" t="s">
        <v>208</v>
      </c>
      <c r="C211" s="7">
        <v>1415.2639138731067</v>
      </c>
      <c r="D211" s="6">
        <v>0</v>
      </c>
      <c r="E211" s="6">
        <v>0</v>
      </c>
      <c r="F211" s="6">
        <v>-5.61823622900988</v>
      </c>
      <c r="G211" s="6">
        <v>-39.97249441409361</v>
      </c>
      <c r="H211" s="6">
        <v>548.94362927330872</v>
      </c>
      <c r="I211" s="14">
        <v>212.87060512280971</v>
      </c>
      <c r="J211" s="14">
        <v>672.12718810756166</v>
      </c>
      <c r="K211" s="14">
        <v>22.685868561938666</v>
      </c>
      <c r="L211" s="14">
        <v>4.2273534505914832</v>
      </c>
      <c r="XER211" s="5" t="s">
        <v>252</v>
      </c>
    </row>
    <row r="212" spans="2:12 16372:16372" ht="16" x14ac:dyDescent="0.4">
      <c r="B212" s="124" t="s">
        <v>209</v>
      </c>
      <c r="C212" s="7">
        <v>-50.002401974873962</v>
      </c>
      <c r="D212" s="6">
        <v>0</v>
      </c>
      <c r="E212" s="6">
        <v>0</v>
      </c>
      <c r="F212" s="6">
        <v>-19.866510189703963</v>
      </c>
      <c r="G212" s="6">
        <v>-39.97249441409361</v>
      </c>
      <c r="H212" s="6">
        <v>526.33139725531612</v>
      </c>
      <c r="I212" s="14">
        <v>-10.738907995558725</v>
      </c>
      <c r="J212" s="14">
        <v>-255.76640121163263</v>
      </c>
      <c r="K212" s="14">
        <v>-254.21683886979264</v>
      </c>
      <c r="L212" s="14">
        <v>4.2273534505914832</v>
      </c>
      <c r="XER212" s="5" t="s">
        <v>198</v>
      </c>
    </row>
    <row r="213" spans="2:12 16372:16372" ht="16" x14ac:dyDescent="0.4">
      <c r="B213" s="124" t="s">
        <v>210</v>
      </c>
      <c r="C213" s="7">
        <v>481.64958194579765</v>
      </c>
      <c r="D213" s="6">
        <v>0</v>
      </c>
      <c r="E213" s="6">
        <v>0</v>
      </c>
      <c r="F213" s="6">
        <v>-7.8168631556685266</v>
      </c>
      <c r="G213" s="6">
        <v>-39.97249441409361</v>
      </c>
      <c r="H213" s="6">
        <v>454.44387297368445</v>
      </c>
      <c r="I213" s="14">
        <v>-10.738907995558725</v>
      </c>
      <c r="J213" s="14">
        <v>58.820752524903995</v>
      </c>
      <c r="K213" s="14">
        <v>22.685868561938666</v>
      </c>
      <c r="L213" s="14">
        <v>4.2273534505914832</v>
      </c>
      <c r="XER213" s="5" t="s">
        <v>222</v>
      </c>
    </row>
    <row r="214" spans="2:12 16372:16372" ht="16" x14ac:dyDescent="0.4">
      <c r="B214" s="124" t="s">
        <v>211</v>
      </c>
      <c r="C214" s="7">
        <v>289.8504668804315</v>
      </c>
      <c r="D214" s="6">
        <v>0</v>
      </c>
      <c r="E214" s="6">
        <v>0</v>
      </c>
      <c r="F214" s="6">
        <v>10.13430449672521</v>
      </c>
      <c r="G214" s="6">
        <v>-39.97249441409361</v>
      </c>
      <c r="H214" s="6">
        <v>177.91868032510408</v>
      </c>
      <c r="I214" s="14">
        <v>268.68514190000451</v>
      </c>
      <c r="J214" s="14">
        <v>205.60396898501824</v>
      </c>
      <c r="K214" s="14">
        <v>22.685868561938666</v>
      </c>
      <c r="L214" s="14">
        <v>-355.20500297426571</v>
      </c>
      <c r="XER214" s="5" t="s">
        <v>121</v>
      </c>
    </row>
    <row r="215" spans="2:12 16372:16372" ht="16" x14ac:dyDescent="0.4">
      <c r="B215" s="124" t="s">
        <v>212</v>
      </c>
      <c r="C215" s="7">
        <v>196.45543081386685</v>
      </c>
      <c r="D215" s="6">
        <v>0</v>
      </c>
      <c r="E215" s="6">
        <v>0</v>
      </c>
      <c r="F215" s="6">
        <v>-9.3714639991785429</v>
      </c>
      <c r="G215" s="6">
        <v>-39.97249441409361</v>
      </c>
      <c r="H215" s="6">
        <v>193.07970358222124</v>
      </c>
      <c r="I215" s="14">
        <v>-10.738907995558725</v>
      </c>
      <c r="J215" s="14">
        <v>36.545371627946324</v>
      </c>
      <c r="K215" s="14">
        <v>22.685868561938666</v>
      </c>
      <c r="L215" s="14">
        <v>4.2273534505914832</v>
      </c>
      <c r="XER215" s="5" t="s">
        <v>122</v>
      </c>
    </row>
    <row r="216" spans="2:12 16372:16372" ht="16" x14ac:dyDescent="0.4">
      <c r="B216" s="124" t="s">
        <v>213</v>
      </c>
      <c r="C216" s="7">
        <v>-314.66425986260953</v>
      </c>
      <c r="D216" s="6">
        <v>0</v>
      </c>
      <c r="E216" s="6">
        <v>0</v>
      </c>
      <c r="F216" s="6">
        <v>0.79003590731490914</v>
      </c>
      <c r="G216" s="6">
        <v>-39.97249441409361</v>
      </c>
      <c r="H216" s="6">
        <v>-247.43066350129308</v>
      </c>
      <c r="I216" s="14">
        <v>-10.738907995558725</v>
      </c>
      <c r="J216" s="14">
        <v>2.6151656848136824</v>
      </c>
      <c r="K216" s="14">
        <v>-24.15474899438416</v>
      </c>
      <c r="L216" s="14">
        <v>4.2273534505914832</v>
      </c>
      <c r="XER216" s="5" t="s">
        <v>171</v>
      </c>
    </row>
    <row r="217" spans="2:12 16372:16372" ht="16" x14ac:dyDescent="0.4">
      <c r="B217" s="124" t="s">
        <v>214</v>
      </c>
      <c r="C217" s="7">
        <v>-74.159512695341419</v>
      </c>
      <c r="D217" s="6">
        <v>0</v>
      </c>
      <c r="E217" s="6">
        <v>0</v>
      </c>
      <c r="F217" s="6">
        <v>-7.1931123749917587</v>
      </c>
      <c r="G217" s="6">
        <v>-39.97249441409361</v>
      </c>
      <c r="H217" s="6">
        <v>-62.795352932269559</v>
      </c>
      <c r="I217" s="14">
        <v>3.9731396537573196</v>
      </c>
      <c r="J217" s="14">
        <v>4.9150853597260538</v>
      </c>
      <c r="K217" s="14">
        <v>22.685868561938666</v>
      </c>
      <c r="L217" s="14">
        <v>4.2273534505914832</v>
      </c>
      <c r="XER217" s="5" t="s">
        <v>199</v>
      </c>
    </row>
    <row r="218" spans="2:12 16372:16372" ht="16" x14ac:dyDescent="0.4">
      <c r="B218" s="124" t="s">
        <v>215</v>
      </c>
      <c r="C218" s="7">
        <v>383.12856229578728</v>
      </c>
      <c r="D218" s="6">
        <v>0</v>
      </c>
      <c r="E218" s="6">
        <v>0</v>
      </c>
      <c r="F218" s="6">
        <v>15.322789106315314</v>
      </c>
      <c r="G218" s="6">
        <v>-39.97249441409361</v>
      </c>
      <c r="H218" s="6">
        <v>-277.58267021770172</v>
      </c>
      <c r="I218" s="14">
        <v>29.419551587903062</v>
      </c>
      <c r="J218" s="14">
        <v>647.21357077702419</v>
      </c>
      <c r="K218" s="14">
        <v>4.5004620057485392</v>
      </c>
      <c r="L218" s="14">
        <v>4.2273534505914832</v>
      </c>
      <c r="XER218" s="5" t="s">
        <v>236</v>
      </c>
    </row>
    <row r="219" spans="2:12 16372:16372" ht="16" x14ac:dyDescent="0.4">
      <c r="B219" s="124" t="s">
        <v>216</v>
      </c>
      <c r="C219" s="7">
        <v>-386.62362188437584</v>
      </c>
      <c r="D219" s="6">
        <v>0</v>
      </c>
      <c r="E219" s="6">
        <v>0</v>
      </c>
      <c r="F219" s="6">
        <v>-1.6266937527120808</v>
      </c>
      <c r="G219" s="6">
        <v>-39.97249441409361</v>
      </c>
      <c r="H219" s="6">
        <v>-402.90112623210757</v>
      </c>
      <c r="I219" s="14">
        <v>-10.738907995558725</v>
      </c>
      <c r="J219" s="14">
        <v>130.3084328415533</v>
      </c>
      <c r="K219" s="14">
        <v>-65.920185782048662</v>
      </c>
      <c r="L219" s="14">
        <v>4.2273534505914832</v>
      </c>
      <c r="XER219" s="5" t="s">
        <v>67</v>
      </c>
    </row>
    <row r="220" spans="2:12 16372:16372" ht="16" x14ac:dyDescent="0.4">
      <c r="B220" s="124" t="s">
        <v>217</v>
      </c>
      <c r="C220" s="7">
        <v>200.87043189997675</v>
      </c>
      <c r="D220" s="6">
        <v>0</v>
      </c>
      <c r="E220" s="6">
        <v>0</v>
      </c>
      <c r="F220" s="6">
        <v>1.3274918919035563</v>
      </c>
      <c r="G220" s="6">
        <v>-39.97249441409361</v>
      </c>
      <c r="H220" s="6">
        <v>-51.272531468950596</v>
      </c>
      <c r="I220" s="14">
        <v>0.57180911385835731</v>
      </c>
      <c r="J220" s="14">
        <v>263.30293476472889</v>
      </c>
      <c r="K220" s="14">
        <v>22.685868561938666</v>
      </c>
      <c r="L220" s="14">
        <v>4.2273534505914832</v>
      </c>
      <c r="XER220" s="5" t="s">
        <v>248</v>
      </c>
    </row>
    <row r="221" spans="2:12 16372:16372" ht="16" x14ac:dyDescent="0.4">
      <c r="B221" s="124" t="s">
        <v>218</v>
      </c>
      <c r="C221" s="7">
        <v>21.465108004215743</v>
      </c>
      <c r="D221" s="6">
        <v>0</v>
      </c>
      <c r="E221" s="6">
        <v>0</v>
      </c>
      <c r="F221" s="6">
        <v>0.74280641153708848</v>
      </c>
      <c r="G221" s="6">
        <v>-39.97249441409361</v>
      </c>
      <c r="H221" s="6">
        <v>-150.8896273838528</v>
      </c>
      <c r="I221" s="14">
        <v>-10.738907995558725</v>
      </c>
      <c r="J221" s="14">
        <v>195.41010937365363</v>
      </c>
      <c r="K221" s="14">
        <v>22.685868561938666</v>
      </c>
      <c r="L221" s="14">
        <v>4.2273534505914832</v>
      </c>
      <c r="XER221" s="5" t="s">
        <v>53</v>
      </c>
    </row>
    <row r="222" spans="2:12 16372:16372" ht="16" x14ac:dyDescent="0.4">
      <c r="B222" s="124" t="s">
        <v>219</v>
      </c>
      <c r="C222" s="7">
        <v>190.76859294619999</v>
      </c>
      <c r="D222" s="6">
        <v>0</v>
      </c>
      <c r="E222" s="6">
        <v>0</v>
      </c>
      <c r="F222" s="6">
        <v>-14.264217285835873</v>
      </c>
      <c r="G222" s="6">
        <v>-39.97249441409361</v>
      </c>
      <c r="H222" s="6">
        <v>-215.97192678181179</v>
      </c>
      <c r="I222" s="14">
        <v>215.15289420159732</v>
      </c>
      <c r="J222" s="14">
        <v>218.91111521381379</v>
      </c>
      <c r="K222" s="14">
        <v>22.685868561938666</v>
      </c>
      <c r="L222" s="14">
        <v>4.2273534505914832</v>
      </c>
      <c r="XER222" s="5" t="s">
        <v>20</v>
      </c>
    </row>
    <row r="223" spans="2:12 16372:16372" ht="16" x14ac:dyDescent="0.4">
      <c r="B223" s="124" t="s">
        <v>220</v>
      </c>
      <c r="C223" s="7">
        <v>236.20830786540233</v>
      </c>
      <c r="D223" s="6">
        <v>0</v>
      </c>
      <c r="E223" s="6">
        <v>0</v>
      </c>
      <c r="F223" s="6">
        <v>-7.074345743140297</v>
      </c>
      <c r="G223" s="6">
        <v>-39.97249441409361</v>
      </c>
      <c r="H223" s="6">
        <v>312.37098974865989</v>
      </c>
      <c r="I223" s="14">
        <v>-10.738907995558725</v>
      </c>
      <c r="J223" s="14">
        <v>-13.552099426397616</v>
      </c>
      <c r="K223" s="14">
        <v>-9.052187754658803</v>
      </c>
      <c r="L223" s="14">
        <v>4.2273534505914832</v>
      </c>
      <c r="XER223" s="5" t="s">
        <v>97</v>
      </c>
    </row>
    <row r="224" spans="2:12 16372:16372" ht="16" x14ac:dyDescent="0.4">
      <c r="B224" s="124" t="s">
        <v>221</v>
      </c>
      <c r="C224" s="7">
        <v>1193.0471625862538</v>
      </c>
      <c r="D224" s="6">
        <v>0</v>
      </c>
      <c r="E224" s="6">
        <v>0</v>
      </c>
      <c r="F224" s="6">
        <v>-9.8505349905775379</v>
      </c>
      <c r="G224" s="6">
        <v>-39.97249441409361</v>
      </c>
      <c r="H224" s="6">
        <v>551.33232528269593</v>
      </c>
      <c r="I224" s="14">
        <v>329.40723233613363</v>
      </c>
      <c r="J224" s="14">
        <v>335.21741235956523</v>
      </c>
      <c r="K224" s="14">
        <v>22.685868561938666</v>
      </c>
      <c r="L224" s="14">
        <v>4.2273534505914832</v>
      </c>
      <c r="XER224" s="5" t="s">
        <v>172</v>
      </c>
    </row>
    <row r="225" spans="2:12 16372:16372" ht="16" x14ac:dyDescent="0.4">
      <c r="B225" s="124" t="s">
        <v>222</v>
      </c>
      <c r="C225" s="7">
        <v>693.9846124117006</v>
      </c>
      <c r="D225" s="6">
        <v>0</v>
      </c>
      <c r="E225" s="6">
        <v>0</v>
      </c>
      <c r="F225" s="6">
        <v>-11.338423467048544</v>
      </c>
      <c r="G225" s="6">
        <v>-39.97249441409361</v>
      </c>
      <c r="H225" s="6">
        <v>729.37753583736924</v>
      </c>
      <c r="I225" s="14">
        <v>-10.738907995558725</v>
      </c>
      <c r="J225" s="14">
        <v>-0.25631956149796498</v>
      </c>
      <c r="K225" s="14">
        <v>22.685868561938666</v>
      </c>
      <c r="L225" s="14">
        <v>4.2273534505914832</v>
      </c>
      <c r="XER225" s="5" t="s">
        <v>173</v>
      </c>
    </row>
    <row r="226" spans="2:12 16372:16372" ht="16" x14ac:dyDescent="0.4">
      <c r="B226" s="124" t="s">
        <v>223</v>
      </c>
      <c r="C226" s="7">
        <v>-112.13100804672636</v>
      </c>
      <c r="D226" s="6">
        <v>0</v>
      </c>
      <c r="E226" s="6">
        <v>0</v>
      </c>
      <c r="F226" s="6">
        <v>3.4270392153217384</v>
      </c>
      <c r="G226" s="6">
        <v>-45.907776667379615</v>
      </c>
      <c r="H226" s="6">
        <v>-158.22492348928319</v>
      </c>
      <c r="I226" s="14">
        <v>-10.738907995558725</v>
      </c>
      <c r="J226" s="14">
        <v>72.400338877643264</v>
      </c>
      <c r="K226" s="14">
        <v>22.685868561938666</v>
      </c>
      <c r="L226" s="14">
        <v>4.2273534505914832</v>
      </c>
      <c r="XER226" s="5" t="s">
        <v>174</v>
      </c>
    </row>
    <row r="227" spans="2:12 16372:16372" ht="16" x14ac:dyDescent="0.4">
      <c r="B227" s="124" t="s">
        <v>224</v>
      </c>
      <c r="C227" s="7">
        <v>417.40697019548611</v>
      </c>
      <c r="D227" s="6">
        <v>0</v>
      </c>
      <c r="E227" s="6">
        <v>0</v>
      </c>
      <c r="F227" s="6">
        <v>-5.5017313201304825</v>
      </c>
      <c r="G227" s="6">
        <v>-39.97249441409361</v>
      </c>
      <c r="H227" s="6">
        <v>230.05161350947859</v>
      </c>
      <c r="I227" s="14">
        <v>-10.738907995558725</v>
      </c>
      <c r="J227" s="14">
        <v>216.65526840326021</v>
      </c>
      <c r="K227" s="14">
        <v>22.685868561938666</v>
      </c>
      <c r="L227" s="14">
        <v>4.2273534505914832</v>
      </c>
      <c r="XER227" s="5" t="s">
        <v>33</v>
      </c>
    </row>
    <row r="228" spans="2:12 16372:16372" ht="16" x14ac:dyDescent="0.4">
      <c r="B228" s="124" t="s">
        <v>225</v>
      </c>
      <c r="C228" s="7">
        <v>38.528290351679189</v>
      </c>
      <c r="D228" s="6">
        <v>0</v>
      </c>
      <c r="E228" s="6">
        <v>0</v>
      </c>
      <c r="F228" s="6">
        <v>2.1846230582940707</v>
      </c>
      <c r="G228" s="6">
        <v>-39.97249441409361</v>
      </c>
      <c r="H228" s="6">
        <v>-240.12063656294063</v>
      </c>
      <c r="I228" s="14">
        <v>-10.738907995558725</v>
      </c>
      <c r="J228" s="14">
        <v>300.26248425344795</v>
      </c>
      <c r="K228" s="14">
        <v>22.685868561938666</v>
      </c>
      <c r="L228" s="14">
        <v>4.2273534505914832</v>
      </c>
      <c r="XER228" s="5" t="s">
        <v>253</v>
      </c>
    </row>
    <row r="229" spans="2:12 16372:16372" ht="16" x14ac:dyDescent="0.4">
      <c r="B229" s="124" t="s">
        <v>226</v>
      </c>
      <c r="C229" s="7">
        <v>-48.430210678386388</v>
      </c>
      <c r="D229" s="6">
        <v>0</v>
      </c>
      <c r="E229" s="6">
        <v>0</v>
      </c>
      <c r="F229" s="6">
        <v>-17.041188314072222</v>
      </c>
      <c r="G229" s="6">
        <v>-39.97249441409361</v>
      </c>
      <c r="H229" s="6">
        <v>190.9396056634013</v>
      </c>
      <c r="I229" s="14">
        <v>-10.738907995558725</v>
      </c>
      <c r="J229" s="14">
        <v>-198.53044763059327</v>
      </c>
      <c r="K229" s="14">
        <v>22.685868561938666</v>
      </c>
      <c r="L229" s="14">
        <v>4.2273534505914832</v>
      </c>
      <c r="XER229" s="5" t="s">
        <v>76</v>
      </c>
    </row>
    <row r="230" spans="2:12 16372:16372" ht="16" x14ac:dyDescent="0.4">
      <c r="B230" s="124" t="s">
        <v>227</v>
      </c>
      <c r="C230" s="7">
        <v>390.93344269801912</v>
      </c>
      <c r="D230" s="6">
        <v>0</v>
      </c>
      <c r="E230" s="6">
        <v>0</v>
      </c>
      <c r="F230" s="6">
        <v>-28.487859441542593</v>
      </c>
      <c r="G230" s="6">
        <v>-39.97249441409361</v>
      </c>
      <c r="H230" s="6">
        <v>601.0350951608234</v>
      </c>
      <c r="I230" s="14">
        <v>50.071340572145616</v>
      </c>
      <c r="J230" s="14">
        <v>-218.33466294427441</v>
      </c>
      <c r="K230" s="14">
        <v>22.394670314369293</v>
      </c>
      <c r="L230" s="14">
        <v>4.2273534505914832</v>
      </c>
      <c r="XER230" s="5" t="s">
        <v>175</v>
      </c>
    </row>
    <row r="231" spans="2:12 16372:16372" ht="16" x14ac:dyDescent="0.4">
      <c r="B231" s="124" t="s">
        <v>228</v>
      </c>
      <c r="C231" s="7">
        <v>610.28386363013294</v>
      </c>
      <c r="D231" s="6">
        <v>0</v>
      </c>
      <c r="E231" s="6">
        <v>0</v>
      </c>
      <c r="F231" s="6">
        <v>-12.5370499696577</v>
      </c>
      <c r="G231" s="6">
        <v>-39.97249441409361</v>
      </c>
      <c r="H231" s="6">
        <v>381.79248855930314</v>
      </c>
      <c r="I231" s="14">
        <v>0.36306777945011409</v>
      </c>
      <c r="J231" s="14">
        <v>253.72462966260073</v>
      </c>
      <c r="K231" s="14">
        <v>22.685868561938666</v>
      </c>
      <c r="L231" s="14">
        <v>4.2273534505914832</v>
      </c>
      <c r="XER231" s="5" t="s">
        <v>123</v>
      </c>
    </row>
    <row r="232" spans="2:12 16372:16372" ht="16" x14ac:dyDescent="0.4">
      <c r="B232" s="124" t="s">
        <v>229</v>
      </c>
      <c r="C232" s="7">
        <v>123.04879777524853</v>
      </c>
      <c r="D232" s="6">
        <v>0</v>
      </c>
      <c r="E232" s="6">
        <v>0</v>
      </c>
      <c r="F232" s="6">
        <v>-14.393355626734039</v>
      </c>
      <c r="G232" s="6">
        <v>-39.97249441409361</v>
      </c>
      <c r="H232" s="6">
        <v>290.70184510822492</v>
      </c>
      <c r="I232" s="14">
        <v>3.5875539932095628</v>
      </c>
      <c r="J232" s="14">
        <v>-139.0429298451831</v>
      </c>
      <c r="K232" s="14">
        <v>17.940825109233312</v>
      </c>
      <c r="L232" s="14">
        <v>4.2273534505914832</v>
      </c>
      <c r="XER232" s="5" t="s">
        <v>200</v>
      </c>
    </row>
    <row r="233" spans="2:12 16372:16372" ht="16" x14ac:dyDescent="0.4">
      <c r="B233" s="124" t="s">
        <v>230</v>
      </c>
      <c r="C233" s="7">
        <v>819.37635642340797</v>
      </c>
      <c r="D233" s="6">
        <v>0</v>
      </c>
      <c r="E233" s="6">
        <v>0</v>
      </c>
      <c r="F233" s="6">
        <v>-4.9193784873616977</v>
      </c>
      <c r="G233" s="6">
        <v>-39.97249441409361</v>
      </c>
      <c r="H233" s="6">
        <v>504.25600613458437</v>
      </c>
      <c r="I233" s="14">
        <v>-10.738907995558725</v>
      </c>
      <c r="J233" s="14">
        <v>349.32101209326061</v>
      </c>
      <c r="K233" s="14">
        <v>17.202765641985646</v>
      </c>
      <c r="L233" s="14">
        <v>4.2273534505914832</v>
      </c>
      <c r="XER233" s="5" t="s">
        <v>89</v>
      </c>
    </row>
    <row r="234" spans="2:12 16372:16372" ht="16" x14ac:dyDescent="0.4">
      <c r="B234" s="124" t="s">
        <v>231</v>
      </c>
      <c r="C234" s="7">
        <v>896.70663936557412</v>
      </c>
      <c r="D234" s="6">
        <v>0</v>
      </c>
      <c r="E234" s="6">
        <v>0</v>
      </c>
      <c r="F234" s="6">
        <v>-11.165129151714266</v>
      </c>
      <c r="G234" s="6">
        <v>-39.97249441409361</v>
      </c>
      <c r="H234" s="6">
        <v>793.61210374940345</v>
      </c>
      <c r="I234" s="14">
        <v>89.903015406782487</v>
      </c>
      <c r="J234" s="14">
        <v>37.415921762665761</v>
      </c>
      <c r="K234" s="14">
        <v>22.685868561938666</v>
      </c>
      <c r="L234" s="14">
        <v>4.2273534505914832</v>
      </c>
      <c r="XER234" s="5" t="s">
        <v>176</v>
      </c>
    </row>
    <row r="235" spans="2:12 16372:16372" ht="16" x14ac:dyDescent="0.4">
      <c r="B235" s="124" t="s">
        <v>232</v>
      </c>
      <c r="C235" s="7">
        <v>216.56837683232035</v>
      </c>
      <c r="D235" s="6">
        <v>0</v>
      </c>
      <c r="E235" s="6">
        <v>0</v>
      </c>
      <c r="F235" s="6">
        <v>-19.211197454907474</v>
      </c>
      <c r="G235" s="6">
        <v>-39.97249441409361</v>
      </c>
      <c r="H235" s="6">
        <v>393.56710473605574</v>
      </c>
      <c r="I235" s="14">
        <v>-10.738907995558725</v>
      </c>
      <c r="J235" s="14">
        <v>-133.98935005170569</v>
      </c>
      <c r="K235" s="14">
        <v>22.685868561938666</v>
      </c>
      <c r="L235" s="14">
        <v>4.2273534505914832</v>
      </c>
      <c r="XER235" s="5" t="s">
        <v>68</v>
      </c>
    </row>
    <row r="236" spans="2:12 16372:16372" ht="16" x14ac:dyDescent="0.4">
      <c r="B236" s="124" t="s">
        <v>233</v>
      </c>
      <c r="C236" s="7">
        <v>518.76784806333103</v>
      </c>
      <c r="D236" s="6">
        <v>0</v>
      </c>
      <c r="E236" s="6">
        <v>0</v>
      </c>
      <c r="F236" s="6">
        <v>-17.735725722120012</v>
      </c>
      <c r="G236" s="6">
        <v>-39.97249441409361</v>
      </c>
      <c r="H236" s="6">
        <v>201.51246362911198</v>
      </c>
      <c r="I236" s="14">
        <v>163.32606776751635</v>
      </c>
      <c r="J236" s="14">
        <v>233.37018951617324</v>
      </c>
      <c r="K236" s="14">
        <v>22.685868561938666</v>
      </c>
      <c r="L236" s="14">
        <v>-44.418521275195602</v>
      </c>
      <c r="XER236" s="5" t="s">
        <v>124</v>
      </c>
    </row>
    <row r="237" spans="2:12 16372:16372" ht="16" x14ac:dyDescent="0.4">
      <c r="B237" s="124" t="s">
        <v>234</v>
      </c>
      <c r="C237" s="7">
        <v>533.36212784846919</v>
      </c>
      <c r="D237" s="6">
        <v>0</v>
      </c>
      <c r="E237" s="6">
        <v>0</v>
      </c>
      <c r="F237" s="6">
        <v>-28.464670886634657</v>
      </c>
      <c r="G237" s="6">
        <v>-39.97249441409361</v>
      </c>
      <c r="H237" s="6">
        <v>575.00320806332888</v>
      </c>
      <c r="I237" s="14">
        <v>50.279444933557329</v>
      </c>
      <c r="J237" s="14">
        <v>27.965528614474522</v>
      </c>
      <c r="K237" s="14">
        <v>22.685868561938666</v>
      </c>
      <c r="L237" s="14">
        <v>-74.134757024102115</v>
      </c>
      <c r="XER237" s="5" t="s">
        <v>177</v>
      </c>
    </row>
    <row r="238" spans="2:12 16372:16372" ht="16" x14ac:dyDescent="0.4">
      <c r="B238" s="124" t="s">
        <v>235</v>
      </c>
      <c r="C238" s="7">
        <v>462.80923191818067</v>
      </c>
      <c r="D238" s="6">
        <v>0</v>
      </c>
      <c r="E238" s="6">
        <v>0</v>
      </c>
      <c r="F238" s="6">
        <v>-24.945842728551735</v>
      </c>
      <c r="G238" s="6">
        <v>-39.97249441409361</v>
      </c>
      <c r="H238" s="6">
        <v>475.76109561668386</v>
      </c>
      <c r="I238" s="14">
        <v>52.679842411072634</v>
      </c>
      <c r="J238" s="14">
        <v>-27.626590979460602</v>
      </c>
      <c r="K238" s="14">
        <v>22.685868561938666</v>
      </c>
      <c r="L238" s="14">
        <v>4.2273534505914832</v>
      </c>
      <c r="XER238" s="5" t="s">
        <v>44</v>
      </c>
    </row>
    <row r="239" spans="2:12 16372:16372" ht="16" x14ac:dyDescent="0.4">
      <c r="B239" s="124" t="s">
        <v>236</v>
      </c>
      <c r="C239" s="7">
        <v>165.00587406027543</v>
      </c>
      <c r="D239" s="6">
        <v>0</v>
      </c>
      <c r="E239" s="6">
        <v>0</v>
      </c>
      <c r="F239" s="6">
        <v>-22.703086110005792</v>
      </c>
      <c r="G239" s="6">
        <v>-39.97249441409361</v>
      </c>
      <c r="H239" s="6">
        <v>322.96197603469204</v>
      </c>
      <c r="I239" s="14">
        <v>10.872086866046072</v>
      </c>
      <c r="J239" s="14">
        <v>-133.06583032889341</v>
      </c>
      <c r="K239" s="14">
        <v>22.685868561938666</v>
      </c>
      <c r="L239" s="14">
        <v>4.2273534505914832</v>
      </c>
      <c r="XER239" s="5" t="s">
        <v>21</v>
      </c>
    </row>
    <row r="240" spans="2:12 16372:16372" ht="16" x14ac:dyDescent="0.4">
      <c r="B240" s="124" t="s">
        <v>237</v>
      </c>
      <c r="C240" s="7">
        <v>1469.2571443350034</v>
      </c>
      <c r="D240" s="6">
        <v>0</v>
      </c>
      <c r="E240" s="6">
        <v>0</v>
      </c>
      <c r="F240" s="6">
        <v>-18.669669422197554</v>
      </c>
      <c r="G240" s="6">
        <v>-39.97249441409361</v>
      </c>
      <c r="H240" s="6">
        <v>1050.4713871289523</v>
      </c>
      <c r="I240" s="14">
        <v>218.85481546811457</v>
      </c>
      <c r="J240" s="14">
        <v>231.6598835616976</v>
      </c>
      <c r="K240" s="14">
        <v>22.685868561938666</v>
      </c>
      <c r="L240" s="14">
        <v>4.2273534505914832</v>
      </c>
      <c r="XER240" s="5" t="s">
        <v>22</v>
      </c>
    </row>
    <row r="241" spans="2:12 16372:16372" ht="16" x14ac:dyDescent="0.4">
      <c r="B241" s="124" t="s">
        <v>238</v>
      </c>
      <c r="C241" s="7">
        <v>1305.9575461651964</v>
      </c>
      <c r="D241" s="6">
        <v>0</v>
      </c>
      <c r="E241" s="6">
        <v>0</v>
      </c>
      <c r="F241" s="6">
        <v>-20.718884698044839</v>
      </c>
      <c r="G241" s="6">
        <v>-39.97249441409361</v>
      </c>
      <c r="H241" s="6">
        <v>1071.2343504200385</v>
      </c>
      <c r="I241" s="14">
        <v>196.18355090214229</v>
      </c>
      <c r="J241" s="14">
        <v>180.26210543953468</v>
      </c>
      <c r="K241" s="14">
        <v>22.685868561938666</v>
      </c>
      <c r="L241" s="14">
        <v>-103.71695004631921</v>
      </c>
      <c r="XER241" s="5" t="s">
        <v>178</v>
      </c>
    </row>
    <row r="242" spans="2:12 16372:16372" ht="16" x14ac:dyDescent="0.4">
      <c r="B242" s="124" t="s">
        <v>239</v>
      </c>
      <c r="C242" s="7">
        <v>160.28407577407231</v>
      </c>
      <c r="D242" s="6">
        <v>0</v>
      </c>
      <c r="E242" s="6">
        <v>0</v>
      </c>
      <c r="F242" s="6">
        <v>-12.802121744721418</v>
      </c>
      <c r="G242" s="6">
        <v>-39.97249441409361</v>
      </c>
      <c r="H242" s="6">
        <v>121.52326553279249</v>
      </c>
      <c r="I242" s="14">
        <v>-10.738907995558725</v>
      </c>
      <c r="J242" s="14">
        <v>75.361112383123427</v>
      </c>
      <c r="K242" s="14">
        <v>22.685868561938666</v>
      </c>
      <c r="L242" s="14">
        <v>4.2273534505914832</v>
      </c>
      <c r="XER242" s="5" t="s">
        <v>179</v>
      </c>
    </row>
    <row r="243" spans="2:12 16372:16372" ht="16" x14ac:dyDescent="0.4">
      <c r="B243" s="124" t="s">
        <v>240</v>
      </c>
      <c r="C243" s="7">
        <v>-224.62300527191942</v>
      </c>
      <c r="D243" s="6">
        <v>0</v>
      </c>
      <c r="E243" s="6">
        <v>0</v>
      </c>
      <c r="F243" s="6">
        <v>-7.7333373633767764</v>
      </c>
      <c r="G243" s="6">
        <v>-39.97249441409361</v>
      </c>
      <c r="H243" s="6">
        <v>-211.02676401806065</v>
      </c>
      <c r="I243" s="14">
        <v>-10.738907995558725</v>
      </c>
      <c r="J243" s="14">
        <v>17.935276506640218</v>
      </c>
      <c r="K243" s="14">
        <v>22.685868561938666</v>
      </c>
      <c r="L243" s="14">
        <v>4.2273534505914832</v>
      </c>
      <c r="XER243" s="5" t="s">
        <v>180</v>
      </c>
    </row>
    <row r="244" spans="2:12 16372:16372" ht="16" x14ac:dyDescent="0.4">
      <c r="B244" s="124" t="s">
        <v>241</v>
      </c>
      <c r="C244" s="7">
        <v>460.27907378597479</v>
      </c>
      <c r="D244" s="6">
        <v>0</v>
      </c>
      <c r="E244" s="6">
        <v>0</v>
      </c>
      <c r="F244" s="6">
        <v>-13.931329228260626</v>
      </c>
      <c r="G244" s="6">
        <v>-39.97249441409361</v>
      </c>
      <c r="H244" s="6">
        <v>375.59295999601619</v>
      </c>
      <c r="I244" s="14">
        <v>71.160106099812154</v>
      </c>
      <c r="J244" s="14">
        <v>40.516609319970513</v>
      </c>
      <c r="K244" s="14">
        <v>22.685868561938666</v>
      </c>
      <c r="L244" s="14">
        <v>4.2273534505914832</v>
      </c>
      <c r="XER244" s="5" t="s">
        <v>274</v>
      </c>
    </row>
    <row r="245" spans="2:12 16372:16372" ht="16" x14ac:dyDescent="0.4">
      <c r="B245" s="124" t="s">
        <v>242</v>
      </c>
      <c r="C245" s="7">
        <v>292.54371462439366</v>
      </c>
      <c r="D245" s="6">
        <v>0</v>
      </c>
      <c r="E245" s="6">
        <v>0</v>
      </c>
      <c r="F245" s="6">
        <v>-19.472165952915745</v>
      </c>
      <c r="G245" s="6">
        <v>-39.97249441409361</v>
      </c>
      <c r="H245" s="6">
        <v>397.62381127970963</v>
      </c>
      <c r="I245" s="14">
        <v>-10.738907995558725</v>
      </c>
      <c r="J245" s="14">
        <v>-61.809750305277973</v>
      </c>
      <c r="K245" s="14">
        <v>22.685868561938666</v>
      </c>
      <c r="L245" s="14">
        <v>4.2273534505914832</v>
      </c>
      <c r="XER245" s="5" t="s">
        <v>23</v>
      </c>
    </row>
    <row r="246" spans="2:12 16372:16372" ht="16" x14ac:dyDescent="0.4">
      <c r="B246" s="124" t="s">
        <v>243</v>
      </c>
      <c r="C246" s="7">
        <v>585.21459155528862</v>
      </c>
      <c r="D246" s="6">
        <v>0</v>
      </c>
      <c r="E246" s="6">
        <v>0</v>
      </c>
      <c r="F246" s="6">
        <v>-18.757967380142123</v>
      </c>
      <c r="G246" s="6">
        <v>-39.97249441409361</v>
      </c>
      <c r="H246" s="6">
        <v>627.71083027470502</v>
      </c>
      <c r="I246" s="14">
        <v>-7.6803843603784676</v>
      </c>
      <c r="J246" s="14">
        <v>43.263976922663133</v>
      </c>
      <c r="K246" s="14">
        <v>22.685868561938666</v>
      </c>
      <c r="L246" s="14">
        <v>-42.035238049404064</v>
      </c>
      <c r="XER246" s="5" t="s">
        <v>24</v>
      </c>
    </row>
    <row r="247" spans="2:12 16372:16372" ht="16" x14ac:dyDescent="0.4">
      <c r="B247" s="124" t="s">
        <v>244</v>
      </c>
      <c r="C247" s="7">
        <v>651.26298152681716</v>
      </c>
      <c r="D247" s="6">
        <v>0</v>
      </c>
      <c r="E247" s="6">
        <v>0</v>
      </c>
      <c r="F247" s="6">
        <v>-22.819171571544459</v>
      </c>
      <c r="G247" s="6">
        <v>-39.97249441409361</v>
      </c>
      <c r="H247" s="6">
        <v>474.69082393566816</v>
      </c>
      <c r="I247" s="14">
        <v>105.51658114844011</v>
      </c>
      <c r="J247" s="14">
        <v>106.93402041581672</v>
      </c>
      <c r="K247" s="14">
        <v>22.685868561938666</v>
      </c>
      <c r="L247" s="14">
        <v>4.2273534505914832</v>
      </c>
      <c r="XER247" s="5" t="s">
        <v>34</v>
      </c>
    </row>
    <row r="248" spans="2:12 16372:16372" ht="16" x14ac:dyDescent="0.4">
      <c r="B248" s="124" t="s">
        <v>245</v>
      </c>
      <c r="C248" s="7">
        <v>867.33647519746671</v>
      </c>
      <c r="D248" s="6">
        <v>0</v>
      </c>
      <c r="E248" s="6">
        <v>0</v>
      </c>
      <c r="F248" s="6">
        <v>-13.658967458599859</v>
      </c>
      <c r="G248" s="6">
        <v>-39.97249441409361</v>
      </c>
      <c r="H248" s="6">
        <v>457.77313506928425</v>
      </c>
      <c r="I248" s="14">
        <v>222.57496684057477</v>
      </c>
      <c r="J248" s="14">
        <v>297.35342332037692</v>
      </c>
      <c r="K248" s="14">
        <v>-60.960941610667284</v>
      </c>
      <c r="L248" s="14">
        <v>4.2273534505914832</v>
      </c>
      <c r="XER248" s="5" t="s">
        <v>77</v>
      </c>
    </row>
    <row r="249" spans="2:12 16372:16372" ht="16" x14ac:dyDescent="0.4">
      <c r="B249" s="124" t="s">
        <v>246</v>
      </c>
      <c r="C249" s="7">
        <v>233.62334389572965</v>
      </c>
      <c r="D249" s="6">
        <v>0</v>
      </c>
      <c r="E249" s="6">
        <v>0</v>
      </c>
      <c r="F249" s="6">
        <v>-20.438945925077928</v>
      </c>
      <c r="G249" s="6">
        <v>-39.97249441409361</v>
      </c>
      <c r="H249" s="6">
        <v>238.16697398031181</v>
      </c>
      <c r="I249" s="14">
        <v>62.246235301544957</v>
      </c>
      <c r="J249" s="14">
        <v>-28.534838536520891</v>
      </c>
      <c r="K249" s="14">
        <v>17.92906003897378</v>
      </c>
      <c r="L249" s="14">
        <v>4.2273534505914832</v>
      </c>
      <c r="XER249" s="5" t="s">
        <v>54</v>
      </c>
    </row>
    <row r="250" spans="2:12 16372:16372" ht="16" x14ac:dyDescent="0.4">
      <c r="B250" s="124" t="s">
        <v>247</v>
      </c>
      <c r="C250" s="7">
        <v>497.04824497986783</v>
      </c>
      <c r="D250" s="6">
        <v>0</v>
      </c>
      <c r="E250" s="6">
        <v>0</v>
      </c>
      <c r="F250" s="6">
        <v>-2.6253402850242824</v>
      </c>
      <c r="G250" s="6">
        <v>-39.97249441409361</v>
      </c>
      <c r="H250" s="6">
        <v>211.68642439808372</v>
      </c>
      <c r="I250" s="14">
        <v>-10.738907995558725</v>
      </c>
      <c r="J250" s="14">
        <v>311.7853412639306</v>
      </c>
      <c r="K250" s="14">
        <v>22.685868561938666</v>
      </c>
      <c r="L250" s="14">
        <v>4.2273534505914832</v>
      </c>
      <c r="XER250" s="5" t="s">
        <v>69</v>
      </c>
    </row>
    <row r="251" spans="2:12 16372:16372" ht="16" x14ac:dyDescent="0.4">
      <c r="B251" s="124" t="s">
        <v>248</v>
      </c>
      <c r="C251" s="7">
        <v>504.04053002102751</v>
      </c>
      <c r="D251" s="6">
        <v>0</v>
      </c>
      <c r="E251" s="6">
        <v>0</v>
      </c>
      <c r="F251" s="6">
        <v>-5.5843784697660768</v>
      </c>
      <c r="G251" s="6">
        <v>-39.97249441409361</v>
      </c>
      <c r="H251" s="6">
        <v>283.32517717398423</v>
      </c>
      <c r="I251" s="14">
        <v>-10.738907995558725</v>
      </c>
      <c r="J251" s="14">
        <v>250.09791171393155</v>
      </c>
      <c r="K251" s="14">
        <v>22.685868561938666</v>
      </c>
      <c r="L251" s="14">
        <v>4.2273534505914832</v>
      </c>
      <c r="XER251" s="5" t="s">
        <v>55</v>
      </c>
    </row>
    <row r="252" spans="2:12 16372:16372" ht="16" x14ac:dyDescent="0.4">
      <c r="B252" s="124" t="s">
        <v>249</v>
      </c>
      <c r="C252" s="7">
        <v>532.56571524290587</v>
      </c>
      <c r="D252" s="6">
        <v>0</v>
      </c>
      <c r="E252" s="6">
        <v>0</v>
      </c>
      <c r="F252" s="6">
        <v>-3.9413895516013451</v>
      </c>
      <c r="G252" s="6">
        <v>-39.97249441409361</v>
      </c>
      <c r="H252" s="6">
        <v>361.26008993583645</v>
      </c>
      <c r="I252" s="14">
        <v>-10.738907995558725</v>
      </c>
      <c r="J252" s="14">
        <v>220.72844479380103</v>
      </c>
      <c r="K252" s="14">
        <v>22.685868561938666</v>
      </c>
      <c r="L252" s="14">
        <v>-17.45589608741675</v>
      </c>
      <c r="XER252" s="5" t="s">
        <v>25</v>
      </c>
    </row>
    <row r="253" spans="2:12 16372:16372" ht="16" x14ac:dyDescent="0.4">
      <c r="B253" s="124" t="s">
        <v>250</v>
      </c>
      <c r="C253" s="7">
        <v>427.96622441297995</v>
      </c>
      <c r="D253" s="6">
        <v>0</v>
      </c>
      <c r="E253" s="6">
        <v>0</v>
      </c>
      <c r="F253" s="6">
        <v>-12.161564709998</v>
      </c>
      <c r="G253" s="6">
        <v>-39.97249441409361</v>
      </c>
      <c r="H253" s="6">
        <v>255.38450167943878</v>
      </c>
      <c r="I253" s="14">
        <v>-1.4490144036941124</v>
      </c>
      <c r="J253" s="14">
        <v>199.25157424879674</v>
      </c>
      <c r="K253" s="14">
        <v>22.685868561938666</v>
      </c>
      <c r="L253" s="14">
        <v>4.2273534505914832</v>
      </c>
      <c r="XER253" s="5" t="s">
        <v>237</v>
      </c>
    </row>
    <row r="254" spans="2:12 16372:16372" ht="16" x14ac:dyDescent="0.4">
      <c r="B254" s="124" t="s">
        <v>251</v>
      </c>
      <c r="C254" s="7">
        <v>781.49029689644965</v>
      </c>
      <c r="D254" s="6">
        <v>0</v>
      </c>
      <c r="E254" s="6">
        <v>0</v>
      </c>
      <c r="F254" s="6">
        <v>-14.774676541220343</v>
      </c>
      <c r="G254" s="6">
        <v>-39.97249441409361</v>
      </c>
      <c r="H254" s="6">
        <v>637.48505647413924</v>
      </c>
      <c r="I254" s="14">
        <v>-5.0020233905469267</v>
      </c>
      <c r="J254" s="14">
        <v>176.84121275564112</v>
      </c>
      <c r="K254" s="14">
        <v>22.685868561938666</v>
      </c>
      <c r="L254" s="14">
        <v>4.2273534505914832</v>
      </c>
      <c r="XER254" s="5" t="s">
        <v>181</v>
      </c>
    </row>
    <row r="255" spans="2:12 16372:16372" ht="16" x14ac:dyDescent="0.4">
      <c r="B255" s="124" t="s">
        <v>252</v>
      </c>
      <c r="C255" s="7">
        <v>-148.63735863488549</v>
      </c>
      <c r="D255" s="6">
        <v>0</v>
      </c>
      <c r="E255" s="6">
        <v>0</v>
      </c>
      <c r="F255" s="6">
        <v>-16.180841135564268</v>
      </c>
      <c r="G255" s="6">
        <v>-39.97249441409361</v>
      </c>
      <c r="H255" s="6">
        <v>49.312860507120746</v>
      </c>
      <c r="I255" s="14">
        <v>-10.738907995558725</v>
      </c>
      <c r="J255" s="14">
        <v>-144.47627479416957</v>
      </c>
      <c r="K255" s="14">
        <v>22.685868561938666</v>
      </c>
      <c r="L255" s="14">
        <v>-9.2675693645587227</v>
      </c>
      <c r="XER255" s="5" t="s">
        <v>136</v>
      </c>
    </row>
    <row r="256" spans="2:12 16372:16372" ht="16" x14ac:dyDescent="0.4">
      <c r="B256" s="124" t="s">
        <v>253</v>
      </c>
      <c r="C256" s="7">
        <v>-214.76209343649896</v>
      </c>
      <c r="D256" s="6">
        <v>0</v>
      </c>
      <c r="E256" s="6">
        <v>0</v>
      </c>
      <c r="F256" s="6">
        <v>-23.549471643427026</v>
      </c>
      <c r="G256" s="6">
        <v>-39.97249441409361</v>
      </c>
      <c r="H256" s="6">
        <v>9.0975384829921886</v>
      </c>
      <c r="I256" s="14">
        <v>-10.738907995558725</v>
      </c>
      <c r="J256" s="14">
        <v>-120.05358211059666</v>
      </c>
      <c r="K256" s="14">
        <v>22.685868561938666</v>
      </c>
      <c r="L256" s="14">
        <v>-52.231044317753799</v>
      </c>
      <c r="XER256" s="5" t="s">
        <v>26</v>
      </c>
    </row>
    <row r="257" spans="2:12 16372:16372" ht="16" x14ac:dyDescent="0.4">
      <c r="B257" s="124" t="s">
        <v>254</v>
      </c>
      <c r="C257" s="7">
        <v>164.802106828772</v>
      </c>
      <c r="D257" s="6">
        <v>0</v>
      </c>
      <c r="E257" s="6">
        <v>0</v>
      </c>
      <c r="F257" s="6">
        <v>-18.377451899916966</v>
      </c>
      <c r="G257" s="6">
        <v>-39.97249441409361</v>
      </c>
      <c r="H257" s="6">
        <v>108.48729148344057</v>
      </c>
      <c r="I257" s="14">
        <v>110.77320127555981</v>
      </c>
      <c r="J257" s="14">
        <v>53.467580983378433</v>
      </c>
      <c r="K257" s="14">
        <v>22.685868561938666</v>
      </c>
      <c r="L257" s="14">
        <v>-72.261889161534896</v>
      </c>
      <c r="XER257" s="5" t="s">
        <v>125</v>
      </c>
    </row>
    <row r="258" spans="2:12 16372:16372" ht="16" x14ac:dyDescent="0.4">
      <c r="B258" s="124" t="s">
        <v>255</v>
      </c>
      <c r="C258" s="7">
        <v>232.65099661495771</v>
      </c>
      <c r="D258" s="6">
        <v>0</v>
      </c>
      <c r="E258" s="6">
        <v>0</v>
      </c>
      <c r="F258" s="6">
        <v>-18.620010184529889</v>
      </c>
      <c r="G258" s="6">
        <v>-39.97249441409361</v>
      </c>
      <c r="H258" s="6">
        <v>487.97471516797526</v>
      </c>
      <c r="I258" s="14">
        <v>-10.738907995558725</v>
      </c>
      <c r="J258" s="14">
        <v>-212.90552797136544</v>
      </c>
      <c r="K258" s="14">
        <v>22.685868561938666</v>
      </c>
      <c r="L258" s="14">
        <v>4.2273534505914832</v>
      </c>
      <c r="XER258" s="5" t="s">
        <v>70</v>
      </c>
    </row>
    <row r="259" spans="2:12 16372:16372" ht="16" x14ac:dyDescent="0.4">
      <c r="B259" s="124" t="s">
        <v>256</v>
      </c>
      <c r="C259" s="7">
        <v>875.1225920571153</v>
      </c>
      <c r="D259" s="6">
        <v>0</v>
      </c>
      <c r="E259" s="6">
        <v>0</v>
      </c>
      <c r="F259" s="6">
        <v>-16.56276119894618</v>
      </c>
      <c r="G259" s="6">
        <v>-39.97249441409361</v>
      </c>
      <c r="H259" s="6">
        <v>415.52278353209357</v>
      </c>
      <c r="I259" s="14">
        <v>185.65176765757428</v>
      </c>
      <c r="J259" s="14">
        <v>303.57007446795711</v>
      </c>
      <c r="K259" s="14">
        <v>22.685868561938666</v>
      </c>
      <c r="L259" s="14">
        <v>4.2273534505914832</v>
      </c>
      <c r="XER259" s="5" t="s">
        <v>275</v>
      </c>
    </row>
    <row r="260" spans="2:12 16372:16372" ht="16" x14ac:dyDescent="0.4">
      <c r="B260" s="124" t="s">
        <v>257</v>
      </c>
      <c r="C260" s="7">
        <v>726.81186381835789</v>
      </c>
      <c r="D260" s="6">
        <v>0</v>
      </c>
      <c r="E260" s="6">
        <v>0</v>
      </c>
      <c r="F260" s="6">
        <v>-13.660948456777106</v>
      </c>
      <c r="G260" s="6">
        <v>-39.97249441409361</v>
      </c>
      <c r="H260" s="6">
        <v>303.67877707130668</v>
      </c>
      <c r="I260" s="14">
        <v>230.07906468548194</v>
      </c>
      <c r="J260" s="14">
        <v>283.2498414631404</v>
      </c>
      <c r="K260" s="14">
        <v>22.685868561938666</v>
      </c>
      <c r="L260" s="14">
        <v>-59.248245092639038</v>
      </c>
      <c r="XER260" s="5" t="s">
        <v>90</v>
      </c>
    </row>
    <row r="261" spans="2:12 16372:16372" ht="16" x14ac:dyDescent="0.4">
      <c r="B261" s="124" t="s">
        <v>258</v>
      </c>
      <c r="C261" s="7">
        <v>575.81153614478342</v>
      </c>
      <c r="D261" s="6">
        <v>0</v>
      </c>
      <c r="E261" s="6">
        <v>0</v>
      </c>
      <c r="F261" s="6">
        <v>-12.155683165575716</v>
      </c>
      <c r="G261" s="6">
        <v>-39.97249441409361</v>
      </c>
      <c r="H261" s="6">
        <v>516.44882140977347</v>
      </c>
      <c r="I261" s="14">
        <v>86.145349687369091</v>
      </c>
      <c r="J261" s="14">
        <v>1.7598154014897978</v>
      </c>
      <c r="K261" s="14">
        <v>22.685868561938666</v>
      </c>
      <c r="L261" s="14">
        <v>0.89985866388172608</v>
      </c>
      <c r="XER261" s="5" t="s">
        <v>276</v>
      </c>
    </row>
    <row r="262" spans="2:12 16372:16372" ht="16" x14ac:dyDescent="0.4">
      <c r="B262" s="124" t="s">
        <v>259</v>
      </c>
      <c r="C262" s="7">
        <v>564.51563003710226</v>
      </c>
      <c r="D262" s="6">
        <v>0</v>
      </c>
      <c r="E262" s="6">
        <v>0</v>
      </c>
      <c r="F262" s="6">
        <v>-15.186847002469943</v>
      </c>
      <c r="G262" s="6">
        <v>-39.97249441409361</v>
      </c>
      <c r="H262" s="6">
        <v>956.37935361296331</v>
      </c>
      <c r="I262" s="14">
        <v>-5.4174868994809282</v>
      </c>
      <c r="J262" s="14">
        <v>-358.20011727234692</v>
      </c>
      <c r="K262" s="14">
        <v>22.685868561938666</v>
      </c>
      <c r="L262" s="14">
        <v>4.2273534505914832</v>
      </c>
      <c r="XER262" s="5" t="s">
        <v>45</v>
      </c>
    </row>
    <row r="263" spans="2:12 16372:16372" ht="16" x14ac:dyDescent="0.4">
      <c r="B263" s="124" t="s">
        <v>260</v>
      </c>
      <c r="C263" s="7">
        <v>1190.5419252137383</v>
      </c>
      <c r="D263" s="6">
        <v>0</v>
      </c>
      <c r="E263" s="6">
        <v>0</v>
      </c>
      <c r="F263" s="6">
        <v>-15.485090776174363</v>
      </c>
      <c r="G263" s="6">
        <v>-39.97249441409361</v>
      </c>
      <c r="H263" s="6">
        <v>617.98318963462293</v>
      </c>
      <c r="I263" s="14">
        <v>326.35003958658473</v>
      </c>
      <c r="J263" s="14">
        <v>274.75305917026878</v>
      </c>
      <c r="K263" s="14">
        <v>22.685868561938666</v>
      </c>
      <c r="L263" s="14">
        <v>4.2273534505914832</v>
      </c>
      <c r="XER263" s="5" t="s">
        <v>182</v>
      </c>
    </row>
    <row r="264" spans="2:12 16372:16372" ht="16" x14ac:dyDescent="0.4">
      <c r="B264" s="124" t="s">
        <v>261</v>
      </c>
      <c r="C264" s="7">
        <v>877.71212997687599</v>
      </c>
      <c r="D264" s="6">
        <v>0</v>
      </c>
      <c r="E264" s="6">
        <v>0</v>
      </c>
      <c r="F264" s="6">
        <v>-10.024123978645264</v>
      </c>
      <c r="G264" s="6">
        <v>-39.97249441409361</v>
      </c>
      <c r="H264" s="6">
        <v>682.74016849300335</v>
      </c>
      <c r="I264" s="14">
        <v>74.372358513319313</v>
      </c>
      <c r="J264" s="14">
        <v>143.68299935076192</v>
      </c>
      <c r="K264" s="14">
        <v>22.685868561938666</v>
      </c>
      <c r="L264" s="14">
        <v>4.2273534505914832</v>
      </c>
      <c r="XER264" s="5" t="s">
        <v>183</v>
      </c>
    </row>
    <row r="265" spans="2:12 16372:16372" ht="16" x14ac:dyDescent="0.4">
      <c r="B265" s="124" t="s">
        <v>262</v>
      </c>
      <c r="C265" s="7">
        <v>402.07441183110137</v>
      </c>
      <c r="D265" s="6">
        <v>0</v>
      </c>
      <c r="E265" s="6">
        <v>0</v>
      </c>
      <c r="F265" s="6">
        <v>-3.2824707880338249</v>
      </c>
      <c r="G265" s="6">
        <v>-39.97249441409361</v>
      </c>
      <c r="H265" s="6">
        <v>560.07756126345555</v>
      </c>
      <c r="I265" s="14">
        <v>66.819308990700804</v>
      </c>
      <c r="J265" s="14">
        <v>-144.05881511621158</v>
      </c>
      <c r="K265" s="14">
        <v>-41.73603155530747</v>
      </c>
      <c r="L265" s="14">
        <v>4.2273534505914832</v>
      </c>
      <c r="XER265" s="5" t="s">
        <v>277</v>
      </c>
    </row>
    <row r="266" spans="2:12 16372:16372" ht="16" x14ac:dyDescent="0.4">
      <c r="B266" s="124" t="s">
        <v>263</v>
      </c>
      <c r="C266" s="7">
        <v>-379.26830411808248</v>
      </c>
      <c r="D266" s="6">
        <v>0</v>
      </c>
      <c r="E266" s="6">
        <v>0</v>
      </c>
      <c r="F266" s="6">
        <v>-13.625526115256676</v>
      </c>
      <c r="G266" s="6">
        <v>-39.97249441409361</v>
      </c>
      <c r="H266" s="6">
        <v>-180.12001407291771</v>
      </c>
      <c r="I266" s="14">
        <v>-10.738907995558725</v>
      </c>
      <c r="J266" s="14">
        <v>-161.72458353278589</v>
      </c>
      <c r="K266" s="14">
        <v>22.685868561938666</v>
      </c>
      <c r="L266" s="14">
        <v>4.2273534505914832</v>
      </c>
      <c r="XER266" s="5" t="s">
        <v>27</v>
      </c>
    </row>
    <row r="267" spans="2:12 16372:16372" ht="16" x14ac:dyDescent="0.4">
      <c r="B267" s="124" t="s">
        <v>264</v>
      </c>
      <c r="C267" s="7">
        <v>1210.7624728191204</v>
      </c>
      <c r="D267" s="6">
        <v>0</v>
      </c>
      <c r="E267" s="6">
        <v>0</v>
      </c>
      <c r="F267" s="6">
        <v>-25.307166578205205</v>
      </c>
      <c r="G267" s="6">
        <v>-39.97249441409361</v>
      </c>
      <c r="H267" s="6">
        <v>410.50353196179594</v>
      </c>
      <c r="I267" s="14">
        <v>795.10872456406219</v>
      </c>
      <c r="J267" s="14">
        <v>182.02374954827027</v>
      </c>
      <c r="K267" s="14">
        <v>22.685868561938666</v>
      </c>
      <c r="L267" s="14">
        <v>-134.27974082464766</v>
      </c>
      <c r="XER267" s="5" t="s">
        <v>71</v>
      </c>
    </row>
    <row r="268" spans="2:12 16372:16372" ht="16" x14ac:dyDescent="0.4">
      <c r="B268" s="124" t="s">
        <v>265</v>
      </c>
      <c r="C268" s="7">
        <v>1782.6414742994093</v>
      </c>
      <c r="D268" s="6">
        <v>0</v>
      </c>
      <c r="E268" s="6">
        <v>0</v>
      </c>
      <c r="F268" s="6">
        <v>-23.833391266701952</v>
      </c>
      <c r="G268" s="6">
        <v>-39.97249441409361</v>
      </c>
      <c r="H268" s="6">
        <v>962.28008088866875</v>
      </c>
      <c r="I268" s="14">
        <v>826.2426786819766</v>
      </c>
      <c r="J268" s="14">
        <v>31.01137839702935</v>
      </c>
      <c r="K268" s="14">
        <v>22.685868561938666</v>
      </c>
      <c r="L268" s="14">
        <v>4.2273534505914832</v>
      </c>
      <c r="XER268" s="5" t="s">
        <v>91</v>
      </c>
    </row>
    <row r="269" spans="2:12 16372:16372" ht="16" x14ac:dyDescent="0.4">
      <c r="B269" s="124" t="s">
        <v>266</v>
      </c>
      <c r="C269" s="7">
        <v>447.31447661863723</v>
      </c>
      <c r="D269" s="6">
        <v>0</v>
      </c>
      <c r="E269" s="6">
        <v>0</v>
      </c>
      <c r="F269" s="6">
        <v>-10.971715439566523</v>
      </c>
      <c r="G269" s="6">
        <v>-39.97249441409361</v>
      </c>
      <c r="H269" s="6">
        <v>433.01526076604068</v>
      </c>
      <c r="I269" s="14">
        <v>69.188011770701138</v>
      </c>
      <c r="J269" s="14">
        <v>-7.1804581822142159</v>
      </c>
      <c r="K269" s="14">
        <v>-0.9914813328216534</v>
      </c>
      <c r="L269" s="14">
        <v>4.2273534505914832</v>
      </c>
      <c r="XER269" s="5" t="s">
        <v>223</v>
      </c>
    </row>
    <row r="270" spans="2:12 16372:16372" ht="16" x14ac:dyDescent="0.4">
      <c r="B270" s="124" t="s">
        <v>267</v>
      </c>
      <c r="C270" s="7">
        <v>2148.7258238611321</v>
      </c>
      <c r="D270" s="6">
        <v>0</v>
      </c>
      <c r="E270" s="6">
        <v>0</v>
      </c>
      <c r="F270" s="6">
        <v>-19.366246017883135</v>
      </c>
      <c r="G270" s="6">
        <v>-39.97249441409361</v>
      </c>
      <c r="H270" s="6">
        <v>961.3419622284614</v>
      </c>
      <c r="I270" s="14">
        <v>685.02948386065566</v>
      </c>
      <c r="J270" s="14">
        <v>534.7798961914616</v>
      </c>
      <c r="K270" s="14">
        <v>22.685868561938666</v>
      </c>
      <c r="L270" s="14">
        <v>4.2273534505914832</v>
      </c>
      <c r="XER270" s="5" t="s">
        <v>78</v>
      </c>
    </row>
    <row r="271" spans="2:12 16372:16372" ht="16" x14ac:dyDescent="0.4">
      <c r="B271" s="124" t="s">
        <v>268</v>
      </c>
      <c r="C271" s="7">
        <v>694.2755088325456</v>
      </c>
      <c r="D271" s="6">
        <v>0</v>
      </c>
      <c r="E271" s="6">
        <v>0</v>
      </c>
      <c r="F271" s="6">
        <v>-27.095057355978952</v>
      </c>
      <c r="G271" s="6">
        <v>-39.97249441409361</v>
      </c>
      <c r="H271" s="6">
        <v>600.48297228927061</v>
      </c>
      <c r="I271" s="14">
        <v>184.87599677374394</v>
      </c>
      <c r="J271" s="14">
        <v>-40.659442553511184</v>
      </c>
      <c r="K271" s="14">
        <v>22.685868561938666</v>
      </c>
      <c r="L271" s="14">
        <v>-6.042334468823924</v>
      </c>
      <c r="XER271" s="5" t="s">
        <v>56</v>
      </c>
    </row>
    <row r="272" spans="2:12 16372:16372" ht="16" x14ac:dyDescent="0.4">
      <c r="B272" s="124" t="s">
        <v>269</v>
      </c>
      <c r="C272" s="7">
        <v>1079.9215782895483</v>
      </c>
      <c r="D272" s="6">
        <v>0</v>
      </c>
      <c r="E272" s="6">
        <v>0</v>
      </c>
      <c r="F272" s="6">
        <v>-16.697081678586457</v>
      </c>
      <c r="G272" s="6">
        <v>-39.97249441409361</v>
      </c>
      <c r="H272" s="6">
        <v>519.49912223264118</v>
      </c>
      <c r="I272" s="14">
        <v>494.19420060551784</v>
      </c>
      <c r="J272" s="14">
        <v>95.984609531539377</v>
      </c>
      <c r="K272" s="14">
        <v>22.685868561938666</v>
      </c>
      <c r="L272" s="14">
        <v>4.2273534505914832</v>
      </c>
      <c r="XER272" s="5" t="s">
        <v>126</v>
      </c>
    </row>
    <row r="273" spans="2:12 16372:16372" ht="16" x14ac:dyDescent="0.4">
      <c r="B273" s="124" t="s">
        <v>270</v>
      </c>
      <c r="C273" s="7">
        <v>1219.5783219371763</v>
      </c>
      <c r="D273" s="6">
        <v>0</v>
      </c>
      <c r="E273" s="6">
        <v>0</v>
      </c>
      <c r="F273" s="6">
        <v>-22.041302156692097</v>
      </c>
      <c r="G273" s="6">
        <v>-39.97249441409361</v>
      </c>
      <c r="H273" s="6">
        <v>992.8093359272882</v>
      </c>
      <c r="I273" s="14">
        <v>233.05378662545019</v>
      </c>
      <c r="J273" s="14">
        <v>28.815773942693525</v>
      </c>
      <c r="K273" s="14">
        <v>22.685868561938666</v>
      </c>
      <c r="L273" s="14">
        <v>4.2273534505914832</v>
      </c>
      <c r="XER273" s="5" t="s">
        <v>184</v>
      </c>
    </row>
    <row r="274" spans="2:12 16372:16372" ht="16" x14ac:dyDescent="0.4">
      <c r="B274" s="124" t="s">
        <v>271</v>
      </c>
      <c r="C274" s="7">
        <v>423.58164685004635</v>
      </c>
      <c r="D274" s="6">
        <v>0</v>
      </c>
      <c r="E274" s="6">
        <v>0</v>
      </c>
      <c r="F274" s="6">
        <v>-18.222554008366906</v>
      </c>
      <c r="G274" s="6">
        <v>-39.97249441409361</v>
      </c>
      <c r="H274" s="6">
        <v>570.60039907363171</v>
      </c>
      <c r="I274" s="14">
        <v>-10.738907995558725</v>
      </c>
      <c r="J274" s="14">
        <v>-104.99801781809616</v>
      </c>
      <c r="K274" s="14">
        <v>22.685868561938666</v>
      </c>
      <c r="L274" s="14">
        <v>4.2273534505914832</v>
      </c>
      <c r="XER274" s="5" t="s">
        <v>254</v>
      </c>
    </row>
    <row r="275" spans="2:12 16372:16372" ht="16" x14ac:dyDescent="0.4">
      <c r="B275" s="124" t="s">
        <v>272</v>
      </c>
      <c r="C275" s="7">
        <v>680.95012442846019</v>
      </c>
      <c r="D275" s="6">
        <v>0</v>
      </c>
      <c r="E275" s="6">
        <v>0</v>
      </c>
      <c r="F275" s="6">
        <v>-14.664711679030626</v>
      </c>
      <c r="G275" s="6">
        <v>-39.97249441409361</v>
      </c>
      <c r="H275" s="6">
        <v>2.9984656277444297</v>
      </c>
      <c r="I275" s="14">
        <v>746.9264748440637</v>
      </c>
      <c r="J275" s="14">
        <v>-41.250831962753928</v>
      </c>
      <c r="K275" s="14">
        <v>22.685868561938666</v>
      </c>
      <c r="L275" s="14">
        <v>4.2273534505914832</v>
      </c>
      <c r="XER275" s="5" t="s">
        <v>262</v>
      </c>
    </row>
    <row r="276" spans="2:12 16372:16372" ht="16" x14ac:dyDescent="0.4">
      <c r="B276" s="124" t="s">
        <v>273</v>
      </c>
      <c r="C276" s="7">
        <v>1139.45936076557</v>
      </c>
      <c r="D276" s="6">
        <v>0</v>
      </c>
      <c r="E276" s="6">
        <v>0</v>
      </c>
      <c r="F276" s="6">
        <v>-16.652382146164193</v>
      </c>
      <c r="G276" s="6">
        <v>-39.97249441409361</v>
      </c>
      <c r="H276" s="6">
        <v>905.08175513787921</v>
      </c>
      <c r="I276" s="14">
        <v>269.50961409621868</v>
      </c>
      <c r="J276" s="14">
        <v>-5.4203539208001157</v>
      </c>
      <c r="K276" s="14">
        <v>22.685868561938666</v>
      </c>
      <c r="L276" s="14">
        <v>4.2273534505914832</v>
      </c>
      <c r="XER276" s="5" t="s">
        <v>201</v>
      </c>
    </row>
    <row r="277" spans="2:12 16372:16372" ht="16" x14ac:dyDescent="0.4">
      <c r="B277" s="124" t="s">
        <v>274</v>
      </c>
      <c r="C277" s="7">
        <v>-404.18779448549361</v>
      </c>
      <c r="D277" s="6">
        <v>0</v>
      </c>
      <c r="E277" s="6">
        <v>0</v>
      </c>
      <c r="F277" s="6">
        <v>-17.009769015620829</v>
      </c>
      <c r="G277" s="6">
        <v>-39.97249441409361</v>
      </c>
      <c r="H277" s="6">
        <v>-127.76886060396154</v>
      </c>
      <c r="I277" s="14">
        <v>-10.738907995558725</v>
      </c>
      <c r="J277" s="14">
        <v>-225.49036118446671</v>
      </c>
      <c r="K277" s="14">
        <v>12.565245277616322</v>
      </c>
      <c r="L277" s="14">
        <v>4.2273534505914832</v>
      </c>
      <c r="XER277" s="5" t="s">
        <v>278</v>
      </c>
    </row>
    <row r="278" spans="2:12 16372:16372" ht="16" x14ac:dyDescent="0.4">
      <c r="B278" s="124" t="s">
        <v>275</v>
      </c>
      <c r="C278" s="7">
        <v>362.9452108458413</v>
      </c>
      <c r="D278" s="6">
        <v>0</v>
      </c>
      <c r="E278" s="6">
        <v>0</v>
      </c>
      <c r="F278" s="6">
        <v>-9.0403886618541733</v>
      </c>
      <c r="G278" s="6">
        <v>-39.97249441409361</v>
      </c>
      <c r="H278" s="6">
        <v>317.98768286507214</v>
      </c>
      <c r="I278" s="14">
        <v>231.90438670802186</v>
      </c>
      <c r="J278" s="14">
        <v>67.407474478349471</v>
      </c>
      <c r="K278" s="14">
        <v>22.685868561938666</v>
      </c>
      <c r="L278" s="14">
        <v>-228.02731869159314</v>
      </c>
      <c r="XER278" s="5" t="s">
        <v>127</v>
      </c>
    </row>
    <row r="279" spans="2:12 16372:16372" ht="16" x14ac:dyDescent="0.4">
      <c r="B279" s="124" t="s">
        <v>276</v>
      </c>
      <c r="C279" s="7">
        <v>831.42466387843558</v>
      </c>
      <c r="D279" s="6">
        <v>0</v>
      </c>
      <c r="E279" s="6">
        <v>0</v>
      </c>
      <c r="F279" s="6">
        <v>-4.8830689682484696</v>
      </c>
      <c r="G279" s="6">
        <v>-39.97249441409361</v>
      </c>
      <c r="H279" s="6">
        <v>621.80386123873188</v>
      </c>
      <c r="I279" s="14">
        <v>322.67230454602714</v>
      </c>
      <c r="J279" s="14">
        <v>-82.77346875017102</v>
      </c>
      <c r="K279" s="14">
        <v>10.350176775598106</v>
      </c>
      <c r="L279" s="14">
        <v>4.2273534505914832</v>
      </c>
      <c r="XER279" s="5" t="s">
        <v>57</v>
      </c>
    </row>
    <row r="280" spans="2:12 16372:16372" ht="16" x14ac:dyDescent="0.4">
      <c r="B280" s="124" t="s">
        <v>277</v>
      </c>
      <c r="C280" s="7">
        <v>-146.54775202517843</v>
      </c>
      <c r="D280" s="6">
        <v>0</v>
      </c>
      <c r="E280" s="6">
        <v>0</v>
      </c>
      <c r="F280" s="6">
        <v>-23.37840151821996</v>
      </c>
      <c r="G280" s="6">
        <v>-39.97249441409361</v>
      </c>
      <c r="H280" s="6">
        <v>99.804793065669116</v>
      </c>
      <c r="I280" s="14">
        <v>49.586392009608311</v>
      </c>
      <c r="J280" s="14">
        <v>-259.50126318067242</v>
      </c>
      <c r="K280" s="14">
        <v>22.685868561938666</v>
      </c>
      <c r="L280" s="14">
        <v>4.2273534505914832</v>
      </c>
      <c r="XER280" s="5" t="s">
        <v>79</v>
      </c>
    </row>
    <row r="281" spans="2:12 16372:16372" ht="16" x14ac:dyDescent="0.4">
      <c r="B281" s="124" t="s">
        <v>278</v>
      </c>
      <c r="C281" s="7">
        <v>2487.2054433753565</v>
      </c>
      <c r="D281" s="6">
        <v>0</v>
      </c>
      <c r="E281" s="6">
        <v>0</v>
      </c>
      <c r="F281" s="6">
        <v>-21.70354174800412</v>
      </c>
      <c r="G281" s="6">
        <v>-39.97249441409361</v>
      </c>
      <c r="H281" s="6">
        <v>1595.5212196594102</v>
      </c>
      <c r="I281" s="14">
        <v>627.46057833736654</v>
      </c>
      <c r="J281" s="14">
        <v>298.98645952814707</v>
      </c>
      <c r="K281" s="14">
        <v>22.685868561938666</v>
      </c>
      <c r="L281" s="14">
        <v>4.2273534505914832</v>
      </c>
      <c r="XER281" s="5" t="s">
        <v>238</v>
      </c>
    </row>
    <row r="282" spans="2:12 16372:16372" ht="16" x14ac:dyDescent="0.4">
      <c r="B282" s="124" t="s">
        <v>279</v>
      </c>
      <c r="C282" s="7">
        <v>1268.7703556672111</v>
      </c>
      <c r="D282" s="6">
        <v>0</v>
      </c>
      <c r="E282" s="6">
        <v>0</v>
      </c>
      <c r="F282" s="6">
        <v>-22.833576618115323</v>
      </c>
      <c r="G282" s="6">
        <v>-39.97249441409361</v>
      </c>
      <c r="H282" s="6">
        <v>973.97099662316987</v>
      </c>
      <c r="I282" s="14">
        <v>626.27780835687383</v>
      </c>
      <c r="J282" s="14">
        <v>-237.1317351817423</v>
      </c>
      <c r="K282" s="14">
        <v>22.685868561938666</v>
      </c>
      <c r="L282" s="14">
        <v>-54.226511660820037</v>
      </c>
      <c r="XER282" s="5" t="s">
        <v>35</v>
      </c>
    </row>
    <row r="283" spans="2:12 16372:16372" ht="16" x14ac:dyDescent="0.4">
      <c r="B283" s="124" t="s">
        <v>280</v>
      </c>
      <c r="C283" s="7">
        <v>568.60879147200421</v>
      </c>
      <c r="D283" s="6">
        <v>0</v>
      </c>
      <c r="E283" s="6">
        <v>0</v>
      </c>
      <c r="F283" s="6">
        <v>-23.652313992626635</v>
      </c>
      <c r="G283" s="6">
        <v>-39.97249441409361</v>
      </c>
      <c r="H283" s="6">
        <v>486.20422284880146</v>
      </c>
      <c r="I283" s="14">
        <v>236.63396895641992</v>
      </c>
      <c r="J283" s="14">
        <v>-117.51781393902722</v>
      </c>
      <c r="K283" s="14">
        <v>22.685868561938666</v>
      </c>
      <c r="L283" s="14">
        <v>4.2273534505914832</v>
      </c>
      <c r="XER283" s="5" t="s">
        <v>290</v>
      </c>
    </row>
    <row r="284" spans="2:12 16372:16372" ht="16" x14ac:dyDescent="0.4">
      <c r="B284" s="124" t="s">
        <v>281</v>
      </c>
      <c r="C284" s="7">
        <v>130.45095967342988</v>
      </c>
      <c r="D284" s="6">
        <v>0</v>
      </c>
      <c r="E284" s="6">
        <v>0</v>
      </c>
      <c r="F284" s="6">
        <v>-19.902688769141275</v>
      </c>
      <c r="G284" s="6">
        <v>-39.97249441409361</v>
      </c>
      <c r="H284" s="6">
        <v>295.93578891374011</v>
      </c>
      <c r="I284" s="14">
        <v>-10.738907995558725</v>
      </c>
      <c r="J284" s="14">
        <v>-121.78396007404679</v>
      </c>
      <c r="K284" s="14">
        <v>22.685868561938666</v>
      </c>
      <c r="L284" s="14">
        <v>4.2273534505914832</v>
      </c>
      <c r="XER284" s="5" t="s">
        <v>128</v>
      </c>
    </row>
    <row r="285" spans="2:12 16372:16372" ht="16" x14ac:dyDescent="0.4">
      <c r="B285" s="124" t="s">
        <v>282</v>
      </c>
      <c r="C285" s="7">
        <v>647.82238310375362</v>
      </c>
      <c r="D285" s="6">
        <v>0</v>
      </c>
      <c r="E285" s="6">
        <v>0</v>
      </c>
      <c r="F285" s="6">
        <v>-15.584027120958076</v>
      </c>
      <c r="G285" s="6">
        <v>-39.97249441409361</v>
      </c>
      <c r="H285" s="6">
        <v>771.54986207170805</v>
      </c>
      <c r="I285" s="14">
        <v>3.8208499408735701</v>
      </c>
      <c r="J285" s="14">
        <v>-74.228361772853944</v>
      </c>
      <c r="K285" s="14">
        <v>-1.9907990515138445</v>
      </c>
      <c r="L285" s="14">
        <v>4.2273534505914832</v>
      </c>
      <c r="XER285" s="5" t="s">
        <v>185</v>
      </c>
    </row>
    <row r="286" spans="2:12 16372:16372" ht="16" x14ac:dyDescent="0.4">
      <c r="B286" s="124" t="s">
        <v>283</v>
      </c>
      <c r="C286" s="7">
        <v>1129.9409795434237</v>
      </c>
      <c r="D286" s="6">
        <v>0</v>
      </c>
      <c r="E286" s="6">
        <v>0</v>
      </c>
      <c r="F286" s="6">
        <v>5.1550035754463837</v>
      </c>
      <c r="G286" s="6">
        <v>-39.97249441409361</v>
      </c>
      <c r="H286" s="6">
        <v>717.11277080598768</v>
      </c>
      <c r="I286" s="14">
        <v>126.83844628449366</v>
      </c>
      <c r="J286" s="14">
        <v>293.89403127905973</v>
      </c>
      <c r="K286" s="14">
        <v>22.685868561938666</v>
      </c>
      <c r="L286" s="14">
        <v>4.2273534505914832</v>
      </c>
      <c r="XER286" s="5" t="s">
        <v>58</v>
      </c>
    </row>
    <row r="287" spans="2:12 16372:16372" ht="16" x14ac:dyDescent="0.4">
      <c r="B287" s="124" t="s">
        <v>284</v>
      </c>
      <c r="C287" s="7">
        <v>1176.1266324553851</v>
      </c>
      <c r="D287" s="6">
        <v>0</v>
      </c>
      <c r="E287" s="6">
        <v>0</v>
      </c>
      <c r="F287" s="6">
        <v>-6.5791420661987194</v>
      </c>
      <c r="G287" s="6">
        <v>-39.97249441409361</v>
      </c>
      <c r="H287" s="6">
        <v>722.83497682679706</v>
      </c>
      <c r="I287" s="14">
        <v>310.19466448795993</v>
      </c>
      <c r="J287" s="14">
        <v>162.73540560839055</v>
      </c>
      <c r="K287" s="14">
        <v>22.685868561938666</v>
      </c>
      <c r="L287" s="14">
        <v>4.2273534505914832</v>
      </c>
      <c r="XER287" s="5" t="s">
        <v>213</v>
      </c>
    </row>
    <row r="288" spans="2:12 16372:16372" ht="16" x14ac:dyDescent="0.4">
      <c r="B288" s="124" t="s">
        <v>285</v>
      </c>
      <c r="C288" s="7">
        <v>457.47334605824659</v>
      </c>
      <c r="D288" s="6">
        <v>0</v>
      </c>
      <c r="E288" s="6">
        <v>0</v>
      </c>
      <c r="F288" s="6">
        <v>-24.433992784365092</v>
      </c>
      <c r="G288" s="6">
        <v>-39.97249441409361</v>
      </c>
      <c r="H288" s="6">
        <v>504.17390724863026</v>
      </c>
      <c r="I288" s="14">
        <v>15.199391982968365</v>
      </c>
      <c r="J288" s="14">
        <v>29.96660996252929</v>
      </c>
      <c r="K288" s="14">
        <v>22.685868561938666</v>
      </c>
      <c r="L288" s="14">
        <v>-50.145944499361278</v>
      </c>
      <c r="XER288" s="5" t="s">
        <v>129</v>
      </c>
    </row>
    <row r="289" spans="2:12 16372:16372" ht="16" x14ac:dyDescent="0.4">
      <c r="B289" s="124" t="s">
        <v>286</v>
      </c>
      <c r="C289" s="7">
        <v>963.59122428275987</v>
      </c>
      <c r="D289" s="6">
        <v>0</v>
      </c>
      <c r="E289" s="6">
        <v>0</v>
      </c>
      <c r="F289" s="6">
        <v>-17.516662324083864</v>
      </c>
      <c r="G289" s="6">
        <v>-39.97249441409361</v>
      </c>
      <c r="H289" s="6">
        <v>1136.9988839165278</v>
      </c>
      <c r="I289" s="14">
        <v>-10.738907995558725</v>
      </c>
      <c r="J289" s="14">
        <v>-132.09281691256211</v>
      </c>
      <c r="K289" s="14">
        <v>22.685868561938666</v>
      </c>
      <c r="L289" s="14">
        <v>4.2273534505914832</v>
      </c>
      <c r="XER289" s="5" t="s">
        <v>255</v>
      </c>
    </row>
    <row r="290" spans="2:12 16372:16372" ht="16" x14ac:dyDescent="0.4">
      <c r="B290" s="124" t="s">
        <v>287</v>
      </c>
      <c r="C290" s="7">
        <v>-328.35074243498229</v>
      </c>
      <c r="D290" s="6">
        <v>0</v>
      </c>
      <c r="E290" s="6">
        <v>0</v>
      </c>
      <c r="F290" s="6">
        <v>-20.684741356618687</v>
      </c>
      <c r="G290" s="6">
        <v>-39.97249441409361</v>
      </c>
      <c r="H290" s="6">
        <v>-123.42451975426162</v>
      </c>
      <c r="I290" s="14">
        <v>-10.738907995558725</v>
      </c>
      <c r="J290" s="14">
        <v>-160.44330092697976</v>
      </c>
      <c r="K290" s="14">
        <v>22.685868561938666</v>
      </c>
      <c r="L290" s="14">
        <v>4.2273534505914832</v>
      </c>
      <c r="XER290" s="5" t="s">
        <v>263</v>
      </c>
    </row>
    <row r="291" spans="2:12 16372:16372" ht="16" x14ac:dyDescent="0.4">
      <c r="B291" s="124" t="s">
        <v>288</v>
      </c>
      <c r="C291" s="7">
        <v>742.0162204815133</v>
      </c>
      <c r="D291" s="6">
        <v>0</v>
      </c>
      <c r="E291" s="6">
        <v>0</v>
      </c>
      <c r="F291" s="6">
        <v>-20.813829638225883</v>
      </c>
      <c r="G291" s="6">
        <v>-39.97249441409361</v>
      </c>
      <c r="H291" s="6">
        <v>682.39108738984294</v>
      </c>
      <c r="I291" s="14">
        <v>237.98894416100984</v>
      </c>
      <c r="J291" s="14">
        <v>-80.173549620878163</v>
      </c>
      <c r="K291" s="14">
        <v>22.685868561938666</v>
      </c>
      <c r="L291" s="14">
        <v>-60.08980595808049</v>
      </c>
      <c r="XER291" s="5" t="s">
        <v>28</v>
      </c>
    </row>
    <row r="292" spans="2:12 16372:16372" ht="16" x14ac:dyDescent="0.4">
      <c r="B292" s="124" t="s">
        <v>289</v>
      </c>
      <c r="C292" s="7">
        <v>70.415625910356837</v>
      </c>
      <c r="D292" s="6">
        <v>0</v>
      </c>
      <c r="E292" s="6">
        <v>0</v>
      </c>
      <c r="F292" s="6">
        <v>-23.620970917343175</v>
      </c>
      <c r="G292" s="6">
        <v>-39.97249441409361</v>
      </c>
      <c r="H292" s="6">
        <v>366.95686720817827</v>
      </c>
      <c r="I292" s="14">
        <v>-10.738907995558725</v>
      </c>
      <c r="J292" s="14">
        <v>-249.12208998335603</v>
      </c>
      <c r="K292" s="14">
        <v>22.685868561938666</v>
      </c>
      <c r="L292" s="14">
        <v>4.2273534505914832</v>
      </c>
      <c r="XER292" s="5" t="s">
        <v>36</v>
      </c>
    </row>
    <row r="293" spans="2:12 16372:16372" ht="16" x14ac:dyDescent="0.4">
      <c r="B293" s="124" t="s">
        <v>290</v>
      </c>
      <c r="C293" s="7">
        <v>461.9869392397336</v>
      </c>
      <c r="D293" s="6">
        <v>0</v>
      </c>
      <c r="E293" s="6">
        <v>0</v>
      </c>
      <c r="F293" s="6">
        <v>-19.350221087348189</v>
      </c>
      <c r="G293" s="6">
        <v>-39.97249441409361</v>
      </c>
      <c r="H293" s="6">
        <v>500.93245028561711</v>
      </c>
      <c r="I293" s="14">
        <v>156.06028526574855</v>
      </c>
      <c r="J293" s="14">
        <v>-29.339448315482162</v>
      </c>
      <c r="K293" s="14">
        <v>22.685868561938666</v>
      </c>
      <c r="L293" s="14">
        <v>-129.02950105664681</v>
      </c>
      <c r="XER293" s="5" t="s">
        <v>130</v>
      </c>
    </row>
    <row r="294" spans="2:12 16372:16372" ht="16" x14ac:dyDescent="0.4">
      <c r="B294" s="124" t="s">
        <v>291</v>
      </c>
      <c r="C294" s="7">
        <v>1220.0630672702844</v>
      </c>
      <c r="D294" s="6">
        <v>0</v>
      </c>
      <c r="E294" s="6">
        <v>0</v>
      </c>
      <c r="F294" s="6">
        <v>-23.68000393690426</v>
      </c>
      <c r="G294" s="6">
        <v>-39.97249441409361</v>
      </c>
      <c r="H294" s="6">
        <v>894.0411602218677</v>
      </c>
      <c r="I294" s="14">
        <v>424.64640595602208</v>
      </c>
      <c r="J294" s="14">
        <v>117.5352536801222</v>
      </c>
      <c r="K294" s="14">
        <v>22.685868561938666</v>
      </c>
      <c r="L294" s="14">
        <v>-175.19312279866833</v>
      </c>
      <c r="XER294" s="5" t="s">
        <v>291</v>
      </c>
    </row>
    <row r="295" spans="2:12 16372:16372" ht="16" x14ac:dyDescent="0.4">
      <c r="B295" s="124" t="s">
        <v>292</v>
      </c>
      <c r="C295" s="7">
        <v>1139.0520915797445</v>
      </c>
      <c r="D295" s="6">
        <v>0</v>
      </c>
      <c r="E295" s="6">
        <v>0</v>
      </c>
      <c r="F295" s="6">
        <v>-8.6214372007854045</v>
      </c>
      <c r="G295" s="6">
        <v>-39.97249441409361</v>
      </c>
      <c r="H295" s="6">
        <v>928.22099427899275</v>
      </c>
      <c r="I295" s="14">
        <v>341.11090781727233</v>
      </c>
      <c r="J295" s="14">
        <v>18.497057978374073</v>
      </c>
      <c r="K295" s="14">
        <v>22.685868561938666</v>
      </c>
      <c r="L295" s="14">
        <v>-122.86880544195421</v>
      </c>
      <c r="XER295" s="5" t="s">
        <v>292</v>
      </c>
    </row>
    <row r="305" customFormat="1" x14ac:dyDescent="0.35"/>
    <row r="306" customFormat="1" x14ac:dyDescent="0.35"/>
    <row r="307" customFormat="1" x14ac:dyDescent="0.35"/>
    <row r="308" customFormat="1" x14ac:dyDescent="0.35"/>
    <row r="309" customFormat="1" x14ac:dyDescent="0.35"/>
    <row r="310" customFormat="1" x14ac:dyDescent="0.35"/>
    <row r="311" customFormat="1" x14ac:dyDescent="0.35"/>
    <row r="312" customFormat="1" x14ac:dyDescent="0.35"/>
    <row r="313" customFormat="1" x14ac:dyDescent="0.35"/>
    <row r="314" customFormat="1" x14ac:dyDescent="0.35"/>
    <row r="315" customFormat="1" x14ac:dyDescent="0.35"/>
    <row r="316" customFormat="1" x14ac:dyDescent="0.35"/>
    <row r="317" customFormat="1" x14ac:dyDescent="0.35"/>
    <row r="318" customFormat="1" x14ac:dyDescent="0.35"/>
    <row r="319" customFormat="1" x14ac:dyDescent="0.35"/>
    <row r="320" customFormat="1" x14ac:dyDescent="0.35"/>
    <row r="321" customFormat="1" x14ac:dyDescent="0.35"/>
    <row r="322" customFormat="1" x14ac:dyDescent="0.35"/>
    <row r="323" customFormat="1" x14ac:dyDescent="0.35"/>
    <row r="324" customFormat="1" x14ac:dyDescent="0.35"/>
    <row r="325" customFormat="1" x14ac:dyDescent="0.35"/>
    <row r="326" customFormat="1" x14ac:dyDescent="0.35"/>
  </sheetData>
  <dataValidations count="1">
    <dataValidation type="list" allowBlank="1" showInputMessage="1" showErrorMessage="1" sqref="B5" xr:uid="{00000000-0002-0000-0500-000000000000}">
      <formula1>$XER$6:$XER$295</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EM326"/>
  <sheetViews>
    <sheetView showGridLines="0" zoomScaleNormal="100" workbookViewId="0">
      <pane xSplit="2" ySplit="5" topLeftCell="C6" activePane="bottomRight" state="frozen"/>
      <selection pane="topRight" activeCell="C1" sqref="C1"/>
      <selection pane="bottomLeft" activeCell="A6" sqref="A6"/>
      <selection pane="bottomRight" activeCell="B5" sqref="B5"/>
    </sheetView>
  </sheetViews>
  <sheetFormatPr defaultRowHeight="14.5" x14ac:dyDescent="0.35"/>
  <cols>
    <col min="2" max="2" width="32.7265625" customWidth="1"/>
    <col min="3" max="3" width="15.453125" bestFit="1" customWidth="1"/>
    <col min="4" max="4" width="16" bestFit="1" customWidth="1"/>
    <col min="5" max="5" width="6.81640625" bestFit="1" customWidth="1"/>
    <col min="6" max="6" width="15" customWidth="1"/>
    <col min="7" max="7" width="8.7265625" customWidth="1"/>
    <col min="8" max="8" width="16.7265625" customWidth="1"/>
    <col min="9" max="9" width="15.453125" customWidth="1"/>
    <col min="10" max="10" width="21.453125" customWidth="1"/>
    <col min="11" max="11" width="15.54296875" customWidth="1"/>
    <col min="12" max="12" width="12.81640625" customWidth="1"/>
    <col min="13" max="13" width="15.26953125" customWidth="1"/>
  </cols>
  <sheetData>
    <row r="1" spans="1:14 16367:16367" x14ac:dyDescent="0.35">
      <c r="A1" s="145" t="s">
        <v>377</v>
      </c>
      <c r="B1" s="146"/>
      <c r="C1" s="29">
        <v>2</v>
      </c>
      <c r="D1" s="29">
        <f>C1+1</f>
        <v>3</v>
      </c>
      <c r="E1" s="29">
        <f>D1+1</f>
        <v>4</v>
      </c>
      <c r="F1" s="29">
        <f t="shared" ref="F1:M1" si="0">E1+1</f>
        <v>5</v>
      </c>
      <c r="G1" s="29">
        <f t="shared" si="0"/>
        <v>6</v>
      </c>
      <c r="H1" s="29">
        <f t="shared" si="0"/>
        <v>7</v>
      </c>
      <c r="I1" s="29">
        <f t="shared" si="0"/>
        <v>8</v>
      </c>
      <c r="J1" s="29">
        <f t="shared" si="0"/>
        <v>9</v>
      </c>
      <c r="K1" s="29">
        <f t="shared" si="0"/>
        <v>10</v>
      </c>
      <c r="L1" s="29">
        <f t="shared" si="0"/>
        <v>11</v>
      </c>
      <c r="M1" s="29">
        <f t="shared" si="0"/>
        <v>12</v>
      </c>
    </row>
    <row r="2" spans="1:14 16367:16367" x14ac:dyDescent="0.35">
      <c r="C2" s="1"/>
      <c r="D2" s="148"/>
      <c r="E2" s="1"/>
      <c r="F2" s="1"/>
      <c r="G2" s="150" t="s">
        <v>368</v>
      </c>
      <c r="H2" s="150" t="s">
        <v>368</v>
      </c>
      <c r="I2" s="150" t="s">
        <v>368</v>
      </c>
      <c r="J2" s="150" t="s">
        <v>368</v>
      </c>
      <c r="K2" s="150" t="s">
        <v>369</v>
      </c>
      <c r="L2" s="150" t="s">
        <v>369</v>
      </c>
      <c r="M2" s="150" t="s">
        <v>369</v>
      </c>
      <c r="N2" s="1"/>
    </row>
    <row r="3" spans="1:14 16367:16367" x14ac:dyDescent="0.35">
      <c r="C3" s="3" t="s">
        <v>0</v>
      </c>
      <c r="D3" s="3" t="s">
        <v>295</v>
      </c>
      <c r="E3" s="3" t="s">
        <v>367</v>
      </c>
      <c r="F3" s="3" t="s">
        <v>297</v>
      </c>
      <c r="G3" s="4" t="s">
        <v>370</v>
      </c>
      <c r="H3" s="4" t="s">
        <v>366</v>
      </c>
      <c r="I3" s="4" t="s">
        <v>296</v>
      </c>
      <c r="J3" s="4" t="s">
        <v>378</v>
      </c>
      <c r="K3" s="149" t="s">
        <v>296</v>
      </c>
      <c r="L3" s="149" t="s">
        <v>371</v>
      </c>
      <c r="M3" s="149" t="s">
        <v>372</v>
      </c>
      <c r="N3" s="1"/>
    </row>
    <row r="4" spans="1:14 16367:16367" ht="15" thickBot="1" x14ac:dyDescent="0.4"/>
    <row r="5" spans="1:14 16367:16367" ht="16.5" thickBot="1" x14ac:dyDescent="0.45">
      <c r="B5" s="173" t="s">
        <v>234</v>
      </c>
      <c r="C5" s="174">
        <f>VLOOKUP($B5,$B$6:$M$295,C1,0)</f>
        <v>526.42133211239627</v>
      </c>
      <c r="D5" s="174">
        <f t="shared" ref="D5:M5" si="1">VLOOKUP($B5,$B$6:$M$295,D1,0)</f>
        <v>0</v>
      </c>
      <c r="E5" s="174">
        <f t="shared" si="1"/>
        <v>-9.5459215371220818</v>
      </c>
      <c r="F5" s="174">
        <f t="shared" si="1"/>
        <v>458.16788492959802</v>
      </c>
      <c r="G5" s="175">
        <f t="shared" si="1"/>
        <v>20.432282286462659</v>
      </c>
      <c r="H5" s="175">
        <f t="shared" si="1"/>
        <v>-41.077831248561324</v>
      </c>
      <c r="I5" s="175">
        <f t="shared" si="1"/>
        <v>577.01655955116667</v>
      </c>
      <c r="J5" s="175">
        <f t="shared" si="1"/>
        <v>-13.74387215646928</v>
      </c>
      <c r="K5" s="175">
        <f t="shared" si="1"/>
        <v>-484.6095005451927</v>
      </c>
      <c r="L5" s="175">
        <f t="shared" si="1"/>
        <v>15.57052056304372</v>
      </c>
      <c r="M5" s="176">
        <f t="shared" si="1"/>
        <v>4.2112102694704934</v>
      </c>
    </row>
    <row r="6" spans="1:14 16367:16367" ht="16" x14ac:dyDescent="0.4">
      <c r="B6" s="124" t="s">
        <v>3</v>
      </c>
      <c r="C6" s="7">
        <v>-81.377305905249287</v>
      </c>
      <c r="D6" s="6">
        <v>0</v>
      </c>
      <c r="E6" s="6">
        <v>-1.229151034208404</v>
      </c>
      <c r="F6" s="6">
        <v>-164.25895938504092</v>
      </c>
      <c r="G6" s="14">
        <v>-3.596995352217339</v>
      </c>
      <c r="H6" s="14">
        <v>222.30401058184438</v>
      </c>
      <c r="I6" s="14">
        <v>-191.25628485164054</v>
      </c>
      <c r="J6" s="14">
        <v>-62.112962808912627</v>
      </c>
      <c r="K6" s="14">
        <v>98.991306112411934</v>
      </c>
      <c r="L6" s="14">
        <v>15.57052056304372</v>
      </c>
      <c r="M6" s="14">
        <v>4.2112102694704934</v>
      </c>
      <c r="XEM6" s="5" t="s">
        <v>137</v>
      </c>
    </row>
    <row r="7" spans="1:14 16367:16367" ht="16" x14ac:dyDescent="0.4">
      <c r="B7" s="124" t="s">
        <v>4</v>
      </c>
      <c r="C7" s="7">
        <v>-152.47073069214656</v>
      </c>
      <c r="D7" s="6">
        <v>0</v>
      </c>
      <c r="E7" s="6">
        <v>5.7509508177540312</v>
      </c>
      <c r="F7" s="6">
        <v>-206.04383346762089</v>
      </c>
      <c r="G7" s="14">
        <v>-3.596995352217339</v>
      </c>
      <c r="H7" s="14">
        <v>-56.626720418010876</v>
      </c>
      <c r="I7" s="14">
        <v>-882.67935837149207</v>
      </c>
      <c r="J7" s="14">
        <v>-9.2756626740863357</v>
      </c>
      <c r="K7" s="14">
        <v>1087.4416469965477</v>
      </c>
      <c r="L7" s="14">
        <v>-91.651968492491221</v>
      </c>
      <c r="M7" s="14">
        <v>4.2112102694704934</v>
      </c>
      <c r="XEM7" s="5" t="s">
        <v>138</v>
      </c>
    </row>
    <row r="8" spans="1:14 16367:16367" ht="16" x14ac:dyDescent="0.4">
      <c r="B8" s="124" t="s">
        <v>5</v>
      </c>
      <c r="C8" s="7">
        <v>-269.22659878582442</v>
      </c>
      <c r="D8" s="6">
        <v>0</v>
      </c>
      <c r="E8" s="6">
        <v>23.423543221125982</v>
      </c>
      <c r="F8" s="6">
        <v>-338.0703343560121</v>
      </c>
      <c r="G8" s="14">
        <v>-3.596995352217339</v>
      </c>
      <c r="H8" s="14">
        <v>-30.13064725965452</v>
      </c>
      <c r="I8" s="14">
        <v>-279.1669499025133</v>
      </c>
      <c r="J8" s="14">
        <v>21.885446296753376</v>
      </c>
      <c r="K8" s="14">
        <v>405.76064887837902</v>
      </c>
      <c r="L8" s="14">
        <v>-73.542520581156055</v>
      </c>
      <c r="M8" s="14">
        <v>4.2112102694704934</v>
      </c>
      <c r="XEM8" s="5" t="s">
        <v>72</v>
      </c>
    </row>
    <row r="9" spans="1:14 16367:16367" ht="16" x14ac:dyDescent="0.4">
      <c r="B9" s="124" t="s">
        <v>6</v>
      </c>
      <c r="C9" s="7">
        <v>-89.059560344922716</v>
      </c>
      <c r="D9" s="6">
        <v>0</v>
      </c>
      <c r="E9" s="6">
        <v>11.587235831489602</v>
      </c>
      <c r="F9" s="6">
        <v>-148.99639569062811</v>
      </c>
      <c r="G9" s="14">
        <v>-3.596995352217339</v>
      </c>
      <c r="H9" s="14">
        <v>87.705462474656017</v>
      </c>
      <c r="I9" s="14">
        <v>24.65126575198386</v>
      </c>
      <c r="J9" s="14">
        <v>-21.163678254765983</v>
      </c>
      <c r="K9" s="14">
        <v>-48.808074852964445</v>
      </c>
      <c r="L9" s="14">
        <v>5.3504094780531828</v>
      </c>
      <c r="M9" s="14">
        <v>4.2112102694704934</v>
      </c>
      <c r="XEM9" s="5" t="s">
        <v>59</v>
      </c>
    </row>
    <row r="10" spans="1:14 16367:16367" ht="16" x14ac:dyDescent="0.4">
      <c r="B10" s="124" t="s">
        <v>7</v>
      </c>
      <c r="C10" s="7">
        <v>-55.869002737808145</v>
      </c>
      <c r="D10" s="6">
        <v>0</v>
      </c>
      <c r="E10" s="6">
        <v>10.192303853369848</v>
      </c>
      <c r="F10" s="6">
        <v>-151.44074391022949</v>
      </c>
      <c r="G10" s="14">
        <v>-3.596995352217339</v>
      </c>
      <c r="H10" s="14">
        <v>49.906625055795047</v>
      </c>
      <c r="I10" s="14">
        <v>-249.674299918298</v>
      </c>
      <c r="J10" s="14">
        <v>12.76139456292646</v>
      </c>
      <c r="K10" s="14">
        <v>268.32965214761873</v>
      </c>
      <c r="L10" s="14">
        <v>3.441850553756078</v>
      </c>
      <c r="M10" s="14">
        <v>4.2112102694704934</v>
      </c>
      <c r="XEM10" s="5" t="s">
        <v>214</v>
      </c>
    </row>
    <row r="11" spans="1:14 16367:16367" ht="16" x14ac:dyDescent="0.4">
      <c r="B11" s="124" t="s">
        <v>8</v>
      </c>
      <c r="C11" s="7">
        <v>-239.82149571817359</v>
      </c>
      <c r="D11" s="6">
        <v>0</v>
      </c>
      <c r="E11" s="6">
        <v>-11.46982860293207</v>
      </c>
      <c r="F11" s="6">
        <v>-154.48940796737531</v>
      </c>
      <c r="G11" s="14">
        <v>-3.596995352217339</v>
      </c>
      <c r="H11" s="14">
        <v>31.206888721420988</v>
      </c>
      <c r="I11" s="14">
        <v>-286.17710772248324</v>
      </c>
      <c r="J11" s="14">
        <v>-10.061720916493977</v>
      </c>
      <c r="K11" s="14">
        <v>219.82729091044831</v>
      </c>
      <c r="L11" s="14">
        <v>-29.271825058011466</v>
      </c>
      <c r="M11" s="14">
        <v>4.2112102694704934</v>
      </c>
      <c r="XEM11" s="5" t="s">
        <v>279</v>
      </c>
    </row>
    <row r="12" spans="1:14 16367:16367" ht="16" x14ac:dyDescent="0.4">
      <c r="B12" s="124" t="s">
        <v>9</v>
      </c>
      <c r="C12" s="7">
        <v>-207.73057971316564</v>
      </c>
      <c r="D12" s="6">
        <v>0</v>
      </c>
      <c r="E12" s="6">
        <v>52.121365724869278</v>
      </c>
      <c r="F12" s="6">
        <v>-236.35208860792545</v>
      </c>
      <c r="G12" s="14">
        <v>-3.596995352217339</v>
      </c>
      <c r="H12" s="14">
        <v>-137.86987060381327</v>
      </c>
      <c r="I12" s="14">
        <v>-754.14423892392654</v>
      </c>
      <c r="J12" s="14">
        <v>37.619276261676255</v>
      </c>
      <c r="K12" s="14">
        <v>892.45069370610747</v>
      </c>
      <c r="L12" s="14">
        <v>-62.16993218740663</v>
      </c>
      <c r="M12" s="14">
        <v>4.2112102694704934</v>
      </c>
      <c r="XEM12" s="5" t="s">
        <v>280</v>
      </c>
    </row>
    <row r="13" spans="1:14 16367:16367" ht="16" x14ac:dyDescent="0.4">
      <c r="B13" s="124" t="s">
        <v>10</v>
      </c>
      <c r="C13" s="7">
        <v>-247.66810921185856</v>
      </c>
      <c r="D13" s="6">
        <v>0</v>
      </c>
      <c r="E13" s="6">
        <v>29.398179804443583</v>
      </c>
      <c r="F13" s="6">
        <v>-186.02770498171546</v>
      </c>
      <c r="G13" s="14">
        <v>-3.596995352217339</v>
      </c>
      <c r="H13" s="14">
        <v>-161.46064333934092</v>
      </c>
      <c r="I13" s="14">
        <v>-537.03835057783704</v>
      </c>
      <c r="J13" s="14">
        <v>19.178651956939103</v>
      </c>
      <c r="K13" s="14">
        <v>654.84468517044695</v>
      </c>
      <c r="L13" s="14">
        <v>-67.177142162047986</v>
      </c>
      <c r="M13" s="14">
        <v>4.2112102694704934</v>
      </c>
      <c r="XEM13" s="5" t="s">
        <v>186</v>
      </c>
    </row>
    <row r="14" spans="1:14 16367:16367" ht="16" x14ac:dyDescent="0.4">
      <c r="B14" s="124" t="s">
        <v>11</v>
      </c>
      <c r="C14" s="7">
        <v>-56.510565432509239</v>
      </c>
      <c r="D14" s="6">
        <v>0</v>
      </c>
      <c r="E14" s="6">
        <v>12.574009059525439</v>
      </c>
      <c r="F14" s="6">
        <v>53.387140541336002</v>
      </c>
      <c r="G14" s="14">
        <v>-3.596995352217339</v>
      </c>
      <c r="H14" s="14">
        <v>-68.659236138411117</v>
      </c>
      <c r="I14" s="14">
        <v>211.1156039836626</v>
      </c>
      <c r="J14" s="14">
        <v>-44.874558547804888</v>
      </c>
      <c r="K14" s="14">
        <v>-236.23825981111415</v>
      </c>
      <c r="L14" s="14">
        <v>15.57052056304372</v>
      </c>
      <c r="M14" s="14">
        <v>4.2112102694704934</v>
      </c>
      <c r="XEM14" s="5" t="s">
        <v>202</v>
      </c>
    </row>
    <row r="15" spans="1:14 16367:16367" ht="16" x14ac:dyDescent="0.4">
      <c r="B15" s="124" t="s">
        <v>12</v>
      </c>
      <c r="C15" s="7">
        <v>-75.219954233584502</v>
      </c>
      <c r="D15" s="6">
        <v>0</v>
      </c>
      <c r="E15" s="6">
        <v>13.977461918187762</v>
      </c>
      <c r="F15" s="6">
        <v>-313.4840361586688</v>
      </c>
      <c r="G15" s="14">
        <v>-3.596995352217339</v>
      </c>
      <c r="H15" s="14">
        <v>19.753048648800092</v>
      </c>
      <c r="I15" s="14">
        <v>83.393274628153847</v>
      </c>
      <c r="J15" s="14">
        <v>130.56356494082388</v>
      </c>
      <c r="K15" s="14">
        <v>28.839339008414669</v>
      </c>
      <c r="L15" s="14">
        <v>-38.876822136549109</v>
      </c>
      <c r="M15" s="14">
        <v>4.2112102694704934</v>
      </c>
      <c r="XEM15" s="5" t="s">
        <v>224</v>
      </c>
    </row>
    <row r="16" spans="1:14 16367:16367" ht="16" x14ac:dyDescent="0.4">
      <c r="B16" s="124" t="s">
        <v>13</v>
      </c>
      <c r="C16" s="7">
        <v>-117.41613322699278</v>
      </c>
      <c r="D16" s="6">
        <v>0</v>
      </c>
      <c r="E16" s="6">
        <v>10.479952278758182</v>
      </c>
      <c r="F16" s="6">
        <v>-125.02826366734085</v>
      </c>
      <c r="G16" s="14">
        <v>-3.596995352217339</v>
      </c>
      <c r="H16" s="14">
        <v>50.136171962201736</v>
      </c>
      <c r="I16" s="14">
        <v>152.71457915555712</v>
      </c>
      <c r="J16" s="14">
        <v>-37.168957295886685</v>
      </c>
      <c r="K16" s="14">
        <v>-184.73435114057915</v>
      </c>
      <c r="L16" s="14">
        <v>15.57052056304372</v>
      </c>
      <c r="M16" s="14">
        <v>4.2112102694704934</v>
      </c>
      <c r="XEM16" s="5" t="s">
        <v>139</v>
      </c>
    </row>
    <row r="17" spans="2:13 16367:16367" ht="16" x14ac:dyDescent="0.4">
      <c r="B17" s="124" t="s">
        <v>14</v>
      </c>
      <c r="C17" s="7">
        <v>115.20734248792597</v>
      </c>
      <c r="D17" s="6">
        <v>0</v>
      </c>
      <c r="E17" s="6">
        <v>19.659784080437653</v>
      </c>
      <c r="F17" s="6">
        <v>-196.91585211182408</v>
      </c>
      <c r="G17" s="14">
        <v>-3.596995352217339</v>
      </c>
      <c r="H17" s="14">
        <v>97.23821524021271</v>
      </c>
      <c r="I17" s="14">
        <v>-121.21740264146344</v>
      </c>
      <c r="J17" s="14">
        <v>43.300178242355337</v>
      </c>
      <c r="K17" s="14">
        <v>277.79863546223049</v>
      </c>
      <c r="L17" s="14">
        <v>-5.2704307012758678</v>
      </c>
      <c r="M17" s="14">
        <v>4.2112102694704934</v>
      </c>
      <c r="XEM17" s="5" t="s">
        <v>256</v>
      </c>
    </row>
    <row r="18" spans="2:13 16367:16367" ht="16" x14ac:dyDescent="0.4">
      <c r="B18" s="124" t="s">
        <v>15</v>
      </c>
      <c r="C18" s="7">
        <v>-96.452131679622283</v>
      </c>
      <c r="D18" s="6">
        <v>0</v>
      </c>
      <c r="E18" s="6">
        <v>8.7811296553629301</v>
      </c>
      <c r="F18" s="6">
        <v>-215.46656375699411</v>
      </c>
      <c r="G18" s="14">
        <v>-3.596995352217339</v>
      </c>
      <c r="H18" s="14">
        <v>221.00881018615618</v>
      </c>
      <c r="I18" s="14">
        <v>-305.81514034653213</v>
      </c>
      <c r="J18" s="14">
        <v>-31.413971662540103</v>
      </c>
      <c r="K18" s="14">
        <v>234.05178060084347</v>
      </c>
      <c r="L18" s="14">
        <v>-8.2123912731716295</v>
      </c>
      <c r="M18" s="14">
        <v>4.2112102694704934</v>
      </c>
      <c r="XEM18" s="5" t="s">
        <v>264</v>
      </c>
    </row>
    <row r="19" spans="2:13 16367:16367" ht="16" x14ac:dyDescent="0.4">
      <c r="B19" s="124" t="s">
        <v>16</v>
      </c>
      <c r="C19" s="7">
        <v>-123.83104523542799</v>
      </c>
      <c r="D19" s="6">
        <v>0</v>
      </c>
      <c r="E19" s="6">
        <v>39.464964822305753</v>
      </c>
      <c r="F19" s="6">
        <v>-163.21771268026876</v>
      </c>
      <c r="G19" s="14">
        <v>-3.596995352217339</v>
      </c>
      <c r="H19" s="14">
        <v>-15.175364097346067</v>
      </c>
      <c r="I19" s="14">
        <v>-485.83254503395517</v>
      </c>
      <c r="J19" s="14">
        <v>27.645753649939259</v>
      </c>
      <c r="K19" s="14">
        <v>532.53421890594507</v>
      </c>
      <c r="L19" s="14">
        <v>-59.864575719301293</v>
      </c>
      <c r="M19" s="14">
        <v>4.2112102694704934</v>
      </c>
      <c r="XEM19" s="5" t="s">
        <v>98</v>
      </c>
    </row>
    <row r="20" spans="2:13 16367:16367" ht="16" x14ac:dyDescent="0.4">
      <c r="B20" s="124" t="s">
        <v>17</v>
      </c>
      <c r="C20" s="7">
        <v>-211.79662954720334</v>
      </c>
      <c r="D20" s="6">
        <v>0</v>
      </c>
      <c r="E20" s="6">
        <v>29.027302971241451</v>
      </c>
      <c r="F20" s="6">
        <v>-21.367125930345985</v>
      </c>
      <c r="G20" s="14">
        <v>-3.596995352217339</v>
      </c>
      <c r="H20" s="14">
        <v>-162.97049505043756</v>
      </c>
      <c r="I20" s="14">
        <v>-230.60202094380418</v>
      </c>
      <c r="J20" s="14">
        <v>-51.090676890814095</v>
      </c>
      <c r="K20" s="14">
        <v>235.3786166248394</v>
      </c>
      <c r="L20" s="14">
        <v>-10.786445245135537</v>
      </c>
      <c r="M20" s="14">
        <v>4.2112102694704934</v>
      </c>
      <c r="XEM20" s="5" t="s">
        <v>281</v>
      </c>
    </row>
    <row r="21" spans="2:13 16367:16367" ht="16" x14ac:dyDescent="0.4">
      <c r="B21" s="124" t="s">
        <v>18</v>
      </c>
      <c r="C21" s="7">
        <v>-181.93010440984858</v>
      </c>
      <c r="D21" s="6">
        <v>0</v>
      </c>
      <c r="E21" s="6">
        <v>20.667022199946054</v>
      </c>
      <c r="F21" s="6">
        <v>-77.400799191126765</v>
      </c>
      <c r="G21" s="14">
        <v>-3.596995352217339</v>
      </c>
      <c r="H21" s="14">
        <v>-95.034768838838005</v>
      </c>
      <c r="I21" s="14">
        <v>-292.84748965316862</v>
      </c>
      <c r="J21" s="14">
        <v>-18.580392278742341</v>
      </c>
      <c r="K21" s="14">
        <v>279.87862662300205</v>
      </c>
      <c r="L21" s="14">
        <v>0.77348181182589504</v>
      </c>
      <c r="M21" s="14">
        <v>4.2112102694704934</v>
      </c>
      <c r="XEM21" s="5" t="s">
        <v>140</v>
      </c>
    </row>
    <row r="22" spans="2:13 16367:16367" ht="16" x14ac:dyDescent="0.4">
      <c r="B22" s="124" t="s">
        <v>19</v>
      </c>
      <c r="C22" s="7">
        <v>-227.77270306690633</v>
      </c>
      <c r="D22" s="6">
        <v>0</v>
      </c>
      <c r="E22" s="6">
        <v>10.648794522936253</v>
      </c>
      <c r="F22" s="6">
        <v>-38.918139793844944</v>
      </c>
      <c r="G22" s="14">
        <v>-3.596995352217339</v>
      </c>
      <c r="H22" s="14">
        <v>-88.926549333264688</v>
      </c>
      <c r="I22" s="14">
        <v>-235.71587606422077</v>
      </c>
      <c r="J22" s="14">
        <v>-5.8060585081542175</v>
      </c>
      <c r="K22" s="14">
        <v>152.47401746213731</v>
      </c>
      <c r="L22" s="14">
        <v>-22.143106269748479</v>
      </c>
      <c r="M22" s="14">
        <v>4.2112102694704934</v>
      </c>
      <c r="XEM22" s="5" t="s">
        <v>239</v>
      </c>
    </row>
    <row r="23" spans="2:13 16367:16367" ht="16" x14ac:dyDescent="0.4">
      <c r="B23" s="124" t="s">
        <v>20</v>
      </c>
      <c r="C23" s="7">
        <v>-5.1066172291129259</v>
      </c>
      <c r="D23" s="6">
        <v>0</v>
      </c>
      <c r="E23" s="6">
        <v>13.431465292314662</v>
      </c>
      <c r="F23" s="6">
        <v>-174.92350470588607</v>
      </c>
      <c r="G23" s="14">
        <v>-3.596995352217339</v>
      </c>
      <c r="H23" s="14">
        <v>224.75164429220951</v>
      </c>
      <c r="I23" s="14">
        <v>-13.76702332997561</v>
      </c>
      <c r="J23" s="14">
        <v>-29.600878116128186</v>
      </c>
      <c r="K23" s="14">
        <v>-36.63270822657497</v>
      </c>
      <c r="L23" s="14">
        <v>11.020172647674578</v>
      </c>
      <c r="M23" s="14">
        <v>4.2112102694704934</v>
      </c>
      <c r="XEM23" s="5" t="s">
        <v>80</v>
      </c>
    </row>
    <row r="24" spans="2:13 16367:16367" ht="16" x14ac:dyDescent="0.4">
      <c r="B24" s="124" t="s">
        <v>21</v>
      </c>
      <c r="C24" s="7">
        <v>-63.132616067151723</v>
      </c>
      <c r="D24" s="6">
        <v>0</v>
      </c>
      <c r="E24" s="6">
        <v>11.077023307815159</v>
      </c>
      <c r="F24" s="6">
        <v>-217.28024663916921</v>
      </c>
      <c r="G24" s="14">
        <v>-3.596995352217339</v>
      </c>
      <c r="H24" s="14">
        <v>0.21848119020409165</v>
      </c>
      <c r="I24" s="14">
        <v>-243.45490087665701</v>
      </c>
      <c r="J24" s="14">
        <v>108.03289408408412</v>
      </c>
      <c r="K24" s="14">
        <v>279.88619897112767</v>
      </c>
      <c r="L24" s="14">
        <v>-2.2262810218096534</v>
      </c>
      <c r="M24" s="14">
        <v>4.2112102694704934</v>
      </c>
      <c r="XEM24" s="5" t="s">
        <v>225</v>
      </c>
    </row>
    <row r="25" spans="2:13 16367:16367" ht="16" x14ac:dyDescent="0.4">
      <c r="B25" s="124" t="s">
        <v>22</v>
      </c>
      <c r="C25" s="7">
        <v>-95.679129725834557</v>
      </c>
      <c r="D25" s="6">
        <v>0</v>
      </c>
      <c r="E25" s="6">
        <v>31.093915855993419</v>
      </c>
      <c r="F25" s="6">
        <v>-156.74931788820419</v>
      </c>
      <c r="G25" s="14">
        <v>-3.596995352217339</v>
      </c>
      <c r="H25" s="14">
        <v>-144.99686066378678</v>
      </c>
      <c r="I25" s="14">
        <v>-593.07498501520104</v>
      </c>
      <c r="J25" s="14">
        <v>83.40414394641941</v>
      </c>
      <c r="K25" s="14">
        <v>729.86370464839717</v>
      </c>
      <c r="L25" s="14">
        <v>-45.833945526705683</v>
      </c>
      <c r="M25" s="14">
        <v>4.2112102694704934</v>
      </c>
      <c r="XEM25" s="5" t="s">
        <v>141</v>
      </c>
    </row>
    <row r="26" spans="2:13 16367:16367" ht="16" x14ac:dyDescent="0.4">
      <c r="B26" s="124" t="s">
        <v>23</v>
      </c>
      <c r="C26" s="7">
        <v>-146.74468677417664</v>
      </c>
      <c r="D26" s="6">
        <v>0</v>
      </c>
      <c r="E26" s="6">
        <v>-1.0745333628974201</v>
      </c>
      <c r="F26" s="6">
        <v>-118.91663844957419</v>
      </c>
      <c r="G26" s="14">
        <v>-3.596995352217339</v>
      </c>
      <c r="H26" s="14">
        <v>2.7931493915388996</v>
      </c>
      <c r="I26" s="14">
        <v>-221.02560556685083</v>
      </c>
      <c r="J26" s="14">
        <v>-1.2123260964328273</v>
      </c>
      <c r="K26" s="14">
        <v>190.25173060880033</v>
      </c>
      <c r="L26" s="14">
        <v>1.8253217839862788</v>
      </c>
      <c r="M26" s="14">
        <v>4.2112102694704934</v>
      </c>
      <c r="XEM26" s="5" t="s">
        <v>3</v>
      </c>
    </row>
    <row r="27" spans="2:13 16367:16367" ht="16" x14ac:dyDescent="0.4">
      <c r="B27" s="124" t="s">
        <v>24</v>
      </c>
      <c r="C27" s="7">
        <v>-430.94592166908672</v>
      </c>
      <c r="D27" s="6">
        <v>0</v>
      </c>
      <c r="E27" s="6">
        <v>2.3673118588625708</v>
      </c>
      <c r="F27" s="6">
        <v>-314.81254329927543</v>
      </c>
      <c r="G27" s="14">
        <v>-3.596995352217339</v>
      </c>
      <c r="H27" s="14">
        <v>115.74795601985885</v>
      </c>
      <c r="I27" s="14">
        <v>-174.34394814863299</v>
      </c>
      <c r="J27" s="14">
        <v>-47.374121340656167</v>
      </c>
      <c r="K27" s="14">
        <v>27.266111498514618</v>
      </c>
      <c r="L27" s="14">
        <v>-40.410903175011327</v>
      </c>
      <c r="M27" s="14">
        <v>4.2112102694704934</v>
      </c>
      <c r="XEM27" s="5" t="s">
        <v>46</v>
      </c>
    </row>
    <row r="28" spans="2:13 16367:16367" ht="16" x14ac:dyDescent="0.4">
      <c r="B28" s="124" t="s">
        <v>25</v>
      </c>
      <c r="C28" s="7">
        <v>-135.53169534176345</v>
      </c>
      <c r="D28" s="6">
        <v>0</v>
      </c>
      <c r="E28" s="6">
        <v>13.653266501042378</v>
      </c>
      <c r="F28" s="6">
        <v>-245.91510495100985</v>
      </c>
      <c r="G28" s="14">
        <v>-3.596995352217339</v>
      </c>
      <c r="H28" s="14">
        <v>-79.221642207677945</v>
      </c>
      <c r="I28" s="14">
        <v>-163.72989459224851</v>
      </c>
      <c r="J28" s="14">
        <v>81.651645908522852</v>
      </c>
      <c r="K28" s="14">
        <v>310.40844419050484</v>
      </c>
      <c r="L28" s="14">
        <v>-52.992625108150371</v>
      </c>
      <c r="M28" s="14">
        <v>4.2112102694704934</v>
      </c>
      <c r="XEM28" s="5" t="s">
        <v>99</v>
      </c>
    </row>
    <row r="29" spans="2:13 16367:16367" ht="16" x14ac:dyDescent="0.4">
      <c r="B29" s="124" t="s">
        <v>26</v>
      </c>
      <c r="C29" s="7">
        <v>-202.4674564368035</v>
      </c>
      <c r="D29" s="6">
        <v>0</v>
      </c>
      <c r="E29" s="6">
        <v>25.999513862833755</v>
      </c>
      <c r="F29" s="6">
        <v>-259.91850207001494</v>
      </c>
      <c r="G29" s="14">
        <v>-3.596995352217339</v>
      </c>
      <c r="H29" s="14">
        <v>-158.62958802530667</v>
      </c>
      <c r="I29" s="14">
        <v>-385.42682628461051</v>
      </c>
      <c r="J29" s="14">
        <v>65.642137402614978</v>
      </c>
      <c r="K29" s="14">
        <v>547.51808890860104</v>
      </c>
      <c r="L29" s="14">
        <v>-38.266495148174343</v>
      </c>
      <c r="M29" s="14">
        <v>4.2112102694704934</v>
      </c>
      <c r="XEM29" s="5" t="s">
        <v>257</v>
      </c>
    </row>
    <row r="30" spans="2:13 16367:16367" ht="16" x14ac:dyDescent="0.4">
      <c r="B30" s="124" t="s">
        <v>27</v>
      </c>
      <c r="C30" s="7">
        <v>-245.0145535038894</v>
      </c>
      <c r="D30" s="6">
        <v>0</v>
      </c>
      <c r="E30" s="6">
        <v>18.719548741568747</v>
      </c>
      <c r="F30" s="6">
        <v>-314.32078493289401</v>
      </c>
      <c r="G30" s="14">
        <v>-3.596995352217339</v>
      </c>
      <c r="H30" s="14">
        <v>-108.7281746961754</v>
      </c>
      <c r="I30" s="14">
        <v>-215.79749786518829</v>
      </c>
      <c r="J30" s="14">
        <v>72.235869876411115</v>
      </c>
      <c r="K30" s="14">
        <v>346.97437282127117</v>
      </c>
      <c r="L30" s="14">
        <v>-44.712102366135895</v>
      </c>
      <c r="M30" s="14">
        <v>4.2112102694704934</v>
      </c>
      <c r="XEM30" s="5" t="s">
        <v>100</v>
      </c>
    </row>
    <row r="31" spans="2:13 16367:16367" ht="16" x14ac:dyDescent="0.4">
      <c r="B31" s="124" t="s">
        <v>28</v>
      </c>
      <c r="C31" s="7">
        <v>-163.02051536764588</v>
      </c>
      <c r="D31" s="6">
        <v>0</v>
      </c>
      <c r="E31" s="6">
        <v>25.446994745738671</v>
      </c>
      <c r="F31" s="6">
        <v>-230.80200985707052</v>
      </c>
      <c r="G31" s="14">
        <v>-3.596995352217339</v>
      </c>
      <c r="H31" s="14">
        <v>-56.723427470989868</v>
      </c>
      <c r="I31" s="14">
        <v>-191.47506699771279</v>
      </c>
      <c r="J31" s="14">
        <v>54.411381605942545</v>
      </c>
      <c r="K31" s="14">
        <v>333.88765323226448</v>
      </c>
      <c r="L31" s="14">
        <v>-98.380255543071613</v>
      </c>
      <c r="M31" s="14">
        <v>4.2112102694704934</v>
      </c>
      <c r="XEM31" s="5" t="s">
        <v>101</v>
      </c>
    </row>
    <row r="32" spans="2:13 16367:16367" ht="16" x14ac:dyDescent="0.4">
      <c r="B32" s="124" t="s">
        <v>29</v>
      </c>
      <c r="C32" s="7">
        <v>-230.43027372137831</v>
      </c>
      <c r="D32" s="6">
        <v>0</v>
      </c>
      <c r="E32" s="6">
        <v>-12.905288978676486</v>
      </c>
      <c r="F32" s="6">
        <v>-225.44921236908829</v>
      </c>
      <c r="G32" s="14">
        <v>-3.596995352217339</v>
      </c>
      <c r="H32" s="14">
        <v>18.704172814895394</v>
      </c>
      <c r="I32" s="14">
        <v>14.92104233254846</v>
      </c>
      <c r="J32" s="14">
        <v>-38.285304375332096</v>
      </c>
      <c r="K32" s="14">
        <v>0.45998607248215134</v>
      </c>
      <c r="L32" s="14">
        <v>11.510115864539381</v>
      </c>
      <c r="M32" s="14">
        <v>4.2112102694704934</v>
      </c>
      <c r="XEM32" s="5" t="s">
        <v>142</v>
      </c>
    </row>
    <row r="33" spans="2:13 16367:16367" ht="16" x14ac:dyDescent="0.4">
      <c r="B33" s="124" t="s">
        <v>30</v>
      </c>
      <c r="C33" s="7">
        <v>54.599837962409595</v>
      </c>
      <c r="D33" s="6">
        <v>0</v>
      </c>
      <c r="E33" s="6">
        <v>-9.5459215371220818</v>
      </c>
      <c r="F33" s="6">
        <v>236.30569521395367</v>
      </c>
      <c r="G33" s="14">
        <v>4.4839877775533301</v>
      </c>
      <c r="H33" s="14">
        <v>22.106062145876251</v>
      </c>
      <c r="I33" s="14">
        <v>412.78343563715072</v>
      </c>
      <c r="J33" s="14">
        <v>-137.14877965150293</v>
      </c>
      <c r="K33" s="14">
        <v>-423.82979669410508</v>
      </c>
      <c r="L33" s="14">
        <v>15.57052056304372</v>
      </c>
      <c r="M33" s="14">
        <v>-66.125365492437993</v>
      </c>
      <c r="XEM33" s="5" t="s">
        <v>4</v>
      </c>
    </row>
    <row r="34" spans="2:13 16367:16367" ht="16" x14ac:dyDescent="0.4">
      <c r="B34" s="124" t="s">
        <v>31</v>
      </c>
      <c r="C34" s="7">
        <v>-182.83572681160263</v>
      </c>
      <c r="D34" s="6">
        <v>0</v>
      </c>
      <c r="E34" s="6">
        <v>-10.814459558765057</v>
      </c>
      <c r="F34" s="6">
        <v>-251.54202126753569</v>
      </c>
      <c r="G34" s="14">
        <v>-3.596995352217339</v>
      </c>
      <c r="H34" s="14">
        <v>-43.684117821676672</v>
      </c>
      <c r="I34" s="14">
        <v>44.352763494185993</v>
      </c>
      <c r="J34" s="14">
        <v>99.703952830441139</v>
      </c>
      <c r="K34" s="14">
        <v>-34.924405743714516</v>
      </c>
      <c r="L34" s="14">
        <v>13.458346338209049</v>
      </c>
      <c r="M34" s="14">
        <v>4.2112102694704934</v>
      </c>
      <c r="XEM34" s="5" t="s">
        <v>203</v>
      </c>
    </row>
    <row r="35" spans="2:13 16367:16367" ht="16" x14ac:dyDescent="0.4">
      <c r="B35" s="124" t="s">
        <v>32</v>
      </c>
      <c r="C35" s="7">
        <v>-318.28379876130549</v>
      </c>
      <c r="D35" s="6">
        <v>0</v>
      </c>
      <c r="E35" s="6">
        <v>-14.548038360731725</v>
      </c>
      <c r="F35" s="6">
        <v>-258.93706813559311</v>
      </c>
      <c r="G35" s="14">
        <v>-3.596995352217339</v>
      </c>
      <c r="H35" s="14">
        <v>-51.558004503881705</v>
      </c>
      <c r="I35" s="14">
        <v>-101.08462159986082</v>
      </c>
      <c r="J35" s="14">
        <v>84.500472529146094</v>
      </c>
      <c r="K35" s="14">
        <v>178.40649652316029</v>
      </c>
      <c r="L35" s="14">
        <v>-155.67725013079763</v>
      </c>
      <c r="M35" s="14">
        <v>4.2112102694704934</v>
      </c>
      <c r="XEM35" s="5" t="s">
        <v>265</v>
      </c>
    </row>
    <row r="36" spans="2:13 16367:16367" ht="16" x14ac:dyDescent="0.4">
      <c r="B36" s="124" t="s">
        <v>33</v>
      </c>
      <c r="C36" s="7">
        <v>386.90970770431534</v>
      </c>
      <c r="D36" s="6">
        <v>0</v>
      </c>
      <c r="E36" s="6">
        <v>-9.5459215371220818</v>
      </c>
      <c r="F36" s="6">
        <v>409.22281465922453</v>
      </c>
      <c r="G36" s="14">
        <v>-3.596995352217339</v>
      </c>
      <c r="H36" s="14">
        <v>125.90513035254696</v>
      </c>
      <c r="I36" s="14">
        <v>404.26997369469888</v>
      </c>
      <c r="J36" s="14">
        <v>-59.779297669571868</v>
      </c>
      <c r="K36" s="14">
        <v>-477.86734021623664</v>
      </c>
      <c r="L36" s="14">
        <v>-5.9098664964776075</v>
      </c>
      <c r="M36" s="14">
        <v>4.2112102694704934</v>
      </c>
      <c r="XEM36" s="5" t="s">
        <v>187</v>
      </c>
    </row>
    <row r="37" spans="2:13 16367:16367" ht="16" x14ac:dyDescent="0.4">
      <c r="B37" s="124" t="s">
        <v>34</v>
      </c>
      <c r="C37" s="7">
        <v>-278.94585469657835</v>
      </c>
      <c r="D37" s="6">
        <v>0</v>
      </c>
      <c r="E37" s="6">
        <v>-14.848754916111025</v>
      </c>
      <c r="F37" s="6">
        <v>-167.8151275060944</v>
      </c>
      <c r="G37" s="14">
        <v>-3.596995352217339</v>
      </c>
      <c r="H37" s="14">
        <v>-50.715966065836739</v>
      </c>
      <c r="I37" s="14">
        <v>-203.86388678094869</v>
      </c>
      <c r="J37" s="14">
        <v>26.387279926596946</v>
      </c>
      <c r="K37" s="14">
        <v>143.63035954336877</v>
      </c>
      <c r="L37" s="14">
        <v>-12.33397381480639</v>
      </c>
      <c r="M37" s="14">
        <v>4.2112102694704934</v>
      </c>
      <c r="XEM37" s="5" t="s">
        <v>5</v>
      </c>
    </row>
    <row r="38" spans="2:13 16367:16367" ht="16" x14ac:dyDescent="0.4">
      <c r="B38" s="124" t="s">
        <v>35</v>
      </c>
      <c r="C38" s="7">
        <v>354.79139469290141</v>
      </c>
      <c r="D38" s="6">
        <v>0</v>
      </c>
      <c r="E38" s="6">
        <v>-9.5459215371220818</v>
      </c>
      <c r="F38" s="6">
        <v>348.20674548088215</v>
      </c>
      <c r="G38" s="14">
        <v>11.108173186446278</v>
      </c>
      <c r="H38" s="14">
        <v>99.211446888212549</v>
      </c>
      <c r="I38" s="14">
        <v>389.93509672317748</v>
      </c>
      <c r="J38" s="14">
        <v>25.297632093090467</v>
      </c>
      <c r="K38" s="14">
        <v>-494.31478441225352</v>
      </c>
      <c r="L38" s="14">
        <v>-19.318203999002389</v>
      </c>
      <c r="M38" s="14">
        <v>4.2112102694704934</v>
      </c>
      <c r="XEM38" s="5" t="s">
        <v>60</v>
      </c>
    </row>
    <row r="39" spans="2:13 16367:16367" ht="16" x14ac:dyDescent="0.4">
      <c r="B39" s="124" t="s">
        <v>36</v>
      </c>
      <c r="C39" s="7">
        <v>134.79388333690292</v>
      </c>
      <c r="D39" s="6">
        <v>0</v>
      </c>
      <c r="E39" s="6">
        <v>-9.5459215371220818</v>
      </c>
      <c r="F39" s="6">
        <v>312.92288233736429</v>
      </c>
      <c r="G39" s="14">
        <v>-3.596995352217339</v>
      </c>
      <c r="H39" s="14">
        <v>-22.204787910373486</v>
      </c>
      <c r="I39" s="14">
        <v>338.54787944172386</v>
      </c>
      <c r="J39" s="14">
        <v>-25.908079320523946</v>
      </c>
      <c r="K39" s="14">
        <v>-475.20282515446252</v>
      </c>
      <c r="L39" s="14">
        <v>15.57052056304372</v>
      </c>
      <c r="M39" s="14">
        <v>4.2112102694704934</v>
      </c>
      <c r="XEM39" s="5" t="s">
        <v>81</v>
      </c>
    </row>
    <row r="40" spans="2:13 16367:16367" ht="16" x14ac:dyDescent="0.4">
      <c r="B40" s="124" t="s">
        <v>37</v>
      </c>
      <c r="C40" s="7">
        <v>-115.90945527688929</v>
      </c>
      <c r="D40" s="6">
        <v>0</v>
      </c>
      <c r="E40" s="6">
        <v>-9.5459215371220818</v>
      </c>
      <c r="F40" s="6">
        <v>-193.30532960713157</v>
      </c>
      <c r="G40" s="14">
        <v>-3.596995352217339</v>
      </c>
      <c r="H40" s="14">
        <v>190.44105436829039</v>
      </c>
      <c r="I40" s="14">
        <v>82.565855628515038</v>
      </c>
      <c r="J40" s="14">
        <v>-22.935641279360564</v>
      </c>
      <c r="K40" s="14">
        <v>-179.3142083303774</v>
      </c>
      <c r="L40" s="14">
        <v>15.57052056304372</v>
      </c>
      <c r="M40" s="14">
        <v>4.2112102694704934</v>
      </c>
      <c r="XEM40" s="5" t="s">
        <v>29</v>
      </c>
    </row>
    <row r="41" spans="2:13 16367:16367" ht="16" x14ac:dyDescent="0.4">
      <c r="B41" s="124" t="s">
        <v>38</v>
      </c>
      <c r="C41" s="7">
        <v>294.84069387090494</v>
      </c>
      <c r="D41" s="6">
        <v>0</v>
      </c>
      <c r="E41" s="6">
        <v>-9.5459215371220818</v>
      </c>
      <c r="F41" s="6">
        <v>340.61146620059111</v>
      </c>
      <c r="G41" s="14">
        <v>-1.7893563158026393</v>
      </c>
      <c r="H41" s="14">
        <v>284.7216927706591</v>
      </c>
      <c r="I41" s="14">
        <v>388.51340464849818</v>
      </c>
      <c r="J41" s="14">
        <v>-118.96621739245737</v>
      </c>
      <c r="K41" s="14">
        <v>-540.77604891110866</v>
      </c>
      <c r="L41" s="14">
        <v>15.57052056304372</v>
      </c>
      <c r="M41" s="14">
        <v>-63.498846155396478</v>
      </c>
      <c r="XEM41" s="5" t="s">
        <v>37</v>
      </c>
    </row>
    <row r="42" spans="2:13 16367:16367" ht="16" x14ac:dyDescent="0.4">
      <c r="B42" s="124" t="s">
        <v>39</v>
      </c>
      <c r="C42" s="7">
        <v>196.35537116764067</v>
      </c>
      <c r="D42" s="6">
        <v>0</v>
      </c>
      <c r="E42" s="6">
        <v>-9.5459215371220818</v>
      </c>
      <c r="F42" s="6">
        <v>90.013444579048723</v>
      </c>
      <c r="G42" s="14">
        <v>-3.596995352217339</v>
      </c>
      <c r="H42" s="14">
        <v>12.78461690464745</v>
      </c>
      <c r="I42" s="14">
        <v>525.97311187544676</v>
      </c>
      <c r="J42" s="14">
        <v>-8.8071287060851822E-2</v>
      </c>
      <c r="K42" s="14">
        <v>-438.96654484761621</v>
      </c>
      <c r="L42" s="14">
        <v>15.57052056304372</v>
      </c>
      <c r="M42" s="14">
        <v>4.2112102694704934</v>
      </c>
      <c r="XEM42" s="5" t="s">
        <v>102</v>
      </c>
    </row>
    <row r="43" spans="2:13 16367:16367" ht="16" x14ac:dyDescent="0.4">
      <c r="B43" s="124" t="s">
        <v>40</v>
      </c>
      <c r="C43" s="7">
        <v>-226.2902958068002</v>
      </c>
      <c r="D43" s="6">
        <v>0</v>
      </c>
      <c r="E43" s="6">
        <v>-9.5459215371220818</v>
      </c>
      <c r="F43" s="6">
        <v>-62.546322834683622</v>
      </c>
      <c r="G43" s="14">
        <v>-3.596995352217339</v>
      </c>
      <c r="H43" s="14">
        <v>86.670681233749775</v>
      </c>
      <c r="I43" s="14">
        <v>248.39028490962033</v>
      </c>
      <c r="J43" s="14">
        <v>-117.57230270173592</v>
      </c>
      <c r="K43" s="14">
        <v>-387.87145035692555</v>
      </c>
      <c r="L43" s="14">
        <v>15.57052056304372</v>
      </c>
      <c r="M43" s="14">
        <v>4.2112102694704934</v>
      </c>
      <c r="XEM43" s="5" t="s">
        <v>143</v>
      </c>
    </row>
    <row r="44" spans="2:13 16367:16367" ht="16" x14ac:dyDescent="0.4">
      <c r="B44" s="124" t="s">
        <v>41</v>
      </c>
      <c r="C44" s="7">
        <v>-165.52276395131614</v>
      </c>
      <c r="D44" s="6">
        <v>0</v>
      </c>
      <c r="E44" s="6">
        <v>-9.5459215371220818</v>
      </c>
      <c r="F44" s="6">
        <v>-194.08978600967291</v>
      </c>
      <c r="G44" s="14">
        <v>-3.596995352217339</v>
      </c>
      <c r="H44" s="14">
        <v>83.374726779201964</v>
      </c>
      <c r="I44" s="14">
        <v>166.52385804433968</v>
      </c>
      <c r="J44" s="14">
        <v>-6.7733907112719605</v>
      </c>
      <c r="K44" s="14">
        <v>-191.97853998821415</v>
      </c>
      <c r="L44" s="14">
        <v>-13.647925445829815</v>
      </c>
      <c r="M44" s="14">
        <v>4.2112102694704934</v>
      </c>
      <c r="XEM44" s="5" t="s">
        <v>215</v>
      </c>
    </row>
    <row r="45" spans="2:13 16367:16367" ht="16" x14ac:dyDescent="0.4">
      <c r="B45" s="124" t="s">
        <v>42</v>
      </c>
      <c r="C45" s="7">
        <v>-166.48406303993738</v>
      </c>
      <c r="D45" s="6">
        <v>0</v>
      </c>
      <c r="E45" s="6">
        <v>-9.5459215371220818</v>
      </c>
      <c r="F45" s="6">
        <v>-133.44352084552122</v>
      </c>
      <c r="G45" s="14">
        <v>9.9843565903805818</v>
      </c>
      <c r="H45" s="14">
        <v>84.006636959630328</v>
      </c>
      <c r="I45" s="14">
        <v>453.16752330828018</v>
      </c>
      <c r="J45" s="14">
        <v>15.707813023466379</v>
      </c>
      <c r="K45" s="14">
        <v>-559.32702664784949</v>
      </c>
      <c r="L45" s="14">
        <v>-31.245134160672531</v>
      </c>
      <c r="M45" s="14">
        <v>4.2112102694704934</v>
      </c>
      <c r="XEM45" s="5" t="s">
        <v>131</v>
      </c>
    </row>
    <row r="46" spans="2:13 16367:16367" ht="16" x14ac:dyDescent="0.4">
      <c r="B46" s="124" t="s">
        <v>43</v>
      </c>
      <c r="C46" s="7">
        <v>-104.25950714034811</v>
      </c>
      <c r="D46" s="6">
        <v>0</v>
      </c>
      <c r="E46" s="6">
        <v>-10.535950008503978</v>
      </c>
      <c r="F46" s="6">
        <v>-131.7693195878376</v>
      </c>
      <c r="G46" s="14">
        <v>-3.596995352217339</v>
      </c>
      <c r="H46" s="14">
        <v>46.0237022025754</v>
      </c>
      <c r="I46" s="14">
        <v>212.6473170005751</v>
      </c>
      <c r="J46" s="14">
        <v>-18.428560407302097</v>
      </c>
      <c r="K46" s="14">
        <v>-144.05770287207321</v>
      </c>
      <c r="L46" s="14">
        <v>-58.753208385034881</v>
      </c>
      <c r="M46" s="14">
        <v>4.2112102694704934</v>
      </c>
      <c r="XEM46" s="5" t="s">
        <v>144</v>
      </c>
    </row>
    <row r="47" spans="2:13 16367:16367" ht="16" x14ac:dyDescent="0.4">
      <c r="B47" s="124" t="s">
        <v>44</v>
      </c>
      <c r="C47" s="7">
        <v>-109.52755584870677</v>
      </c>
      <c r="D47" s="6">
        <v>0</v>
      </c>
      <c r="E47" s="6">
        <v>-21.160391880901376</v>
      </c>
      <c r="F47" s="6">
        <v>7.3310622396688334</v>
      </c>
      <c r="G47" s="14">
        <v>-1.0272050611471868</v>
      </c>
      <c r="H47" s="14">
        <v>-34.025760817271028</v>
      </c>
      <c r="I47" s="14">
        <v>163.72927530174528</v>
      </c>
      <c r="J47" s="14">
        <v>-27.41590866739131</v>
      </c>
      <c r="K47" s="14">
        <v>-186.57217713040566</v>
      </c>
      <c r="L47" s="14">
        <v>-14.597660102474823</v>
      </c>
      <c r="M47" s="14">
        <v>4.2112102694704934</v>
      </c>
      <c r="XEM47" s="5" t="s">
        <v>226</v>
      </c>
    </row>
    <row r="48" spans="2:13 16367:16367" ht="16" x14ac:dyDescent="0.4">
      <c r="B48" s="124" t="s">
        <v>45</v>
      </c>
      <c r="C48" s="7">
        <v>260.30530829688746</v>
      </c>
      <c r="D48" s="6">
        <v>0</v>
      </c>
      <c r="E48" s="6">
        <v>-9.5459215371220818</v>
      </c>
      <c r="F48" s="6">
        <v>303.24977874868358</v>
      </c>
      <c r="G48" s="14">
        <v>39.741060346683497</v>
      </c>
      <c r="H48" s="14">
        <v>273.20834404732648</v>
      </c>
      <c r="I48" s="14">
        <v>415.79895092800274</v>
      </c>
      <c r="J48" s="14">
        <v>-121.92837933815878</v>
      </c>
      <c r="K48" s="14">
        <v>-660.00025573104233</v>
      </c>
      <c r="L48" s="14">
        <v>15.57052056304372</v>
      </c>
      <c r="M48" s="14">
        <v>4.2112102694704934</v>
      </c>
      <c r="XEM48" s="5" t="s">
        <v>188</v>
      </c>
    </row>
    <row r="49" spans="2:13 16367:16367" ht="16" x14ac:dyDescent="0.4">
      <c r="B49" s="124" t="s">
        <v>46</v>
      </c>
      <c r="C49" s="7">
        <v>269.03635893915606</v>
      </c>
      <c r="D49" s="6">
        <v>0</v>
      </c>
      <c r="E49" s="6">
        <v>-9.5459215371220818</v>
      </c>
      <c r="F49" s="6">
        <v>270.95060580755654</v>
      </c>
      <c r="G49" s="14">
        <v>63.202638361176263</v>
      </c>
      <c r="H49" s="14">
        <v>-92.728302887836421</v>
      </c>
      <c r="I49" s="14">
        <v>617.01124465179009</v>
      </c>
      <c r="J49" s="14">
        <v>-5.6025598113737605</v>
      </c>
      <c r="K49" s="14">
        <v>-531.30371551574046</v>
      </c>
      <c r="L49" s="14">
        <v>15.57052056304372</v>
      </c>
      <c r="M49" s="14">
        <v>-58.518150692337784</v>
      </c>
      <c r="XEM49" s="5" t="s">
        <v>47</v>
      </c>
    </row>
    <row r="50" spans="2:13 16367:16367" ht="16" x14ac:dyDescent="0.4">
      <c r="B50" s="124" t="s">
        <v>47</v>
      </c>
      <c r="C50" s="7">
        <v>137.24112542578149</v>
      </c>
      <c r="D50" s="6">
        <v>0</v>
      </c>
      <c r="E50" s="6">
        <v>-9.5459215371220818</v>
      </c>
      <c r="F50" s="6">
        <v>227.04530527303663</v>
      </c>
      <c r="G50" s="14">
        <v>-3.596995352217339</v>
      </c>
      <c r="H50" s="14">
        <v>-6.9794018020446646</v>
      </c>
      <c r="I50" s="14">
        <v>467.41000247514296</v>
      </c>
      <c r="J50" s="14">
        <v>26.024538845650682</v>
      </c>
      <c r="K50" s="14">
        <v>-568.48092844232519</v>
      </c>
      <c r="L50" s="14">
        <v>15.57052056304372</v>
      </c>
      <c r="M50" s="14">
        <v>-10.205994597383269</v>
      </c>
      <c r="XEM50" s="5" t="s">
        <v>38</v>
      </c>
    </row>
    <row r="51" spans="2:13 16367:16367" ht="16" x14ac:dyDescent="0.4">
      <c r="B51" s="124" t="s">
        <v>48</v>
      </c>
      <c r="C51" s="7">
        <v>665.47340150715365</v>
      </c>
      <c r="D51" s="6">
        <v>0</v>
      </c>
      <c r="E51" s="6">
        <v>-9.5459215371220818</v>
      </c>
      <c r="F51" s="6">
        <v>529.03040538678101</v>
      </c>
      <c r="G51" s="14">
        <v>37.032445987035949</v>
      </c>
      <c r="H51" s="14">
        <v>12.767163282709502</v>
      </c>
      <c r="I51" s="14">
        <v>472.26953053314651</v>
      </c>
      <c r="J51" s="14">
        <v>-14.628264879585165</v>
      </c>
      <c r="K51" s="14">
        <v>-344.75531359010517</v>
      </c>
      <c r="L51" s="14">
        <v>-20.907853945177294</v>
      </c>
      <c r="M51" s="14">
        <v>4.2112102694704934</v>
      </c>
      <c r="XEM51" s="5" t="s">
        <v>189</v>
      </c>
    </row>
    <row r="52" spans="2:13 16367:16367" ht="16" x14ac:dyDescent="0.4">
      <c r="B52" s="124" t="s">
        <v>49</v>
      </c>
      <c r="C52" s="7">
        <v>-199.76117091888867</v>
      </c>
      <c r="D52" s="6">
        <v>0</v>
      </c>
      <c r="E52" s="6">
        <v>-22.6699031552284</v>
      </c>
      <c r="F52" s="6">
        <v>-185.7874444530502</v>
      </c>
      <c r="G52" s="14">
        <v>-3.596995352217339</v>
      </c>
      <c r="H52" s="14">
        <v>-5.0937855597636768</v>
      </c>
      <c r="I52" s="14">
        <v>-118.21791258637911</v>
      </c>
      <c r="J52" s="14">
        <v>-14.317811749483701</v>
      </c>
      <c r="K52" s="14">
        <v>140.58326519109471</v>
      </c>
      <c r="L52" s="14">
        <v>5.1282064766686339</v>
      </c>
      <c r="M52" s="14">
        <v>4.2112102694704934</v>
      </c>
      <c r="XEM52" s="5" t="s">
        <v>145</v>
      </c>
    </row>
    <row r="53" spans="2:13 16367:16367" ht="16" x14ac:dyDescent="0.4">
      <c r="B53" s="124" t="s">
        <v>50</v>
      </c>
      <c r="C53" s="7">
        <v>187.59070567339845</v>
      </c>
      <c r="D53" s="6">
        <v>0</v>
      </c>
      <c r="E53" s="6">
        <v>-9.5459215371220818</v>
      </c>
      <c r="F53" s="6">
        <v>67.011612682855812</v>
      </c>
      <c r="G53" s="14">
        <v>-3.596995352217339</v>
      </c>
      <c r="H53" s="14">
        <v>40.146933730023235</v>
      </c>
      <c r="I53" s="14">
        <v>314.72523974598494</v>
      </c>
      <c r="J53" s="14">
        <v>34.882464042185632</v>
      </c>
      <c r="K53" s="14">
        <v>-262.79058560834363</v>
      </c>
      <c r="L53" s="14">
        <v>2.5467477005614509</v>
      </c>
      <c r="M53" s="14">
        <v>4.2112102694704934</v>
      </c>
      <c r="XEM53" s="5" t="s">
        <v>227</v>
      </c>
    </row>
    <row r="54" spans="2:13 16367:16367" ht="16" x14ac:dyDescent="0.4">
      <c r="B54" s="124" t="s">
        <v>51</v>
      </c>
      <c r="C54" s="7">
        <v>-65.053948629213991</v>
      </c>
      <c r="D54" s="6">
        <v>0</v>
      </c>
      <c r="E54" s="6">
        <v>-9.5459215371220818</v>
      </c>
      <c r="F54" s="6">
        <v>10.546402006543083</v>
      </c>
      <c r="G54" s="14">
        <v>-3.596995352217339</v>
      </c>
      <c r="H54" s="14">
        <v>8.7138881028052406</v>
      </c>
      <c r="I54" s="14">
        <v>147.27843266908118</v>
      </c>
      <c r="J54" s="14">
        <v>-50.196582106319518</v>
      </c>
      <c r="K54" s="14">
        <v>-188.03490324449879</v>
      </c>
      <c r="L54" s="14">
        <v>15.57052056304372</v>
      </c>
      <c r="M54" s="14">
        <v>4.2112102694704934</v>
      </c>
      <c r="XEM54" s="5" t="s">
        <v>61</v>
      </c>
    </row>
    <row r="55" spans="2:13 16367:16367" ht="16" x14ac:dyDescent="0.4">
      <c r="B55" s="124" t="s">
        <v>52</v>
      </c>
      <c r="C55" s="7">
        <v>-46.348484076976646</v>
      </c>
      <c r="D55" s="6">
        <v>0</v>
      </c>
      <c r="E55" s="6">
        <v>-9.5459215371220818</v>
      </c>
      <c r="F55" s="6">
        <v>-99.353079397426399</v>
      </c>
      <c r="G55" s="14">
        <v>-3.596995352217339</v>
      </c>
      <c r="H55" s="14">
        <v>59.559139128399238</v>
      </c>
      <c r="I55" s="14">
        <v>46.830581730076013</v>
      </c>
      <c r="J55" s="14">
        <v>50.598575418364703</v>
      </c>
      <c r="K55" s="14">
        <v>-110.62251489956499</v>
      </c>
      <c r="L55" s="14">
        <v>15.57052056304372</v>
      </c>
      <c r="M55" s="14">
        <v>4.2112102694704934</v>
      </c>
      <c r="XEM55" s="5" t="s">
        <v>39</v>
      </c>
    </row>
    <row r="56" spans="2:13 16367:16367" ht="16" x14ac:dyDescent="0.4">
      <c r="B56" s="124" t="s">
        <v>53</v>
      </c>
      <c r="C56" s="7">
        <v>406.9944426789973</v>
      </c>
      <c r="D56" s="6">
        <v>0</v>
      </c>
      <c r="E56" s="6">
        <v>-9.5459215371220818</v>
      </c>
      <c r="F56" s="6">
        <v>390.06106607825626</v>
      </c>
      <c r="G56" s="14">
        <v>-3.596995352217339</v>
      </c>
      <c r="H56" s="14">
        <v>-101.3309774406432</v>
      </c>
      <c r="I56" s="14">
        <v>359.80991330873968</v>
      </c>
      <c r="J56" s="14">
        <v>104.09569080846333</v>
      </c>
      <c r="K56" s="14">
        <v>-352.28006401899358</v>
      </c>
      <c r="L56" s="14">
        <v>15.57052056304372</v>
      </c>
      <c r="M56" s="14">
        <v>4.2112102694704934</v>
      </c>
      <c r="XEM56" s="5" t="s">
        <v>62</v>
      </c>
    </row>
    <row r="57" spans="2:13 16367:16367" ht="16" x14ac:dyDescent="0.4">
      <c r="B57" s="124" t="s">
        <v>54</v>
      </c>
      <c r="C57" s="7">
        <v>114.95860509743463</v>
      </c>
      <c r="D57" s="6">
        <v>0</v>
      </c>
      <c r="E57" s="6">
        <v>-9.5459215371220818</v>
      </c>
      <c r="F57" s="6">
        <v>272.78861374968534</v>
      </c>
      <c r="G57" s="14">
        <v>28.590236192397445</v>
      </c>
      <c r="H57" s="14">
        <v>-195.00660127932582</v>
      </c>
      <c r="I57" s="14">
        <v>99.495226578858777</v>
      </c>
      <c r="J57" s="14">
        <v>-24.080657779269323</v>
      </c>
      <c r="K57" s="14">
        <v>-25.472873415332625</v>
      </c>
      <c r="L57" s="14">
        <v>15.57052056304372</v>
      </c>
      <c r="M57" s="14">
        <v>-47.379937975500809</v>
      </c>
      <c r="XEM57" s="5" t="s">
        <v>92</v>
      </c>
    </row>
    <row r="58" spans="2:13 16367:16367" ht="16" x14ac:dyDescent="0.4">
      <c r="B58" s="124" t="s">
        <v>55</v>
      </c>
      <c r="C58" s="7">
        <v>489.22109562230139</v>
      </c>
      <c r="D58" s="6">
        <v>0</v>
      </c>
      <c r="E58" s="6">
        <v>-9.5459215371220818</v>
      </c>
      <c r="F58" s="6">
        <v>571.83779602533605</v>
      </c>
      <c r="G58" s="14">
        <v>55.101531443965193</v>
      </c>
      <c r="H58" s="14">
        <v>-59.678095622358668</v>
      </c>
      <c r="I58" s="14">
        <v>517.41559613314928</v>
      </c>
      <c r="J58" s="14">
        <v>-11.448003738789719</v>
      </c>
      <c r="K58" s="14">
        <v>-594.24353791439273</v>
      </c>
      <c r="L58" s="14">
        <v>15.57052056304372</v>
      </c>
      <c r="M58" s="14">
        <v>4.2112102694704934</v>
      </c>
      <c r="XEM58" s="5" t="s">
        <v>190</v>
      </c>
    </row>
    <row r="59" spans="2:13 16367:16367" ht="16" x14ac:dyDescent="0.4">
      <c r="B59" s="124" t="s">
        <v>56</v>
      </c>
      <c r="C59" s="7">
        <v>731.31786753393988</v>
      </c>
      <c r="D59" s="6">
        <v>0</v>
      </c>
      <c r="E59" s="6">
        <v>-9.5459215371220818</v>
      </c>
      <c r="F59" s="6">
        <v>417.98134019896548</v>
      </c>
      <c r="G59" s="14">
        <v>144.82828100696574</v>
      </c>
      <c r="H59" s="14">
        <v>48.106879379032371</v>
      </c>
      <c r="I59" s="14">
        <v>483.00468351340282</v>
      </c>
      <c r="J59" s="14">
        <v>117.91700682915013</v>
      </c>
      <c r="K59" s="14">
        <v>-461.41836513018546</v>
      </c>
      <c r="L59" s="14">
        <v>15.57052056304372</v>
      </c>
      <c r="M59" s="14">
        <v>-25.12655728931276</v>
      </c>
      <c r="XEM59" s="5" t="s">
        <v>146</v>
      </c>
    </row>
    <row r="60" spans="2:13 16367:16367" ht="16" x14ac:dyDescent="0.4">
      <c r="B60" s="124" t="s">
        <v>57</v>
      </c>
      <c r="C60" s="7">
        <v>446.8607411122257</v>
      </c>
      <c r="D60" s="6">
        <v>0</v>
      </c>
      <c r="E60" s="6">
        <v>-9.5459215371220818</v>
      </c>
      <c r="F60" s="6">
        <v>390.2447504431733</v>
      </c>
      <c r="G60" s="14">
        <v>2.3904245509909305</v>
      </c>
      <c r="H60" s="14">
        <v>-32.518975463500247</v>
      </c>
      <c r="I60" s="14">
        <v>274.63258396870043</v>
      </c>
      <c r="J60" s="14">
        <v>-21.363427592210186</v>
      </c>
      <c r="K60" s="14">
        <v>-176.76042409032073</v>
      </c>
      <c r="L60" s="14">
        <v>15.57052056304372</v>
      </c>
      <c r="M60" s="14">
        <v>4.2112102694704934</v>
      </c>
      <c r="XEM60" s="5" t="s">
        <v>147</v>
      </c>
    </row>
    <row r="61" spans="2:13 16367:16367" ht="16" x14ac:dyDescent="0.4">
      <c r="B61" s="124" t="s">
        <v>58</v>
      </c>
      <c r="C61" s="7">
        <v>616.30792557167229</v>
      </c>
      <c r="D61" s="6">
        <v>0</v>
      </c>
      <c r="E61" s="6">
        <v>-9.5459215371220818</v>
      </c>
      <c r="F61" s="6">
        <v>502.73179422846698</v>
      </c>
      <c r="G61" s="14">
        <v>83.085934627562978</v>
      </c>
      <c r="H61" s="14">
        <v>109.46102544307746</v>
      </c>
      <c r="I61" s="14">
        <v>822.55289731862854</v>
      </c>
      <c r="J61" s="14">
        <v>-170.03985135340827</v>
      </c>
      <c r="K61" s="14">
        <v>-737.07041663701261</v>
      </c>
      <c r="L61" s="14">
        <v>15.57052056304372</v>
      </c>
      <c r="M61" s="14">
        <v>-0.43805708156463152</v>
      </c>
      <c r="XEM61" s="5" t="s">
        <v>282</v>
      </c>
    </row>
    <row r="62" spans="2:13 16367:16367" ht="16" x14ac:dyDescent="0.4">
      <c r="B62" s="124" t="s">
        <v>59</v>
      </c>
      <c r="C62" s="7">
        <v>375.20859066154651</v>
      </c>
      <c r="D62" s="6">
        <v>0</v>
      </c>
      <c r="E62" s="6">
        <v>-9.5459215371220818</v>
      </c>
      <c r="F62" s="6">
        <v>357.71462499573602</v>
      </c>
      <c r="G62" s="14">
        <v>39.118140832180906</v>
      </c>
      <c r="H62" s="14">
        <v>-57.501643031951403</v>
      </c>
      <c r="I62" s="14">
        <v>315.55708349910248</v>
      </c>
      <c r="J62" s="14">
        <v>27.435526438835765</v>
      </c>
      <c r="K62" s="14">
        <v>-272.30302014846467</v>
      </c>
      <c r="L62" s="14">
        <v>15.57052056304372</v>
      </c>
      <c r="M62" s="14">
        <v>-40.836720949814129</v>
      </c>
      <c r="XEM62" s="5" t="s">
        <v>240</v>
      </c>
    </row>
    <row r="63" spans="2:13 16367:16367" ht="16" x14ac:dyDescent="0.4">
      <c r="B63" s="124" t="s">
        <v>60</v>
      </c>
      <c r="C63" s="7">
        <v>484.65305885906616</v>
      </c>
      <c r="D63" s="6">
        <v>0</v>
      </c>
      <c r="E63" s="6">
        <v>-9.5459215371220818</v>
      </c>
      <c r="F63" s="6">
        <v>363.47362854017359</v>
      </c>
      <c r="G63" s="14">
        <v>-3.596995352217339</v>
      </c>
      <c r="H63" s="14">
        <v>1.5854068956615701</v>
      </c>
      <c r="I63" s="14">
        <v>219.23352184592881</v>
      </c>
      <c r="J63" s="14">
        <v>56.270570651597765</v>
      </c>
      <c r="K63" s="14">
        <v>-162.5488830174703</v>
      </c>
      <c r="L63" s="14">
        <v>15.57052056304372</v>
      </c>
      <c r="M63" s="14">
        <v>4.2112102694704934</v>
      </c>
      <c r="XEM63" s="5" t="s">
        <v>148</v>
      </c>
    </row>
    <row r="64" spans="2:13 16367:16367" ht="16" x14ac:dyDescent="0.4">
      <c r="B64" s="124" t="s">
        <v>61</v>
      </c>
      <c r="C64" s="7">
        <v>450.1297238404934</v>
      </c>
      <c r="D64" s="6">
        <v>0</v>
      </c>
      <c r="E64" s="6">
        <v>-9.5459215371220818</v>
      </c>
      <c r="F64" s="6">
        <v>292.96998246309158</v>
      </c>
      <c r="G64" s="14">
        <v>-3.596995352217339</v>
      </c>
      <c r="H64" s="14">
        <v>138.12330928429941</v>
      </c>
      <c r="I64" s="14">
        <v>155.03364479449098</v>
      </c>
      <c r="J64" s="14">
        <v>-19.377389705170042</v>
      </c>
      <c r="K64" s="14">
        <v>-123.25863693939334</v>
      </c>
      <c r="L64" s="14">
        <v>15.57052056304372</v>
      </c>
      <c r="M64" s="14">
        <v>4.2112102694704934</v>
      </c>
      <c r="XEM64" s="5" t="s">
        <v>149</v>
      </c>
    </row>
    <row r="65" spans="2:13 16367:16367" ht="16" x14ac:dyDescent="0.4">
      <c r="B65" s="124" t="s">
        <v>62</v>
      </c>
      <c r="C65" s="7">
        <v>622.54209651964936</v>
      </c>
      <c r="D65" s="6">
        <v>0</v>
      </c>
      <c r="E65" s="6">
        <v>-9.5459215371220818</v>
      </c>
      <c r="F65" s="6">
        <v>362.13426123165146</v>
      </c>
      <c r="G65" s="14">
        <v>29.17940905219255</v>
      </c>
      <c r="H65" s="14">
        <v>219.60782534711043</v>
      </c>
      <c r="I65" s="14">
        <v>170.66346724316875</v>
      </c>
      <c r="J65" s="14">
        <v>-66.753830980155342</v>
      </c>
      <c r="K65" s="14">
        <v>-102.52484466971052</v>
      </c>
      <c r="L65" s="14">
        <v>15.57052056304372</v>
      </c>
      <c r="M65" s="14">
        <v>4.2112102694704934</v>
      </c>
      <c r="XEM65" s="5" t="s">
        <v>63</v>
      </c>
    </row>
    <row r="66" spans="2:13 16367:16367" ht="16" x14ac:dyDescent="0.4">
      <c r="B66" s="124" t="s">
        <v>63</v>
      </c>
      <c r="C66" s="7">
        <v>199.66475668579068</v>
      </c>
      <c r="D66" s="6">
        <v>0</v>
      </c>
      <c r="E66" s="6">
        <v>-9.5459215371220818</v>
      </c>
      <c r="F66" s="6">
        <v>68.079640569944857</v>
      </c>
      <c r="G66" s="14">
        <v>-3.596995352217339</v>
      </c>
      <c r="H66" s="14">
        <v>-2.4335285997405638</v>
      </c>
      <c r="I66" s="14">
        <v>416.25269670597828</v>
      </c>
      <c r="J66" s="14">
        <v>123.70497650425357</v>
      </c>
      <c r="K66" s="14">
        <v>-247.02779043293259</v>
      </c>
      <c r="L66" s="14">
        <v>-149.97953144184396</v>
      </c>
      <c r="M66" s="14">
        <v>4.2112102694704934</v>
      </c>
      <c r="XEM66" s="5" t="s">
        <v>191</v>
      </c>
    </row>
    <row r="67" spans="2:13 16367:16367" ht="16" x14ac:dyDescent="0.4">
      <c r="B67" s="124" t="s">
        <v>64</v>
      </c>
      <c r="C67" s="7">
        <v>53.815200515369327</v>
      </c>
      <c r="D67" s="6">
        <v>0</v>
      </c>
      <c r="E67" s="6">
        <v>-9.5459215371220818</v>
      </c>
      <c r="F67" s="6">
        <v>-75.091576091711488</v>
      </c>
      <c r="G67" s="14">
        <v>-3.596995352217339</v>
      </c>
      <c r="H67" s="14">
        <v>-0.57605913365544514</v>
      </c>
      <c r="I67" s="14">
        <v>-78.441350891147664</v>
      </c>
      <c r="J67" s="14">
        <v>56.528019326562074</v>
      </c>
      <c r="K67" s="14">
        <v>144.75735336214706</v>
      </c>
      <c r="L67" s="14">
        <v>15.57052056304372</v>
      </c>
      <c r="M67" s="14">
        <v>4.2112102694704934</v>
      </c>
      <c r="XEM67" s="5" t="s">
        <v>204</v>
      </c>
    </row>
    <row r="68" spans="2:13 16367:16367" ht="16" x14ac:dyDescent="0.4">
      <c r="B68" s="124" t="s">
        <v>65</v>
      </c>
      <c r="C68" s="7">
        <v>559.18602473145631</v>
      </c>
      <c r="D68" s="6">
        <v>0</v>
      </c>
      <c r="E68" s="6">
        <v>-9.5459215371220818</v>
      </c>
      <c r="F68" s="6">
        <v>359.39501505764383</v>
      </c>
      <c r="G68" s="14">
        <v>11.753839538400593</v>
      </c>
      <c r="H68" s="14">
        <v>-67.177865313590004</v>
      </c>
      <c r="I68" s="14">
        <v>484.23934881637734</v>
      </c>
      <c r="J68" s="14">
        <v>35.76417062514561</v>
      </c>
      <c r="K68" s="14">
        <v>-275.02429328791328</v>
      </c>
      <c r="L68" s="14">
        <v>15.57052056304372</v>
      </c>
      <c r="M68" s="14">
        <v>4.2112102694704934</v>
      </c>
      <c r="XEM68" s="5" t="s">
        <v>216</v>
      </c>
    </row>
    <row r="69" spans="2:13 16367:16367" ht="16" x14ac:dyDescent="0.4">
      <c r="B69" s="124" t="s">
        <v>66</v>
      </c>
      <c r="C69" s="7">
        <v>236.28826580238891</v>
      </c>
      <c r="D69" s="6">
        <v>0</v>
      </c>
      <c r="E69" s="6">
        <v>-9.5459215371220818</v>
      </c>
      <c r="F69" s="6">
        <v>122.55707757825847</v>
      </c>
      <c r="G69" s="14">
        <v>-3.596995352217339</v>
      </c>
      <c r="H69" s="14">
        <v>135.60204098865611</v>
      </c>
      <c r="I69" s="14">
        <v>130.67662943053989</v>
      </c>
      <c r="J69" s="14">
        <v>11.948528006247976</v>
      </c>
      <c r="K69" s="14">
        <v>-171.13482414448831</v>
      </c>
      <c r="L69" s="14">
        <v>15.57052056304372</v>
      </c>
      <c r="M69" s="14">
        <v>4.2112102694704934</v>
      </c>
      <c r="XEM69" s="5" t="s">
        <v>132</v>
      </c>
    </row>
    <row r="70" spans="2:13 16367:16367" ht="16" x14ac:dyDescent="0.4">
      <c r="B70" s="124" t="s">
        <v>67</v>
      </c>
      <c r="C70" s="7">
        <v>524.10783130772415</v>
      </c>
      <c r="D70" s="6">
        <v>0</v>
      </c>
      <c r="E70" s="6">
        <v>-9.5459215371220818</v>
      </c>
      <c r="F70" s="6">
        <v>437.01784107528363</v>
      </c>
      <c r="G70" s="14">
        <v>13.828663388569119</v>
      </c>
      <c r="H70" s="14">
        <v>143.06089252934333</v>
      </c>
      <c r="I70" s="14">
        <v>292.02555192454548</v>
      </c>
      <c r="J70" s="14">
        <v>-81.208089345567643</v>
      </c>
      <c r="K70" s="14">
        <v>-276.98454014184028</v>
      </c>
      <c r="L70" s="14">
        <v>1.7022231450421377</v>
      </c>
      <c r="M70" s="14">
        <v>4.2112102694704934</v>
      </c>
      <c r="XEM70" s="5" t="s">
        <v>192</v>
      </c>
    </row>
    <row r="71" spans="2:13 16367:16367" ht="16" x14ac:dyDescent="0.4">
      <c r="B71" s="124" t="s">
        <v>68</v>
      </c>
      <c r="C71" s="7">
        <v>92.953729189994604</v>
      </c>
      <c r="D71" s="6">
        <v>0</v>
      </c>
      <c r="E71" s="6">
        <v>-9.5459215371220818</v>
      </c>
      <c r="F71" s="6">
        <v>35.692598321058028</v>
      </c>
      <c r="G71" s="14">
        <v>-3.596995352217339</v>
      </c>
      <c r="H71" s="14">
        <v>13.910352683070043</v>
      </c>
      <c r="I71" s="14">
        <v>169.20633773858674</v>
      </c>
      <c r="J71" s="14">
        <v>14.304772942495724</v>
      </c>
      <c r="K71" s="14">
        <v>-146.79914643839072</v>
      </c>
      <c r="L71" s="14">
        <v>15.57052056304372</v>
      </c>
      <c r="M71" s="14">
        <v>4.2112102694704934</v>
      </c>
      <c r="XEM71" s="5" t="s">
        <v>6</v>
      </c>
    </row>
    <row r="72" spans="2:13 16367:16367" ht="16" x14ac:dyDescent="0.4">
      <c r="B72" s="124" t="s">
        <v>69</v>
      </c>
      <c r="C72" s="7">
        <v>509.62091709628328</v>
      </c>
      <c r="D72" s="6">
        <v>0</v>
      </c>
      <c r="E72" s="6">
        <v>-9.5459215371220818</v>
      </c>
      <c r="F72" s="6">
        <v>338.36726277201126</v>
      </c>
      <c r="G72" s="14">
        <v>-3.596995352217339</v>
      </c>
      <c r="H72" s="14">
        <v>18.951190009183687</v>
      </c>
      <c r="I72" s="14">
        <v>134.57189608724144</v>
      </c>
      <c r="J72" s="14">
        <v>103.22847566995445</v>
      </c>
      <c r="K72" s="14">
        <v>-62.954526121745339</v>
      </c>
      <c r="L72" s="14">
        <v>-13.611674700493387</v>
      </c>
      <c r="M72" s="14">
        <v>4.2112102694704934</v>
      </c>
      <c r="XEM72" s="5" t="s">
        <v>283</v>
      </c>
    </row>
    <row r="73" spans="2:13 16367:16367" ht="16" x14ac:dyDescent="0.4">
      <c r="B73" s="124" t="s">
        <v>70</v>
      </c>
      <c r="C73" s="7">
        <v>436.76368168226077</v>
      </c>
      <c r="D73" s="6">
        <v>0</v>
      </c>
      <c r="E73" s="6">
        <v>-9.5459215371220818</v>
      </c>
      <c r="F73" s="6">
        <v>340.42954494995536</v>
      </c>
      <c r="G73" s="14">
        <v>-3.596995352217339</v>
      </c>
      <c r="H73" s="14">
        <v>-9.0580207069544247</v>
      </c>
      <c r="I73" s="14">
        <v>274.64080880577922</v>
      </c>
      <c r="J73" s="14">
        <v>-0.67955267507826089</v>
      </c>
      <c r="K73" s="14">
        <v>-172.1390118254765</v>
      </c>
      <c r="L73" s="14">
        <v>15.57052056304372</v>
      </c>
      <c r="M73" s="14">
        <v>1.1423094603310382</v>
      </c>
      <c r="XEM73" s="5" t="s">
        <v>30</v>
      </c>
    </row>
    <row r="74" spans="2:13 16367:16367" ht="16" x14ac:dyDescent="0.4">
      <c r="B74" s="124" t="s">
        <v>71</v>
      </c>
      <c r="C74" s="7">
        <v>265.63456011606871</v>
      </c>
      <c r="D74" s="6">
        <v>0</v>
      </c>
      <c r="E74" s="6">
        <v>-9.5459215371220818</v>
      </c>
      <c r="F74" s="6">
        <v>104.97477730078832</v>
      </c>
      <c r="G74" s="14">
        <v>-3.596995352217339</v>
      </c>
      <c r="H74" s="14">
        <v>-18.877797381387548</v>
      </c>
      <c r="I74" s="14">
        <v>49.985835453188322</v>
      </c>
      <c r="J74" s="14">
        <v>9.8820763961867009</v>
      </c>
      <c r="K74" s="14">
        <v>113.03085440411816</v>
      </c>
      <c r="L74" s="14">
        <v>15.57052056304372</v>
      </c>
      <c r="M74" s="14">
        <v>4.2112102694704934</v>
      </c>
      <c r="XEM74" s="5" t="s">
        <v>228</v>
      </c>
    </row>
    <row r="75" spans="2:13 16367:16367" ht="16" x14ac:dyDescent="0.4">
      <c r="B75" s="124" t="s">
        <v>72</v>
      </c>
      <c r="C75" s="7">
        <v>544.33010896874782</v>
      </c>
      <c r="D75" s="6">
        <v>0</v>
      </c>
      <c r="E75" s="6">
        <v>-9.5459215371220818</v>
      </c>
      <c r="F75" s="6">
        <v>528.92642424184589</v>
      </c>
      <c r="G75" s="14">
        <v>-3.596995352217339</v>
      </c>
      <c r="H75" s="14">
        <v>206.64578561056939</v>
      </c>
      <c r="I75" s="14">
        <v>312.44040082793742</v>
      </c>
      <c r="J75" s="14">
        <v>-64.074730537920232</v>
      </c>
      <c r="K75" s="14">
        <v>-421.51401025940152</v>
      </c>
      <c r="L75" s="14">
        <v>-9.1620542944140464</v>
      </c>
      <c r="M75" s="14">
        <v>4.2112102694704934</v>
      </c>
      <c r="XEM75" s="5" t="s">
        <v>103</v>
      </c>
    </row>
    <row r="76" spans="2:13 16367:16367" ht="16" x14ac:dyDescent="0.4">
      <c r="B76" s="124" t="s">
        <v>73</v>
      </c>
      <c r="C76" s="7">
        <v>318.49866908491413</v>
      </c>
      <c r="D76" s="6">
        <v>0</v>
      </c>
      <c r="E76" s="6">
        <v>-9.5459215371220818</v>
      </c>
      <c r="F76" s="6">
        <v>516.40850201730177</v>
      </c>
      <c r="G76" s="14">
        <v>33.999072851036985</v>
      </c>
      <c r="H76" s="14">
        <v>276.90996962045489</v>
      </c>
      <c r="I76" s="14">
        <v>478.81031713770847</v>
      </c>
      <c r="J76" s="14">
        <v>-268.81184001807975</v>
      </c>
      <c r="K76" s="14">
        <v>-719.60812398059738</v>
      </c>
      <c r="L76" s="14">
        <v>15.57052056304372</v>
      </c>
      <c r="M76" s="14">
        <v>-5.2338275688326732</v>
      </c>
      <c r="XEM76" s="5" t="s">
        <v>150</v>
      </c>
    </row>
    <row r="77" spans="2:13 16367:16367" ht="16" x14ac:dyDescent="0.4">
      <c r="B77" s="124" t="s">
        <v>74</v>
      </c>
      <c r="C77" s="7">
        <v>270.60750004332471</v>
      </c>
      <c r="D77" s="6">
        <v>0</v>
      </c>
      <c r="E77" s="6">
        <v>-9.5459215371220818</v>
      </c>
      <c r="F77" s="6">
        <v>163.78271474810515</v>
      </c>
      <c r="G77" s="14">
        <v>-3.596995352217339</v>
      </c>
      <c r="H77" s="14">
        <v>18.360891766664484</v>
      </c>
      <c r="I77" s="14">
        <v>225.3101286205092</v>
      </c>
      <c r="J77" s="14">
        <v>17.235295354437675</v>
      </c>
      <c r="K77" s="14">
        <v>-147.94683188508102</v>
      </c>
      <c r="L77" s="14">
        <v>2.7970080585581187</v>
      </c>
      <c r="M77" s="14">
        <v>4.2112102694704934</v>
      </c>
      <c r="XEM77" s="5" t="s">
        <v>151</v>
      </c>
    </row>
    <row r="78" spans="2:13 16367:16367" ht="16" x14ac:dyDescent="0.4">
      <c r="B78" s="124" t="s">
        <v>75</v>
      </c>
      <c r="C78" s="7">
        <v>327.47628435812248</v>
      </c>
      <c r="D78" s="6">
        <v>0</v>
      </c>
      <c r="E78" s="6">
        <v>-9.5459215371220818</v>
      </c>
      <c r="F78" s="6">
        <v>362.79905058363272</v>
      </c>
      <c r="G78" s="14">
        <v>21.007263926126569</v>
      </c>
      <c r="H78" s="14">
        <v>115.79587760459779</v>
      </c>
      <c r="I78" s="14">
        <v>194.66101402931471</v>
      </c>
      <c r="J78" s="14">
        <v>-97.187209036694355</v>
      </c>
      <c r="K78" s="14">
        <v>-279.83552204424711</v>
      </c>
      <c r="L78" s="14">
        <v>15.57052056304372</v>
      </c>
      <c r="M78" s="14">
        <v>4.2112102694704934</v>
      </c>
      <c r="XEM78" s="5" t="s">
        <v>241</v>
      </c>
    </row>
    <row r="79" spans="2:13 16367:16367" ht="16" x14ac:dyDescent="0.4">
      <c r="B79" s="124" t="s">
        <v>76</v>
      </c>
      <c r="C79" s="7">
        <v>486.4901887818865</v>
      </c>
      <c r="D79" s="6">
        <v>0</v>
      </c>
      <c r="E79" s="6">
        <v>-9.5459215371220818</v>
      </c>
      <c r="F79" s="6">
        <v>460.44960499774828</v>
      </c>
      <c r="G79" s="14">
        <v>15.657711266185729</v>
      </c>
      <c r="H79" s="14">
        <v>45.924828016111604</v>
      </c>
      <c r="I79" s="14">
        <v>452.05975616050858</v>
      </c>
      <c r="J79" s="14">
        <v>-21.609221795144332</v>
      </c>
      <c r="K79" s="14">
        <v>-447.6955912537627</v>
      </c>
      <c r="L79" s="14">
        <v>15.57052056304372</v>
      </c>
      <c r="M79" s="14">
        <v>-24.321497635682316</v>
      </c>
      <c r="XEM79" s="5" t="s">
        <v>7</v>
      </c>
    </row>
    <row r="80" spans="2:13 16367:16367" ht="16" x14ac:dyDescent="0.4">
      <c r="B80" s="124" t="s">
        <v>77</v>
      </c>
      <c r="C80" s="7">
        <v>580.51935231495554</v>
      </c>
      <c r="D80" s="6">
        <v>0</v>
      </c>
      <c r="E80" s="6">
        <v>-9.5459215371220818</v>
      </c>
      <c r="F80" s="6">
        <v>532.1436879282677</v>
      </c>
      <c r="G80" s="14">
        <v>36.348117420023208</v>
      </c>
      <c r="H80" s="14">
        <v>245.66481491913825</v>
      </c>
      <c r="I80" s="14">
        <v>452.6778828310687</v>
      </c>
      <c r="J80" s="14">
        <v>-116.34023123955629</v>
      </c>
      <c r="K80" s="14">
        <v>-485.50706319449154</v>
      </c>
      <c r="L80" s="14">
        <v>15.57052056304372</v>
      </c>
      <c r="M80" s="14">
        <v>-90.492455375416213</v>
      </c>
      <c r="XEM80" s="5" t="s">
        <v>242</v>
      </c>
    </row>
    <row r="81" spans="2:13 16367:16367" ht="16" x14ac:dyDescent="0.4">
      <c r="B81" s="124" t="s">
        <v>78</v>
      </c>
      <c r="C81" s="7">
        <v>127.70007139014973</v>
      </c>
      <c r="D81" s="6">
        <v>0</v>
      </c>
      <c r="E81" s="6">
        <v>-9.5459215371220818</v>
      </c>
      <c r="F81" s="6">
        <v>-15.672730976234098</v>
      </c>
      <c r="G81" s="14">
        <v>-3.596995352217339</v>
      </c>
      <c r="H81" s="14">
        <v>40.989997901410803</v>
      </c>
      <c r="I81" s="14">
        <v>11.366956332961108</v>
      </c>
      <c r="J81" s="14">
        <v>41.414227816766015</v>
      </c>
      <c r="K81" s="14">
        <v>60.586566702482543</v>
      </c>
      <c r="L81" s="14">
        <v>-2.0532397673677147</v>
      </c>
      <c r="M81" s="14">
        <v>4.2112102694704934</v>
      </c>
      <c r="XEM81" s="5" t="s">
        <v>82</v>
      </c>
    </row>
    <row r="82" spans="2:13 16367:16367" ht="16" x14ac:dyDescent="0.4">
      <c r="B82" s="124" t="s">
        <v>79</v>
      </c>
      <c r="C82" s="7">
        <v>390.57674556534255</v>
      </c>
      <c r="D82" s="6">
        <v>0</v>
      </c>
      <c r="E82" s="6">
        <v>-9.5459215371220818</v>
      </c>
      <c r="F82" s="6">
        <v>434.97134447261504</v>
      </c>
      <c r="G82" s="14">
        <v>-3.596995352217339</v>
      </c>
      <c r="H82" s="14">
        <v>151.58214099280866</v>
      </c>
      <c r="I82" s="14">
        <v>66.043620343869065</v>
      </c>
      <c r="J82" s="14">
        <v>-64.699997912712419</v>
      </c>
      <c r="K82" s="14">
        <v>-203.95917627441261</v>
      </c>
      <c r="L82" s="14">
        <v>15.57052056304372</v>
      </c>
      <c r="M82" s="14">
        <v>4.2112102694704934</v>
      </c>
      <c r="XEM82" s="5" t="s">
        <v>133</v>
      </c>
    </row>
    <row r="83" spans="2:13 16367:16367" ht="16" x14ac:dyDescent="0.4">
      <c r="B83" s="124" t="s">
        <v>80</v>
      </c>
      <c r="C83" s="7">
        <v>340.78446810464698</v>
      </c>
      <c r="D83" s="6">
        <v>0</v>
      </c>
      <c r="E83" s="6">
        <v>-9.5459215371220818</v>
      </c>
      <c r="F83" s="6">
        <v>438.83407809865429</v>
      </c>
      <c r="G83" s="14">
        <v>21.062341367442816</v>
      </c>
      <c r="H83" s="14">
        <v>-93.970486093560353</v>
      </c>
      <c r="I83" s="14">
        <v>231.9549359714519</v>
      </c>
      <c r="J83" s="14">
        <v>-9.2574554314418158</v>
      </c>
      <c r="K83" s="14">
        <v>-181.06458476880269</v>
      </c>
      <c r="L83" s="14">
        <v>15.57052056304372</v>
      </c>
      <c r="M83" s="14">
        <v>-72.798960065018846</v>
      </c>
      <c r="XEM83" s="5" t="s">
        <v>31</v>
      </c>
    </row>
    <row r="84" spans="2:13 16367:16367" ht="16" x14ac:dyDescent="0.4">
      <c r="B84" s="124" t="s">
        <v>81</v>
      </c>
      <c r="C84" s="7">
        <v>432.41042133535848</v>
      </c>
      <c r="D84" s="6">
        <v>0</v>
      </c>
      <c r="E84" s="6">
        <v>-9.5459215371220818</v>
      </c>
      <c r="F84" s="6">
        <v>504.79139818612447</v>
      </c>
      <c r="G84" s="14">
        <v>32.88781787497382</v>
      </c>
      <c r="H84" s="14">
        <v>201.45814093324051</v>
      </c>
      <c r="I84" s="14">
        <v>612.76437441879841</v>
      </c>
      <c r="J84" s="14">
        <v>-7.9125995976735801</v>
      </c>
      <c r="K84" s="14">
        <v>-918.18870032512427</v>
      </c>
      <c r="L84" s="14">
        <v>15.57052056304372</v>
      </c>
      <c r="M84" s="14">
        <v>0.58539081909735313</v>
      </c>
      <c r="XEM84" s="5" t="s">
        <v>205</v>
      </c>
    </row>
    <row r="85" spans="2:13 16367:16367" ht="16" x14ac:dyDescent="0.4">
      <c r="B85" s="124" t="s">
        <v>82</v>
      </c>
      <c r="C85" s="7">
        <v>354.64536094291338</v>
      </c>
      <c r="D85" s="6">
        <v>0</v>
      </c>
      <c r="E85" s="6">
        <v>-9.5459215371220818</v>
      </c>
      <c r="F85" s="6">
        <v>424.22451866157184</v>
      </c>
      <c r="G85" s="14">
        <v>8.4086814382799915</v>
      </c>
      <c r="H85" s="14">
        <v>261.85606223409229</v>
      </c>
      <c r="I85" s="14">
        <v>209.39365523579198</v>
      </c>
      <c r="J85" s="14">
        <v>-119.39947042936745</v>
      </c>
      <c r="K85" s="14">
        <v>-426.4659716210794</v>
      </c>
      <c r="L85" s="14">
        <v>15.57052056304372</v>
      </c>
      <c r="M85" s="14">
        <v>-9.396713602297444</v>
      </c>
      <c r="XEM85" s="5" t="s">
        <v>258</v>
      </c>
    </row>
    <row r="86" spans="2:13 16367:16367" ht="16" x14ac:dyDescent="0.4">
      <c r="B86" s="124" t="s">
        <v>83</v>
      </c>
      <c r="C86" s="7">
        <v>495.90013483510194</v>
      </c>
      <c r="D86" s="6">
        <v>0</v>
      </c>
      <c r="E86" s="6">
        <v>-9.5459215371220818</v>
      </c>
      <c r="F86" s="6">
        <v>541.54179256931059</v>
      </c>
      <c r="G86" s="14">
        <v>87.226676832432545</v>
      </c>
      <c r="H86" s="14">
        <v>312.81526552004487</v>
      </c>
      <c r="I86" s="14">
        <v>380.37382248785326</v>
      </c>
      <c r="J86" s="14">
        <v>-181.69361266536964</v>
      </c>
      <c r="K86" s="14">
        <v>-549.63778376743517</v>
      </c>
      <c r="L86" s="14">
        <v>15.57052056304372</v>
      </c>
      <c r="M86" s="14">
        <v>-100.75062516765622</v>
      </c>
      <c r="XEM86" s="5" t="s">
        <v>249</v>
      </c>
    </row>
    <row r="87" spans="2:13 16367:16367" ht="16" x14ac:dyDescent="0.4">
      <c r="B87" s="124" t="s">
        <v>84</v>
      </c>
      <c r="C87" s="7">
        <v>20.864686801856621</v>
      </c>
      <c r="D87" s="6">
        <v>0</v>
      </c>
      <c r="E87" s="6">
        <v>-9.5459215371220818</v>
      </c>
      <c r="F87" s="6">
        <v>-6.0579650833732037</v>
      </c>
      <c r="G87" s="14">
        <v>-3.596995352217339</v>
      </c>
      <c r="H87" s="14">
        <v>-23.182845199675491</v>
      </c>
      <c r="I87" s="14">
        <v>-104.65888043935587</v>
      </c>
      <c r="J87" s="14">
        <v>-17.702939996078459</v>
      </c>
      <c r="K87" s="14">
        <v>165.82850357716487</v>
      </c>
      <c r="L87" s="14">
        <v>15.57052056304372</v>
      </c>
      <c r="M87" s="14">
        <v>4.2112102694704934</v>
      </c>
      <c r="XEM87" s="5" t="s">
        <v>152</v>
      </c>
    </row>
    <row r="88" spans="2:13 16367:16367" ht="16" x14ac:dyDescent="0.4">
      <c r="B88" s="124" t="s">
        <v>85</v>
      </c>
      <c r="C88" s="7">
        <v>438.70033391386897</v>
      </c>
      <c r="D88" s="6">
        <v>0</v>
      </c>
      <c r="E88" s="6">
        <v>-9.5459215371220818</v>
      </c>
      <c r="F88" s="6">
        <v>374.36434124511891</v>
      </c>
      <c r="G88" s="14">
        <v>9.3878021720733642</v>
      </c>
      <c r="H88" s="14">
        <v>18.389103825337649</v>
      </c>
      <c r="I88" s="14">
        <v>266.85657398800646</v>
      </c>
      <c r="J88" s="14">
        <v>27.92043475156364</v>
      </c>
      <c r="K88" s="14">
        <v>-247.64117235308845</v>
      </c>
      <c r="L88" s="14">
        <v>15.57052056304372</v>
      </c>
      <c r="M88" s="14">
        <v>-16.601348741064335</v>
      </c>
      <c r="XEM88" s="5" t="s">
        <v>104</v>
      </c>
    </row>
    <row r="89" spans="2:13 16367:16367" ht="16" x14ac:dyDescent="0.4">
      <c r="B89" s="124" t="s">
        <v>86</v>
      </c>
      <c r="C89" s="7">
        <v>428.35949078104301</v>
      </c>
      <c r="D89" s="6">
        <v>0</v>
      </c>
      <c r="E89" s="6">
        <v>-9.5459215371220818</v>
      </c>
      <c r="F89" s="6">
        <v>287.53184455824817</v>
      </c>
      <c r="G89" s="14">
        <v>-3.2625463305319684</v>
      </c>
      <c r="H89" s="14">
        <v>-105.48494345296741</v>
      </c>
      <c r="I89" s="14">
        <v>187.16397754349452</v>
      </c>
      <c r="J89" s="14">
        <v>105.26440506132012</v>
      </c>
      <c r="K89" s="14">
        <v>-46.686477151341187</v>
      </c>
      <c r="L89" s="14">
        <v>9.1679418204722953</v>
      </c>
      <c r="M89" s="14">
        <v>4.2112102694704934</v>
      </c>
      <c r="XEM89" s="5" t="s">
        <v>105</v>
      </c>
    </row>
    <row r="90" spans="2:13 16367:16367" ht="16" x14ac:dyDescent="0.4">
      <c r="B90" s="124" t="s">
        <v>87</v>
      </c>
      <c r="C90" s="7">
        <v>127.70578907612907</v>
      </c>
      <c r="D90" s="6">
        <v>0</v>
      </c>
      <c r="E90" s="6">
        <v>-9.5459215371220818</v>
      </c>
      <c r="F90" s="6">
        <v>336.25256136361662</v>
      </c>
      <c r="G90" s="14">
        <v>-3.596995352217339</v>
      </c>
      <c r="H90" s="14">
        <v>80.669211965253979</v>
      </c>
      <c r="I90" s="14">
        <v>224.85669364092416</v>
      </c>
      <c r="J90" s="14">
        <v>-92.55056204507548</v>
      </c>
      <c r="K90" s="14">
        <v>-425.6276160027623</v>
      </c>
      <c r="L90" s="14">
        <v>15.57052056304372</v>
      </c>
      <c r="M90" s="14">
        <v>1.6778964804677861</v>
      </c>
      <c r="XEM90" s="5" t="s">
        <v>83</v>
      </c>
    </row>
    <row r="91" spans="2:13 16367:16367" ht="16" x14ac:dyDescent="0.4">
      <c r="B91" s="124" t="s">
        <v>88</v>
      </c>
      <c r="C91" s="7">
        <v>353.85334322192364</v>
      </c>
      <c r="D91" s="6">
        <v>0</v>
      </c>
      <c r="E91" s="6">
        <v>-9.5459215371220818</v>
      </c>
      <c r="F91" s="6">
        <v>228.14972050893562</v>
      </c>
      <c r="G91" s="14">
        <v>-3.596995352217339</v>
      </c>
      <c r="H91" s="14">
        <v>9.1585297837598052</v>
      </c>
      <c r="I91" s="14">
        <v>181.479261837438</v>
      </c>
      <c r="J91" s="14">
        <v>87.704814512974536</v>
      </c>
      <c r="K91" s="14">
        <v>-159.27779736435912</v>
      </c>
      <c r="L91" s="14">
        <v>15.57052056304372</v>
      </c>
      <c r="M91" s="14">
        <v>4.2112102694704934</v>
      </c>
      <c r="XEM91" s="5" t="s">
        <v>106</v>
      </c>
    </row>
    <row r="92" spans="2:13 16367:16367" ht="16" x14ac:dyDescent="0.4">
      <c r="B92" s="124" t="s">
        <v>89</v>
      </c>
      <c r="C92" s="7">
        <v>649.28427180755671</v>
      </c>
      <c r="D92" s="6">
        <v>0</v>
      </c>
      <c r="E92" s="6">
        <v>-9.5459215371220818</v>
      </c>
      <c r="F92" s="6">
        <v>603.99168380710455</v>
      </c>
      <c r="G92" s="14">
        <v>57.355348993618101</v>
      </c>
      <c r="H92" s="14">
        <v>80.440743774420241</v>
      </c>
      <c r="I92" s="14">
        <v>533.4564325624757</v>
      </c>
      <c r="J92" s="14">
        <v>-5.0225747953347319</v>
      </c>
      <c r="K92" s="14">
        <v>-631.17317183011903</v>
      </c>
      <c r="L92" s="14">
        <v>15.57052056304372</v>
      </c>
      <c r="M92" s="14">
        <v>4.2112102694704934</v>
      </c>
      <c r="XEM92" s="5" t="s">
        <v>107</v>
      </c>
    </row>
    <row r="93" spans="2:13 16367:16367" ht="16" x14ac:dyDescent="0.4">
      <c r="B93" s="124" t="s">
        <v>90</v>
      </c>
      <c r="C93" s="7">
        <v>529.43915159563664</v>
      </c>
      <c r="D93" s="6">
        <v>0</v>
      </c>
      <c r="E93" s="6">
        <v>-9.5459215371220818</v>
      </c>
      <c r="F93" s="6">
        <v>482.23730973659337</v>
      </c>
      <c r="G93" s="14">
        <v>4.4426066176553851</v>
      </c>
      <c r="H93" s="14">
        <v>8.1031876861508838</v>
      </c>
      <c r="I93" s="14">
        <v>291.70110378766384</v>
      </c>
      <c r="J93" s="14">
        <v>3.5070663438950973</v>
      </c>
      <c r="K93" s="14">
        <v>-242.92908195307146</v>
      </c>
      <c r="L93" s="14">
        <v>15.57052056304372</v>
      </c>
      <c r="M93" s="14">
        <v>-23.647639649172135</v>
      </c>
      <c r="XEM93" s="5" t="s">
        <v>284</v>
      </c>
    </row>
    <row r="94" spans="2:13 16367:16367" ht="16" x14ac:dyDescent="0.4">
      <c r="B94" s="124" t="s">
        <v>91</v>
      </c>
      <c r="C94" s="7">
        <v>198.69055381075322</v>
      </c>
      <c r="D94" s="6">
        <v>0</v>
      </c>
      <c r="E94" s="6">
        <v>-9.5459215371220818</v>
      </c>
      <c r="F94" s="6">
        <v>230.17181682188593</v>
      </c>
      <c r="G94" s="14">
        <v>-3.596995352217339</v>
      </c>
      <c r="H94" s="14">
        <v>-61.67143543847952</v>
      </c>
      <c r="I94" s="14">
        <v>263.13402765718826</v>
      </c>
      <c r="J94" s="14">
        <v>5.6827772004867061</v>
      </c>
      <c r="K94" s="14">
        <v>-245.26544637350298</v>
      </c>
      <c r="L94" s="14">
        <v>15.57052056304372</v>
      </c>
      <c r="M94" s="14">
        <v>4.2112102694704934</v>
      </c>
      <c r="XEM94" s="5" t="s">
        <v>8</v>
      </c>
    </row>
    <row r="95" spans="2:13 16367:16367" ht="16" x14ac:dyDescent="0.4">
      <c r="B95" s="124" t="s">
        <v>92</v>
      </c>
      <c r="C95" s="7">
        <v>393.21994590890353</v>
      </c>
      <c r="D95" s="6">
        <v>0</v>
      </c>
      <c r="E95" s="6">
        <v>-9.5459215371220818</v>
      </c>
      <c r="F95" s="6">
        <v>421.47645274844621</v>
      </c>
      <c r="G95" s="14">
        <v>-3.596995352217339</v>
      </c>
      <c r="H95" s="14">
        <v>-47.770411668034292</v>
      </c>
      <c r="I95" s="14">
        <v>169.42528379496667</v>
      </c>
      <c r="J95" s="14">
        <v>-9.5085408714562565</v>
      </c>
      <c r="K95" s="14">
        <v>-147.0416520381936</v>
      </c>
      <c r="L95" s="14">
        <v>15.57052056304372</v>
      </c>
      <c r="M95" s="14">
        <v>4.2112102694704934</v>
      </c>
      <c r="XEM95" s="5" t="s">
        <v>64</v>
      </c>
    </row>
    <row r="96" spans="2:13 16367:16367" ht="16" x14ac:dyDescent="0.4">
      <c r="B96" s="124" t="s">
        <v>93</v>
      </c>
      <c r="C96" s="7">
        <v>-53.046974590560566</v>
      </c>
      <c r="D96" s="6">
        <v>0</v>
      </c>
      <c r="E96" s="6">
        <v>-9.5459215371220818</v>
      </c>
      <c r="F96" s="6">
        <v>14.562990460934492</v>
      </c>
      <c r="G96" s="14">
        <v>-3.596995352217339</v>
      </c>
      <c r="H96" s="14">
        <v>-62.011334817823595</v>
      </c>
      <c r="I96" s="14">
        <v>-28.348042120749668</v>
      </c>
      <c r="J96" s="14">
        <v>-3.4021002623258174</v>
      </c>
      <c r="K96" s="14">
        <v>19.512698206229224</v>
      </c>
      <c r="L96" s="14">
        <v>15.57052056304372</v>
      </c>
      <c r="M96" s="14">
        <v>4.2112102694704934</v>
      </c>
      <c r="XEM96" s="5" t="s">
        <v>285</v>
      </c>
    </row>
    <row r="97" spans="2:13 16367:16367" ht="16" x14ac:dyDescent="0.4">
      <c r="B97" s="124" t="s">
        <v>94</v>
      </c>
      <c r="C97" s="7">
        <v>86.021597345183949</v>
      </c>
      <c r="D97" s="6">
        <v>0</v>
      </c>
      <c r="E97" s="6">
        <v>-9.5459215371220818</v>
      </c>
      <c r="F97" s="6">
        <v>27.170527017980461</v>
      </c>
      <c r="G97" s="14">
        <v>-3.596995352217339</v>
      </c>
      <c r="H97" s="14">
        <v>-40.252724868136092</v>
      </c>
      <c r="I97" s="14">
        <v>-8.6539043703357965</v>
      </c>
      <c r="J97" s="14">
        <v>61.982119585209539</v>
      </c>
      <c r="K97" s="14">
        <v>48.129354021117678</v>
      </c>
      <c r="L97" s="14">
        <v>6.5779325792170882</v>
      </c>
      <c r="M97" s="14">
        <v>4.2112102694704934</v>
      </c>
      <c r="XEM97" s="5" t="s">
        <v>84</v>
      </c>
    </row>
    <row r="98" spans="2:13 16367:16367" ht="16" x14ac:dyDescent="0.4">
      <c r="B98" s="124" t="s">
        <v>95</v>
      </c>
      <c r="C98" s="7">
        <v>475.69075851721419</v>
      </c>
      <c r="D98" s="6">
        <v>0</v>
      </c>
      <c r="E98" s="6">
        <v>-9.5459215371220818</v>
      </c>
      <c r="F98" s="6">
        <v>410.48575861518026</v>
      </c>
      <c r="G98" s="14">
        <v>1.0513443374150018</v>
      </c>
      <c r="H98" s="14">
        <v>70.276017060951148</v>
      </c>
      <c r="I98" s="14">
        <v>257.74908225545272</v>
      </c>
      <c r="J98" s="14">
        <v>93.669445984232766</v>
      </c>
      <c r="K98" s="14">
        <v>-367.77669903140981</v>
      </c>
      <c r="L98" s="14">
        <v>15.57052056304372</v>
      </c>
      <c r="M98" s="14">
        <v>4.2112102694704934</v>
      </c>
      <c r="XEM98" s="5" t="s">
        <v>153</v>
      </c>
    </row>
    <row r="99" spans="2:13 16367:16367" ht="16" x14ac:dyDescent="0.4">
      <c r="B99" s="124" t="s">
        <v>96</v>
      </c>
      <c r="C99" s="7">
        <v>231.96275852336936</v>
      </c>
      <c r="D99" s="6">
        <v>0</v>
      </c>
      <c r="E99" s="6">
        <v>-9.5459215371220818</v>
      </c>
      <c r="F99" s="6">
        <v>197.42519486434043</v>
      </c>
      <c r="G99" s="14">
        <v>-3.596995352217339</v>
      </c>
      <c r="H99" s="14">
        <v>124.81843594638001</v>
      </c>
      <c r="I99" s="14">
        <v>239.97823398628475</v>
      </c>
      <c r="J99" s="14">
        <v>43.891206667083011</v>
      </c>
      <c r="K99" s="14">
        <v>-380.78912688389363</v>
      </c>
      <c r="L99" s="14">
        <v>15.57052056304372</v>
      </c>
      <c r="M99" s="14">
        <v>4.2112102694704934</v>
      </c>
      <c r="XEM99" s="5" t="s">
        <v>93</v>
      </c>
    </row>
    <row r="100" spans="2:13 16367:16367" ht="16" x14ac:dyDescent="0.4">
      <c r="B100" s="124" t="s">
        <v>97</v>
      </c>
      <c r="C100" s="7">
        <v>241.23433858602914</v>
      </c>
      <c r="D100" s="6">
        <v>0</v>
      </c>
      <c r="E100" s="6">
        <v>-9.5459215371220818</v>
      </c>
      <c r="F100" s="6">
        <v>176.43819448401396</v>
      </c>
      <c r="G100" s="14">
        <v>-3.596995352217339</v>
      </c>
      <c r="H100" s="14">
        <v>-56.086849712290721</v>
      </c>
      <c r="I100" s="14">
        <v>176.46117767540093</v>
      </c>
      <c r="J100" s="14">
        <v>60.396825181153744</v>
      </c>
      <c r="K100" s="14">
        <v>-122.61382298542357</v>
      </c>
      <c r="L100" s="14">
        <v>15.57052056304372</v>
      </c>
      <c r="M100" s="14">
        <v>4.2112102694704934</v>
      </c>
      <c r="XEM100" s="5" t="s">
        <v>206</v>
      </c>
    </row>
    <row r="101" spans="2:13 16367:16367" ht="16" x14ac:dyDescent="0.4">
      <c r="B101" s="124" t="s">
        <v>98</v>
      </c>
      <c r="C101" s="7">
        <v>-261.22748898226462</v>
      </c>
      <c r="D101" s="6">
        <v>0</v>
      </c>
      <c r="E101" s="6">
        <v>-9.5459215371220818</v>
      </c>
      <c r="F101" s="6">
        <v>-258.68697388794811</v>
      </c>
      <c r="G101" s="14">
        <v>-3.596995352217339</v>
      </c>
      <c r="H101" s="14">
        <v>179.43716564398494</v>
      </c>
      <c r="I101" s="14">
        <v>403.09924402344592</v>
      </c>
      <c r="J101" s="14">
        <v>-149.56031119687515</v>
      </c>
      <c r="K101" s="14">
        <v>-442.15542750804701</v>
      </c>
      <c r="L101" s="14">
        <v>15.57052056304372</v>
      </c>
      <c r="M101" s="14">
        <v>4.2112102694704934</v>
      </c>
      <c r="XEM101" s="5" t="s">
        <v>94</v>
      </c>
    </row>
    <row r="102" spans="2:13 16367:16367" ht="16" x14ac:dyDescent="0.4">
      <c r="B102" s="124" t="s">
        <v>99</v>
      </c>
      <c r="C102" s="7">
        <v>235.55908093428945</v>
      </c>
      <c r="D102" s="6">
        <v>0</v>
      </c>
      <c r="E102" s="6">
        <v>-9.5459215371220818</v>
      </c>
      <c r="F102" s="6">
        <v>156.20593602992676</v>
      </c>
      <c r="G102" s="14">
        <v>-3.596995352217339</v>
      </c>
      <c r="H102" s="14">
        <v>67.678463104154403</v>
      </c>
      <c r="I102" s="14">
        <v>125.41216306023334</v>
      </c>
      <c r="J102" s="14">
        <v>51.743520434232693</v>
      </c>
      <c r="K102" s="14">
        <v>-170.1391415181065</v>
      </c>
      <c r="L102" s="14">
        <v>13.589846443717637</v>
      </c>
      <c r="M102" s="14">
        <v>4.2112102694704934</v>
      </c>
      <c r="XEM102" s="5" t="s">
        <v>193</v>
      </c>
    </row>
    <row r="103" spans="2:13 16367:16367" ht="16" x14ac:dyDescent="0.4">
      <c r="B103" s="124" t="s">
        <v>100</v>
      </c>
      <c r="C103" s="7">
        <v>-143.17763956319556</v>
      </c>
      <c r="D103" s="6">
        <v>0</v>
      </c>
      <c r="E103" s="6">
        <v>-6.8215950771439093</v>
      </c>
      <c r="F103" s="6">
        <v>-123.93524528315007</v>
      </c>
      <c r="G103" s="14">
        <v>-3.596995352217339</v>
      </c>
      <c r="H103" s="14">
        <v>47.631986440926582</v>
      </c>
      <c r="I103" s="14">
        <v>-91.92417124330079</v>
      </c>
      <c r="J103" s="14">
        <v>-54.65026457428467</v>
      </c>
      <c r="K103" s="14">
        <v>70.336914693460457</v>
      </c>
      <c r="L103" s="14">
        <v>15.57052056304372</v>
      </c>
      <c r="M103" s="14">
        <v>4.2112102694704934</v>
      </c>
      <c r="XEM103" s="5" t="s">
        <v>40</v>
      </c>
    </row>
    <row r="104" spans="2:13 16367:16367" ht="16" x14ac:dyDescent="0.4">
      <c r="B104" s="124" t="s">
        <v>101</v>
      </c>
      <c r="C104" s="7">
        <v>89.460231119833665</v>
      </c>
      <c r="D104" s="6">
        <v>0</v>
      </c>
      <c r="E104" s="6">
        <v>11.556445471003721</v>
      </c>
      <c r="F104" s="6">
        <v>26.893702391679451</v>
      </c>
      <c r="G104" s="14">
        <v>-3.596995352217339</v>
      </c>
      <c r="H104" s="14">
        <v>-57.137108264424192</v>
      </c>
      <c r="I104" s="14">
        <v>21.318960046130101</v>
      </c>
      <c r="J104" s="14">
        <v>5.9951348909079787</v>
      </c>
      <c r="K104" s="14">
        <v>64.648361104239726</v>
      </c>
      <c r="L104" s="14">
        <v>15.57052056304372</v>
      </c>
      <c r="M104" s="14">
        <v>4.2112102694704934</v>
      </c>
      <c r="XEM104" s="5" t="s">
        <v>194</v>
      </c>
    </row>
    <row r="105" spans="2:13 16367:16367" ht="16" x14ac:dyDescent="0.4">
      <c r="B105" s="124" t="s">
        <v>102</v>
      </c>
      <c r="C105" s="7">
        <v>-32.869342722830069</v>
      </c>
      <c r="D105" s="6">
        <v>0</v>
      </c>
      <c r="E105" s="6">
        <v>-9.5459215371220818</v>
      </c>
      <c r="F105" s="6">
        <v>-153.0408476450155</v>
      </c>
      <c r="G105" s="14">
        <v>-3.596995352217339</v>
      </c>
      <c r="H105" s="14">
        <v>84.844440529404238</v>
      </c>
      <c r="I105" s="14">
        <v>185.35105986414729</v>
      </c>
      <c r="J105" s="14">
        <v>-14.240709354789031</v>
      </c>
      <c r="K105" s="14">
        <v>-142.42210005975187</v>
      </c>
      <c r="L105" s="14">
        <v>15.57052056304372</v>
      </c>
      <c r="M105" s="14">
        <v>4.2112102694704934</v>
      </c>
      <c r="XEM105" s="5" t="s">
        <v>48</v>
      </c>
    </row>
    <row r="106" spans="2:13 16367:16367" ht="16" x14ac:dyDescent="0.4">
      <c r="B106" s="124" t="s">
        <v>103</v>
      </c>
      <c r="C106" s="7">
        <v>-138.09905058168181</v>
      </c>
      <c r="D106" s="6">
        <v>0</v>
      </c>
      <c r="E106" s="6">
        <v>6.3702030356062069</v>
      </c>
      <c r="F106" s="6">
        <v>-171.78438339117713</v>
      </c>
      <c r="G106" s="14">
        <v>-3.596995352217339</v>
      </c>
      <c r="H106" s="14">
        <v>37.505296404212736</v>
      </c>
      <c r="I106" s="14">
        <v>-137.21240431178214</v>
      </c>
      <c r="J106" s="14">
        <v>-4.3076211385375931</v>
      </c>
      <c r="K106" s="14">
        <v>115.14512333969924</v>
      </c>
      <c r="L106" s="14">
        <v>15.57052056304372</v>
      </c>
      <c r="M106" s="14">
        <v>4.2112102694704934</v>
      </c>
      <c r="XEM106" s="5" t="s">
        <v>286</v>
      </c>
    </row>
    <row r="107" spans="2:13 16367:16367" ht="16" x14ac:dyDescent="0.4">
      <c r="B107" s="124" t="s">
        <v>104</v>
      </c>
      <c r="C107" s="7">
        <v>79.621510953197529</v>
      </c>
      <c r="D107" s="6">
        <v>0</v>
      </c>
      <c r="E107" s="6">
        <v>-9.5459215371220818</v>
      </c>
      <c r="F107" s="6">
        <v>35.787655099709021</v>
      </c>
      <c r="G107" s="14">
        <v>-3.596995352217339</v>
      </c>
      <c r="H107" s="14">
        <v>57.400187366354245</v>
      </c>
      <c r="I107" s="14">
        <v>209.08284237908762</v>
      </c>
      <c r="J107" s="14">
        <v>36.413938065326377</v>
      </c>
      <c r="K107" s="14">
        <v>-261.65914941104046</v>
      </c>
      <c r="L107" s="14">
        <v>15.57052056304372</v>
      </c>
      <c r="M107" s="14">
        <v>0.16843378005644252</v>
      </c>
      <c r="XEM107" s="5" t="s">
        <v>108</v>
      </c>
    </row>
    <row r="108" spans="2:13 16367:16367" ht="16" x14ac:dyDescent="0.4">
      <c r="B108" s="124" t="s">
        <v>105</v>
      </c>
      <c r="C108" s="7">
        <v>41.535127852535183</v>
      </c>
      <c r="D108" s="6">
        <v>0</v>
      </c>
      <c r="E108" s="6">
        <v>46.738133912234652</v>
      </c>
      <c r="F108" s="6">
        <v>-40.51777682944774</v>
      </c>
      <c r="G108" s="14">
        <v>-3.596995352217339</v>
      </c>
      <c r="H108" s="14">
        <v>-58.822397835951662</v>
      </c>
      <c r="I108" s="14">
        <v>-158.51912198106774</v>
      </c>
      <c r="J108" s="14">
        <v>27.741016920576392</v>
      </c>
      <c r="K108" s="14">
        <v>214.0643257322605</v>
      </c>
      <c r="L108" s="14">
        <v>10.236733016677624</v>
      </c>
      <c r="M108" s="14">
        <v>4.2112102694704934</v>
      </c>
      <c r="XEM108" s="5" t="s">
        <v>32</v>
      </c>
    </row>
    <row r="109" spans="2:13 16367:16367" ht="16" x14ac:dyDescent="0.4">
      <c r="B109" s="124" t="s">
        <v>106</v>
      </c>
      <c r="C109" s="7">
        <v>287.52918991720441</v>
      </c>
      <c r="D109" s="6">
        <v>0</v>
      </c>
      <c r="E109" s="6">
        <v>-9.5459215371220818</v>
      </c>
      <c r="F109" s="6">
        <v>222.53358495338239</v>
      </c>
      <c r="G109" s="14">
        <v>-3.596995352217339</v>
      </c>
      <c r="H109" s="14">
        <v>-45.455857247600079</v>
      </c>
      <c r="I109" s="14">
        <v>498.47683633449759</v>
      </c>
      <c r="J109" s="14">
        <v>-12.018434067796946</v>
      </c>
      <c r="K109" s="14">
        <v>-382.64575399845336</v>
      </c>
      <c r="L109" s="14">
        <v>15.57052056304372</v>
      </c>
      <c r="M109" s="14">
        <v>4.2112102694704934</v>
      </c>
      <c r="XEM109" s="5" t="s">
        <v>250</v>
      </c>
    </row>
    <row r="110" spans="2:13 16367:16367" ht="16" x14ac:dyDescent="0.4">
      <c r="B110" s="124" t="s">
        <v>107</v>
      </c>
      <c r="C110" s="7">
        <v>73.784717040532783</v>
      </c>
      <c r="D110" s="6">
        <v>0</v>
      </c>
      <c r="E110" s="6">
        <v>-9.5459215371220818</v>
      </c>
      <c r="F110" s="6">
        <v>-49.072953365060229</v>
      </c>
      <c r="G110" s="14">
        <v>-3.596995352217339</v>
      </c>
      <c r="H110" s="14">
        <v>-38.660750525380372</v>
      </c>
      <c r="I110" s="14">
        <v>382.49729135230353</v>
      </c>
      <c r="J110" s="14">
        <v>19.302851654281884</v>
      </c>
      <c r="K110" s="14">
        <v>-246.92053601878683</v>
      </c>
      <c r="L110" s="14">
        <v>15.57052056304372</v>
      </c>
      <c r="M110" s="14">
        <v>4.2112102694704934</v>
      </c>
      <c r="XEM110" s="5" t="s">
        <v>109</v>
      </c>
    </row>
    <row r="111" spans="2:13 16367:16367" ht="16" x14ac:dyDescent="0.4">
      <c r="B111" s="124" t="s">
        <v>108</v>
      </c>
      <c r="C111" s="7">
        <v>69.568543774438339</v>
      </c>
      <c r="D111" s="6">
        <v>0</v>
      </c>
      <c r="E111" s="6">
        <v>-9.5459215371220818</v>
      </c>
      <c r="F111" s="6">
        <v>129.40222457538891</v>
      </c>
      <c r="G111" s="14">
        <v>-3.596995352217339</v>
      </c>
      <c r="H111" s="14">
        <v>82.385099920722837</v>
      </c>
      <c r="I111" s="14">
        <v>471.78211394028392</v>
      </c>
      <c r="J111" s="14">
        <v>-108.92155103428259</v>
      </c>
      <c r="K111" s="14">
        <v>-482.90554012049097</v>
      </c>
      <c r="L111" s="14">
        <v>15.57052056304372</v>
      </c>
      <c r="M111" s="14">
        <v>-24.601407180888046</v>
      </c>
      <c r="XEM111" s="5" t="s">
        <v>195</v>
      </c>
    </row>
    <row r="112" spans="2:13 16367:16367" ht="16" x14ac:dyDescent="0.4">
      <c r="B112" s="124" t="s">
        <v>109</v>
      </c>
      <c r="C112" s="7">
        <v>-20.947485120128889</v>
      </c>
      <c r="D112" s="6">
        <v>0</v>
      </c>
      <c r="E112" s="6">
        <v>-9.5459215371220818</v>
      </c>
      <c r="F112" s="6">
        <v>-40.617907760977737</v>
      </c>
      <c r="G112" s="14">
        <v>-3.596995352217339</v>
      </c>
      <c r="H112" s="14">
        <v>80.808534589801937</v>
      </c>
      <c r="I112" s="14">
        <v>56.993950151837325</v>
      </c>
      <c r="J112" s="14">
        <v>11.77042516646781</v>
      </c>
      <c r="K112" s="14">
        <v>-136.54130121043301</v>
      </c>
      <c r="L112" s="14">
        <v>15.57052056304372</v>
      </c>
      <c r="M112" s="14">
        <v>4.2112102694704934</v>
      </c>
      <c r="XEM112" s="5" t="s">
        <v>259</v>
      </c>
    </row>
    <row r="113" spans="2:13 16367:16367" ht="16" x14ac:dyDescent="0.4">
      <c r="B113" s="124" t="s">
        <v>110</v>
      </c>
      <c r="C113" s="7">
        <v>-178.29547218905131</v>
      </c>
      <c r="D113" s="6">
        <v>0</v>
      </c>
      <c r="E113" s="6">
        <v>-3.3592967531807703</v>
      </c>
      <c r="F113" s="6">
        <v>-258.79134826200834</v>
      </c>
      <c r="G113" s="14">
        <v>-3.596995352217339</v>
      </c>
      <c r="H113" s="14">
        <v>-69.270717908073067</v>
      </c>
      <c r="I113" s="14">
        <v>-153.18293054366882</v>
      </c>
      <c r="J113" s="14">
        <v>76.899788789214981</v>
      </c>
      <c r="K113" s="14">
        <v>328.98726660002109</v>
      </c>
      <c r="L113" s="14">
        <v>-100.19244902860956</v>
      </c>
      <c r="M113" s="14">
        <v>4.2112102694704934</v>
      </c>
      <c r="XEM113" s="5" t="s">
        <v>207</v>
      </c>
    </row>
    <row r="114" spans="2:13 16367:16367" ht="16" x14ac:dyDescent="0.4">
      <c r="B114" s="124" t="s">
        <v>111</v>
      </c>
      <c r="C114" s="7">
        <v>-114.04127449540054</v>
      </c>
      <c r="D114" s="6">
        <v>0</v>
      </c>
      <c r="E114" s="6">
        <v>-9.5459215371220818</v>
      </c>
      <c r="F114" s="6">
        <v>-171.23368836865214</v>
      </c>
      <c r="G114" s="14">
        <v>-3.596995352217339</v>
      </c>
      <c r="H114" s="14">
        <v>114.43292670665069</v>
      </c>
      <c r="I114" s="14">
        <v>57.128527650996126</v>
      </c>
      <c r="J114" s="14">
        <v>-31.116226066174018</v>
      </c>
      <c r="K114" s="14">
        <v>-89.891628361396016</v>
      </c>
      <c r="L114" s="14">
        <v>15.57052056304372</v>
      </c>
      <c r="M114" s="14">
        <v>4.2112102694704934</v>
      </c>
      <c r="XEM114" s="5" t="s">
        <v>134</v>
      </c>
    </row>
    <row r="115" spans="2:13 16367:16367" ht="16" x14ac:dyDescent="0.4">
      <c r="B115" s="124" t="s">
        <v>112</v>
      </c>
      <c r="C115" s="7">
        <v>-117.02635958108181</v>
      </c>
      <c r="D115" s="6">
        <v>0</v>
      </c>
      <c r="E115" s="6">
        <v>-2.6452948527705593</v>
      </c>
      <c r="F115" s="6">
        <v>-234.83604084000359</v>
      </c>
      <c r="G115" s="14">
        <v>-3.596995352217339</v>
      </c>
      <c r="H115" s="14">
        <v>-122.5921361345785</v>
      </c>
      <c r="I115" s="14">
        <v>-670.28809225458212</v>
      </c>
      <c r="J115" s="14">
        <v>169.35122860322346</v>
      </c>
      <c r="K115" s="14">
        <v>859.52035098891781</v>
      </c>
      <c r="L115" s="14">
        <v>-116.15059000854161</v>
      </c>
      <c r="M115" s="14">
        <v>4.2112102694704934</v>
      </c>
      <c r="XEM115" s="5" t="s">
        <v>217</v>
      </c>
    </row>
    <row r="116" spans="2:13 16367:16367" ht="16" x14ac:dyDescent="0.4">
      <c r="B116" s="124" t="s">
        <v>113</v>
      </c>
      <c r="C116" s="7">
        <v>-236.96286474940578</v>
      </c>
      <c r="D116" s="6">
        <v>0</v>
      </c>
      <c r="E116" s="6">
        <v>-0.82413173124657246</v>
      </c>
      <c r="F116" s="6">
        <v>-176.27183835284973</v>
      </c>
      <c r="G116" s="14">
        <v>-3.596995352217339</v>
      </c>
      <c r="H116" s="14">
        <v>-61.309192550951302</v>
      </c>
      <c r="I116" s="14">
        <v>-242.65777445707565</v>
      </c>
      <c r="J116" s="14">
        <v>-12.767366189973238</v>
      </c>
      <c r="K116" s="14">
        <v>292.1840417429969</v>
      </c>
      <c r="L116" s="14">
        <v>-35.930818127559327</v>
      </c>
      <c r="M116" s="14">
        <v>4.2112102694704934</v>
      </c>
      <c r="XEM116" s="5" t="s">
        <v>154</v>
      </c>
    </row>
    <row r="117" spans="2:13 16367:16367" ht="16" x14ac:dyDescent="0.4">
      <c r="B117" s="124" t="s">
        <v>114</v>
      </c>
      <c r="C117" s="7">
        <v>-145.84600402865144</v>
      </c>
      <c r="D117" s="6">
        <v>0</v>
      </c>
      <c r="E117" s="6">
        <v>-2.0324153950169297</v>
      </c>
      <c r="F117" s="6">
        <v>-86.017197724635921</v>
      </c>
      <c r="G117" s="14">
        <v>-3.596995352217339</v>
      </c>
      <c r="H117" s="14">
        <v>96.323786675102781</v>
      </c>
      <c r="I117" s="14">
        <v>-189.97720176465083</v>
      </c>
      <c r="J117" s="14">
        <v>-40.204852810986942</v>
      </c>
      <c r="K117" s="14">
        <v>90.200532893197774</v>
      </c>
      <c r="L117" s="14">
        <v>-14.75287081891449</v>
      </c>
      <c r="M117" s="14">
        <v>4.2112102694704934</v>
      </c>
      <c r="XEM117" s="5" t="s">
        <v>110</v>
      </c>
    </row>
    <row r="118" spans="2:13 16367:16367" ht="16" x14ac:dyDescent="0.4">
      <c r="B118" s="124" t="s">
        <v>115</v>
      </c>
      <c r="C118" s="7">
        <v>596.74311945475461</v>
      </c>
      <c r="D118" s="6">
        <v>0</v>
      </c>
      <c r="E118" s="6">
        <v>-9.5459215371220818</v>
      </c>
      <c r="F118" s="6">
        <v>473.25845256750745</v>
      </c>
      <c r="G118" s="14">
        <v>0.46652688563610051</v>
      </c>
      <c r="H118" s="14">
        <v>63.953610679714089</v>
      </c>
      <c r="I118" s="14">
        <v>168.27495532805943</v>
      </c>
      <c r="J118" s="14">
        <v>22.160510076917603</v>
      </c>
      <c r="K118" s="14">
        <v>-141.6067453784722</v>
      </c>
      <c r="L118" s="14">
        <v>15.57052056304372</v>
      </c>
      <c r="M118" s="14">
        <v>4.2112102694704934</v>
      </c>
      <c r="XEM118" s="5" t="s">
        <v>218</v>
      </c>
    </row>
    <row r="119" spans="2:13 16367:16367" ht="16" x14ac:dyDescent="0.4">
      <c r="B119" s="124" t="s">
        <v>116</v>
      </c>
      <c r="C119" s="7">
        <v>523.81628425049041</v>
      </c>
      <c r="D119" s="6">
        <v>0</v>
      </c>
      <c r="E119" s="6">
        <v>-9.5459215371220818</v>
      </c>
      <c r="F119" s="6">
        <v>265.86745207592804</v>
      </c>
      <c r="G119" s="14">
        <v>17.467939026349367</v>
      </c>
      <c r="H119" s="14">
        <v>329.26652744954959</v>
      </c>
      <c r="I119" s="14">
        <v>704.22336228589199</v>
      </c>
      <c r="J119" s="14">
        <v>-149.67530726918076</v>
      </c>
      <c r="K119" s="14">
        <v>-653.56949861343969</v>
      </c>
      <c r="L119" s="14">
        <v>15.57052056304372</v>
      </c>
      <c r="M119" s="14">
        <v>4.2112102694704934</v>
      </c>
      <c r="XEM119" s="5" t="s">
        <v>135</v>
      </c>
    </row>
    <row r="120" spans="2:13 16367:16367" ht="16" x14ac:dyDescent="0.4">
      <c r="B120" s="124" t="s">
        <v>117</v>
      </c>
      <c r="C120" s="7">
        <v>130.05962090553416</v>
      </c>
      <c r="D120" s="6">
        <v>0</v>
      </c>
      <c r="E120" s="6">
        <v>-9.5459215371220818</v>
      </c>
      <c r="F120" s="6">
        <v>333.13726959927044</v>
      </c>
      <c r="G120" s="14">
        <v>-3.596995352217339</v>
      </c>
      <c r="H120" s="14">
        <v>-83.425271589246222</v>
      </c>
      <c r="I120" s="14">
        <v>188.75895759959701</v>
      </c>
      <c r="J120" s="14">
        <v>-69.146073108789423</v>
      </c>
      <c r="K120" s="14">
        <v>-189.08853204756704</v>
      </c>
      <c r="L120" s="14">
        <v>15.57052056304372</v>
      </c>
      <c r="M120" s="14">
        <v>-52.604333221434906</v>
      </c>
      <c r="XEM120" s="5" t="s">
        <v>111</v>
      </c>
    </row>
    <row r="121" spans="2:13 16367:16367" ht="16" x14ac:dyDescent="0.4">
      <c r="B121" s="124" t="s">
        <v>118</v>
      </c>
      <c r="C121" s="7">
        <v>198.6587491781512</v>
      </c>
      <c r="D121" s="6">
        <v>0</v>
      </c>
      <c r="E121" s="6">
        <v>-9.5459215371220818</v>
      </c>
      <c r="F121" s="6">
        <v>173.15185191255929</v>
      </c>
      <c r="G121" s="14">
        <v>-3.596995352217339</v>
      </c>
      <c r="H121" s="14">
        <v>1.9731537886043116</v>
      </c>
      <c r="I121" s="14">
        <v>453.80909123545086</v>
      </c>
      <c r="J121" s="14">
        <v>-16.449236535595439</v>
      </c>
      <c r="K121" s="14">
        <v>-420.46492516604258</v>
      </c>
      <c r="L121" s="14">
        <v>15.57052056304372</v>
      </c>
      <c r="M121" s="14">
        <v>4.2112102694704934</v>
      </c>
      <c r="XEM121" s="5" t="s">
        <v>208</v>
      </c>
    </row>
    <row r="122" spans="2:13 16367:16367" ht="16" x14ac:dyDescent="0.4">
      <c r="B122" s="124" t="s">
        <v>119</v>
      </c>
      <c r="C122" s="7">
        <v>364.4451654603464</v>
      </c>
      <c r="D122" s="6">
        <v>0</v>
      </c>
      <c r="E122" s="6">
        <v>-9.5459215371220818</v>
      </c>
      <c r="F122" s="6">
        <v>161.23735530477595</v>
      </c>
      <c r="G122" s="14">
        <v>-3.596995352217339</v>
      </c>
      <c r="H122" s="14">
        <v>-15.739245969768918</v>
      </c>
      <c r="I122" s="14">
        <v>311.58168663888023</v>
      </c>
      <c r="J122" s="14">
        <v>80.957912208076692</v>
      </c>
      <c r="K122" s="14">
        <v>-180.23135666479234</v>
      </c>
      <c r="L122" s="14">
        <v>15.57052056304372</v>
      </c>
      <c r="M122" s="14">
        <v>4.2112102694704934</v>
      </c>
      <c r="XEM122" s="5" t="s">
        <v>209</v>
      </c>
    </row>
    <row r="123" spans="2:13 16367:16367" ht="16" x14ac:dyDescent="0.4">
      <c r="B123" s="124" t="s">
        <v>120</v>
      </c>
      <c r="C123" s="7">
        <v>-160.31075160547766</v>
      </c>
      <c r="D123" s="6">
        <v>0</v>
      </c>
      <c r="E123" s="6">
        <v>-8.1611014062094878</v>
      </c>
      <c r="F123" s="6">
        <v>-211.30037584201838</v>
      </c>
      <c r="G123" s="14">
        <v>-3.596995352217339</v>
      </c>
      <c r="H123" s="14">
        <v>-105.83058799570995</v>
      </c>
      <c r="I123" s="14">
        <v>-129.42672458579028</v>
      </c>
      <c r="J123" s="14">
        <v>26.557627451288447</v>
      </c>
      <c r="K123" s="14">
        <v>289.43943474542777</v>
      </c>
      <c r="L123" s="14">
        <v>-22.203238889718925</v>
      </c>
      <c r="M123" s="14">
        <v>4.2112102694704934</v>
      </c>
      <c r="XEM123" s="5" t="s">
        <v>229</v>
      </c>
    </row>
    <row r="124" spans="2:13 16367:16367" ht="16" x14ac:dyDescent="0.4">
      <c r="B124" s="124" t="s">
        <v>121</v>
      </c>
      <c r="C124" s="7">
        <v>191.18378546674683</v>
      </c>
      <c r="D124" s="6">
        <v>0</v>
      </c>
      <c r="E124" s="6">
        <v>-9.5459215371220818</v>
      </c>
      <c r="F124" s="6">
        <v>137.83851592599805</v>
      </c>
      <c r="G124" s="14">
        <v>-3.596995352217339</v>
      </c>
      <c r="H124" s="14">
        <v>31.369737285426456</v>
      </c>
      <c r="I124" s="14">
        <v>362.92169239740764</v>
      </c>
      <c r="J124" s="14">
        <v>-31.582609654175375</v>
      </c>
      <c r="K124" s="14">
        <v>-316.00236443108474</v>
      </c>
      <c r="L124" s="14">
        <v>15.57052056304372</v>
      </c>
      <c r="M124" s="14">
        <v>4.2112102694704934</v>
      </c>
      <c r="XEM124" s="5" t="s">
        <v>155</v>
      </c>
    </row>
    <row r="125" spans="2:13 16367:16367" ht="16" x14ac:dyDescent="0.4">
      <c r="B125" s="124" t="s">
        <v>122</v>
      </c>
      <c r="C125" s="7">
        <v>230.28749708674275</v>
      </c>
      <c r="D125" s="6">
        <v>0</v>
      </c>
      <c r="E125" s="6">
        <v>-9.5459215371220818</v>
      </c>
      <c r="F125" s="6">
        <v>111.21466531424511</v>
      </c>
      <c r="G125" s="14">
        <v>-3.596995352217339</v>
      </c>
      <c r="H125" s="14">
        <v>-64.077746107361321</v>
      </c>
      <c r="I125" s="14">
        <v>75.511994194517243</v>
      </c>
      <c r="J125" s="14">
        <v>68.150145682109425</v>
      </c>
      <c r="K125" s="14">
        <v>44.565793616108216</v>
      </c>
      <c r="L125" s="14">
        <v>3.854351006993038</v>
      </c>
      <c r="M125" s="14">
        <v>4.2112102694704934</v>
      </c>
      <c r="XEM125" s="5" t="s">
        <v>73</v>
      </c>
    </row>
    <row r="126" spans="2:13 16367:16367" ht="16" x14ac:dyDescent="0.4">
      <c r="B126" s="124" t="s">
        <v>123</v>
      </c>
      <c r="C126" s="7">
        <v>77.038263661993724</v>
      </c>
      <c r="D126" s="6">
        <v>0</v>
      </c>
      <c r="E126" s="6">
        <v>-9.5459215371220818</v>
      </c>
      <c r="F126" s="6">
        <v>209.7564350626397</v>
      </c>
      <c r="G126" s="14">
        <v>-3.596995352217339</v>
      </c>
      <c r="H126" s="14">
        <v>32.163449389451593</v>
      </c>
      <c r="I126" s="14">
        <v>597.56017572914539</v>
      </c>
      <c r="J126" s="14">
        <v>-112.87277171611424</v>
      </c>
      <c r="K126" s="14">
        <v>-656.20783874630354</v>
      </c>
      <c r="L126" s="14">
        <v>15.57052056304372</v>
      </c>
      <c r="M126" s="14">
        <v>4.2112102694704934</v>
      </c>
      <c r="XEM126" s="5" t="s">
        <v>9</v>
      </c>
    </row>
    <row r="127" spans="2:13 16367:16367" ht="16" x14ac:dyDescent="0.4">
      <c r="B127" s="124" t="s">
        <v>124</v>
      </c>
      <c r="C127" s="7">
        <v>-100.77413144889695</v>
      </c>
      <c r="D127" s="6">
        <v>0</v>
      </c>
      <c r="E127" s="6">
        <v>-9.5459215371220818</v>
      </c>
      <c r="F127" s="6">
        <v>-144.58815009182103</v>
      </c>
      <c r="G127" s="14">
        <v>-3.596995352217339</v>
      </c>
      <c r="H127" s="14">
        <v>13.875675123804667</v>
      </c>
      <c r="I127" s="14">
        <v>50.516766912151077</v>
      </c>
      <c r="J127" s="14">
        <v>5.3253404618688487</v>
      </c>
      <c r="K127" s="14">
        <v>-4.3497526010075491</v>
      </c>
      <c r="L127" s="14">
        <v>-12.622304634024031</v>
      </c>
      <c r="M127" s="14">
        <v>4.2112102694704934</v>
      </c>
      <c r="XEM127" s="5" t="s">
        <v>156</v>
      </c>
    </row>
    <row r="128" spans="2:13 16367:16367" ht="16" x14ac:dyDescent="0.4">
      <c r="B128" s="124" t="s">
        <v>125</v>
      </c>
      <c r="C128" s="7">
        <v>65.803385919114817</v>
      </c>
      <c r="D128" s="6">
        <v>0</v>
      </c>
      <c r="E128" s="6">
        <v>26.155420253331432</v>
      </c>
      <c r="F128" s="6">
        <v>-106.58904425616488</v>
      </c>
      <c r="G128" s="14">
        <v>-3.596995352217339</v>
      </c>
      <c r="H128" s="14">
        <v>-185.81024728416855</v>
      </c>
      <c r="I128" s="14">
        <v>-408.59082316544266</v>
      </c>
      <c r="J128" s="14">
        <v>70.85023040610325</v>
      </c>
      <c r="K128" s="14">
        <v>678.05228750344259</v>
      </c>
      <c r="L128" s="14">
        <v>-8.8786524552394948</v>
      </c>
      <c r="M128" s="14">
        <v>4.2112102694704934</v>
      </c>
      <c r="XEM128" s="5" t="s">
        <v>157</v>
      </c>
    </row>
    <row r="129" spans="2:13 16367:16367" ht="16" x14ac:dyDescent="0.4">
      <c r="B129" s="124" t="s">
        <v>126</v>
      </c>
      <c r="C129" s="7">
        <v>-40.458383761576371</v>
      </c>
      <c r="D129" s="6">
        <v>0</v>
      </c>
      <c r="E129" s="6">
        <v>-9.5459215371220818</v>
      </c>
      <c r="F129" s="6">
        <v>-119.10828773044354</v>
      </c>
      <c r="G129" s="14">
        <v>-3.596995352217339</v>
      </c>
      <c r="H129" s="14">
        <v>-78.474639826234281</v>
      </c>
      <c r="I129" s="14">
        <v>-37.892800290233623</v>
      </c>
      <c r="J129" s="14">
        <v>95.044316918604338</v>
      </c>
      <c r="K129" s="14">
        <v>103.96340362674026</v>
      </c>
      <c r="L129" s="14">
        <v>4.9413301598593948</v>
      </c>
      <c r="M129" s="14">
        <v>4.2112102694704934</v>
      </c>
      <c r="XEM129" s="5" t="s">
        <v>210</v>
      </c>
    </row>
    <row r="130" spans="2:13 16367:16367" ht="16" x14ac:dyDescent="0.4">
      <c r="B130" s="124" t="s">
        <v>127</v>
      </c>
      <c r="C130" s="7">
        <v>156.33174831317447</v>
      </c>
      <c r="D130" s="6">
        <v>0</v>
      </c>
      <c r="E130" s="6">
        <v>-9.5459215371220818</v>
      </c>
      <c r="F130" s="6">
        <v>7.6704522477404122</v>
      </c>
      <c r="G130" s="14">
        <v>-3.596995352217339</v>
      </c>
      <c r="H130" s="14">
        <v>300.97859541908292</v>
      </c>
      <c r="I130" s="14">
        <v>356.7766818834998</v>
      </c>
      <c r="J130" s="14">
        <v>-95.312824621903829</v>
      </c>
      <c r="K130" s="14">
        <v>-380.56847208343169</v>
      </c>
      <c r="L130" s="14">
        <v>-24.280977911944234</v>
      </c>
      <c r="M130" s="14">
        <v>4.2112102694704934</v>
      </c>
      <c r="XEM130" s="5" t="s">
        <v>49</v>
      </c>
    </row>
    <row r="131" spans="2:13 16367:16367" ht="16" x14ac:dyDescent="0.4">
      <c r="B131" s="124" t="s">
        <v>128</v>
      </c>
      <c r="C131" s="7">
        <v>-47.113408315081507</v>
      </c>
      <c r="D131" s="6">
        <v>0</v>
      </c>
      <c r="E131" s="6">
        <v>-9.5459215371220818</v>
      </c>
      <c r="F131" s="6">
        <v>-157.08217164928124</v>
      </c>
      <c r="G131" s="14">
        <v>-3.596995352217339</v>
      </c>
      <c r="H131" s="14">
        <v>-41.313507498883546</v>
      </c>
      <c r="I131" s="14">
        <v>142.83634264297808</v>
      </c>
      <c r="J131" s="14">
        <v>63.917318416041887</v>
      </c>
      <c r="K131" s="14">
        <v>-32.501323257185128</v>
      </c>
      <c r="L131" s="14">
        <v>-14.038360348882646</v>
      </c>
      <c r="M131" s="14">
        <v>4.2112102694704934</v>
      </c>
      <c r="XEM131" s="5" t="s">
        <v>74</v>
      </c>
    </row>
    <row r="132" spans="2:13 16367:16367" ht="16" x14ac:dyDescent="0.4">
      <c r="B132" s="124" t="s">
        <v>129</v>
      </c>
      <c r="C132" s="7">
        <v>111.22126728247075</v>
      </c>
      <c r="D132" s="6">
        <v>0</v>
      </c>
      <c r="E132" s="6">
        <v>-9.5459215371220818</v>
      </c>
      <c r="F132" s="6">
        <v>254.04457993628952</v>
      </c>
      <c r="G132" s="14">
        <v>-3.596995352217339</v>
      </c>
      <c r="H132" s="14">
        <v>78.796425986391469</v>
      </c>
      <c r="I132" s="14">
        <v>419.64669731835818</v>
      </c>
      <c r="J132" s="14">
        <v>-128.21411117108804</v>
      </c>
      <c r="K132" s="14">
        <v>-509.52232236562901</v>
      </c>
      <c r="L132" s="14">
        <v>5.4017041980174847</v>
      </c>
      <c r="M132" s="14">
        <v>4.2112102694704934</v>
      </c>
      <c r="XEM132" s="5" t="s">
        <v>243</v>
      </c>
    </row>
    <row r="133" spans="2:13 16367:16367" ht="16" x14ac:dyDescent="0.4">
      <c r="B133" s="124" t="s">
        <v>130</v>
      </c>
      <c r="C133" s="7">
        <v>394.31497916834138</v>
      </c>
      <c r="D133" s="6">
        <v>0</v>
      </c>
      <c r="E133" s="6">
        <v>-9.5459215371220818</v>
      </c>
      <c r="F133" s="6">
        <v>258.98928147424868</v>
      </c>
      <c r="G133" s="14">
        <v>-3.596995352217339</v>
      </c>
      <c r="H133" s="14">
        <v>339.55464503495023</v>
      </c>
      <c r="I133" s="14">
        <v>355.99645434378675</v>
      </c>
      <c r="J133" s="14">
        <v>-93.283736173251086</v>
      </c>
      <c r="K133" s="14">
        <v>-473.58047945456798</v>
      </c>
      <c r="L133" s="14">
        <v>15.57052056304372</v>
      </c>
      <c r="M133" s="14">
        <v>4.2112102694704934</v>
      </c>
      <c r="XEM133" s="5" t="s">
        <v>211</v>
      </c>
    </row>
    <row r="134" spans="2:13 16367:16367" ht="16" x14ac:dyDescent="0.4">
      <c r="B134" s="124" t="s">
        <v>131</v>
      </c>
      <c r="C134" s="7">
        <v>138.30737091345776</v>
      </c>
      <c r="D134" s="6">
        <v>0</v>
      </c>
      <c r="E134" s="6">
        <v>20.026801000760418</v>
      </c>
      <c r="F134" s="6">
        <v>12.480204437208904</v>
      </c>
      <c r="G134" s="14">
        <v>-3.596995352217339</v>
      </c>
      <c r="H134" s="14">
        <v>-2.440872140580272</v>
      </c>
      <c r="I134" s="14">
        <v>237.51201711746154</v>
      </c>
      <c r="J134" s="14">
        <v>35.917723040144679</v>
      </c>
      <c r="K134" s="14">
        <v>-181.37323802183437</v>
      </c>
      <c r="L134" s="14">
        <v>15.57052056304372</v>
      </c>
      <c r="M134" s="14">
        <v>4.2112102694704934</v>
      </c>
      <c r="XEM134" s="5" t="s">
        <v>112</v>
      </c>
    </row>
    <row r="135" spans="2:13 16367:16367" ht="16" x14ac:dyDescent="0.4">
      <c r="B135" s="124" t="s">
        <v>132</v>
      </c>
      <c r="C135" s="7">
        <v>-70.909265948914353</v>
      </c>
      <c r="D135" s="6">
        <v>0</v>
      </c>
      <c r="E135" s="6">
        <v>-4.3223881590978124</v>
      </c>
      <c r="F135" s="6">
        <v>-96.970150021308299</v>
      </c>
      <c r="G135" s="14">
        <v>-3.596995352217339</v>
      </c>
      <c r="H135" s="14">
        <v>-32.507621271102423</v>
      </c>
      <c r="I135" s="14">
        <v>32.489695176856948</v>
      </c>
      <c r="J135" s="14">
        <v>21.601711478712268</v>
      </c>
      <c r="K135" s="14">
        <v>19.741683871617834</v>
      </c>
      <c r="L135" s="14">
        <v>-11.556411941846042</v>
      </c>
      <c r="M135" s="14">
        <v>4.2112102694704934</v>
      </c>
      <c r="XEM135" s="5" t="s">
        <v>230</v>
      </c>
    </row>
    <row r="136" spans="2:13 16367:16367" ht="16" x14ac:dyDescent="0.4">
      <c r="B136" s="124" t="s">
        <v>133</v>
      </c>
      <c r="C136" s="7">
        <v>274.44565549574645</v>
      </c>
      <c r="D136" s="6">
        <v>0</v>
      </c>
      <c r="E136" s="6">
        <v>-9.5459215371220818</v>
      </c>
      <c r="F136" s="6">
        <v>521.88182575342523</v>
      </c>
      <c r="G136" s="14">
        <v>33.618304403525741</v>
      </c>
      <c r="H136" s="14">
        <v>262.11477998144517</v>
      </c>
      <c r="I136" s="14">
        <v>509.93706370285497</v>
      </c>
      <c r="J136" s="14">
        <v>-156.25028345144017</v>
      </c>
      <c r="K136" s="14">
        <v>-907.09184418945631</v>
      </c>
      <c r="L136" s="14">
        <v>15.57052056304372</v>
      </c>
      <c r="M136" s="14">
        <v>4.2112102694704934</v>
      </c>
      <c r="XEM136" s="5" t="s">
        <v>287</v>
      </c>
    </row>
    <row r="137" spans="2:13 16367:16367" ht="16" x14ac:dyDescent="0.4">
      <c r="B137" s="124" t="s">
        <v>134</v>
      </c>
      <c r="C137" s="7">
        <v>-21.338989175280872</v>
      </c>
      <c r="D137" s="6">
        <v>0</v>
      </c>
      <c r="E137" s="6">
        <v>18.330322598598677</v>
      </c>
      <c r="F137" s="6">
        <v>-181.60708502216784</v>
      </c>
      <c r="G137" s="14">
        <v>-3.596995352217339</v>
      </c>
      <c r="H137" s="14">
        <v>-102.53810542437026</v>
      </c>
      <c r="I137" s="14">
        <v>-243.62956127100517</v>
      </c>
      <c r="J137" s="14">
        <v>114.21280303742309</v>
      </c>
      <c r="K137" s="14">
        <v>411.57410013421759</v>
      </c>
      <c r="L137" s="14">
        <v>-38.295678145230134</v>
      </c>
      <c r="M137" s="14">
        <v>4.2112102694704934</v>
      </c>
      <c r="XEM137" s="5" t="s">
        <v>113</v>
      </c>
    </row>
    <row r="138" spans="2:13 16367:16367" ht="16" x14ac:dyDescent="0.4">
      <c r="B138" s="124" t="s">
        <v>135</v>
      </c>
      <c r="C138" s="7">
        <v>264.98735997647765</v>
      </c>
      <c r="D138" s="6">
        <v>0</v>
      </c>
      <c r="E138" s="6">
        <v>-9.5459215371220818</v>
      </c>
      <c r="F138" s="6">
        <v>185.62226734845933</v>
      </c>
      <c r="G138" s="14">
        <v>-3.596995352217339</v>
      </c>
      <c r="H138" s="14">
        <v>-6.0245302487637673</v>
      </c>
      <c r="I138" s="14">
        <v>247.95449467431959</v>
      </c>
      <c r="J138" s="14">
        <v>-32.876743406827863</v>
      </c>
      <c r="K138" s="14">
        <v>-136.32694233388443</v>
      </c>
      <c r="L138" s="14">
        <v>15.57052056304372</v>
      </c>
      <c r="M138" s="14">
        <v>4.2112102694704934</v>
      </c>
      <c r="XEM138" s="5" t="s">
        <v>266</v>
      </c>
    </row>
    <row r="139" spans="2:13 16367:16367" ht="16" x14ac:dyDescent="0.4">
      <c r="B139" s="124" t="s">
        <v>136</v>
      </c>
      <c r="C139" s="7">
        <v>62.785225975938509</v>
      </c>
      <c r="D139" s="6">
        <v>0</v>
      </c>
      <c r="E139" s="6">
        <v>9.5203563193951943</v>
      </c>
      <c r="F139" s="6">
        <v>-61.51788230978341</v>
      </c>
      <c r="G139" s="14">
        <v>-3.596995352217339</v>
      </c>
      <c r="H139" s="14">
        <v>-86.783350055697184</v>
      </c>
      <c r="I139" s="14">
        <v>155.70204661646937</v>
      </c>
      <c r="J139" s="14">
        <v>80.359018960417359</v>
      </c>
      <c r="K139" s="14">
        <v>-32.66686695612799</v>
      </c>
      <c r="L139" s="14">
        <v>-2.4423115159879778</v>
      </c>
      <c r="M139" s="14">
        <v>4.2112102694704934</v>
      </c>
      <c r="XEM139" s="5" t="s">
        <v>158</v>
      </c>
    </row>
    <row r="140" spans="2:13 16367:16367" ht="16" x14ac:dyDescent="0.4">
      <c r="B140" s="124" t="s">
        <v>137</v>
      </c>
      <c r="C140" s="7">
        <v>-150.24311285455275</v>
      </c>
      <c r="D140" s="6">
        <v>0</v>
      </c>
      <c r="E140" s="6">
        <v>13.979245484177973</v>
      </c>
      <c r="F140" s="6">
        <v>-265.35909748751033</v>
      </c>
      <c r="G140" s="14">
        <v>-3.596995352217339</v>
      </c>
      <c r="H140" s="14">
        <v>-20.49584125177979</v>
      </c>
      <c r="I140" s="14">
        <v>147.3680458363115</v>
      </c>
      <c r="J140" s="14">
        <v>80.541968143273451</v>
      </c>
      <c r="K140" s="14">
        <v>-95.882714934413983</v>
      </c>
      <c r="L140" s="14">
        <v>-11.008933561864714</v>
      </c>
      <c r="M140" s="14">
        <v>4.2112102694704934</v>
      </c>
      <c r="XEM140" s="5" t="s">
        <v>114</v>
      </c>
    </row>
    <row r="141" spans="2:13 16367:16367" ht="16" x14ac:dyDescent="0.4">
      <c r="B141" s="124" t="s">
        <v>138</v>
      </c>
      <c r="C141" s="7">
        <v>-103.88524632335019</v>
      </c>
      <c r="D141" s="6">
        <v>0</v>
      </c>
      <c r="E141" s="6">
        <v>-9.5459215371220818</v>
      </c>
      <c r="F141" s="6">
        <v>-156.25806219095068</v>
      </c>
      <c r="G141" s="14">
        <v>-3.596995352217339</v>
      </c>
      <c r="H141" s="14">
        <v>-88.079943582391593</v>
      </c>
      <c r="I141" s="14">
        <v>-10.205167984350995</v>
      </c>
      <c r="J141" s="14">
        <v>25.371490748667906</v>
      </c>
      <c r="K141" s="14">
        <v>150.41552075642397</v>
      </c>
      <c r="L141" s="14">
        <v>-16.197377450879856</v>
      </c>
      <c r="M141" s="14">
        <v>4.2112102694704934</v>
      </c>
      <c r="XEM141" s="5" t="s">
        <v>231</v>
      </c>
    </row>
    <row r="142" spans="2:13 16367:16367" ht="16" x14ac:dyDescent="0.4">
      <c r="B142" s="124" t="s">
        <v>139</v>
      </c>
      <c r="C142" s="7">
        <v>485.79103530723751</v>
      </c>
      <c r="D142" s="6">
        <v>0</v>
      </c>
      <c r="E142" s="6">
        <v>-9.5459215371220818</v>
      </c>
      <c r="F142" s="6">
        <v>501.64813181413922</v>
      </c>
      <c r="G142" s="14">
        <v>35.843716035227544</v>
      </c>
      <c r="H142" s="14">
        <v>50.937536899534848</v>
      </c>
      <c r="I142" s="14">
        <v>404.5384712608535</v>
      </c>
      <c r="J142" s="14">
        <v>-46.325698550382292</v>
      </c>
      <c r="K142" s="14">
        <v>-471.08693144752738</v>
      </c>
      <c r="L142" s="14">
        <v>15.57052056304372</v>
      </c>
      <c r="M142" s="14">
        <v>4.2112102694704934</v>
      </c>
      <c r="XEM142" s="5" t="s">
        <v>267</v>
      </c>
    </row>
    <row r="143" spans="2:13 16367:16367" ht="16" x14ac:dyDescent="0.4">
      <c r="B143" s="124" t="s">
        <v>140</v>
      </c>
      <c r="C143" s="7">
        <v>276.47398487947214</v>
      </c>
      <c r="D143" s="6">
        <v>0</v>
      </c>
      <c r="E143" s="6">
        <v>8.7210063110731113</v>
      </c>
      <c r="F143" s="6">
        <v>17.038742748435432</v>
      </c>
      <c r="G143" s="14">
        <v>-3.596995352217339</v>
      </c>
      <c r="H143" s="14">
        <v>25.206137892458095</v>
      </c>
      <c r="I143" s="14">
        <v>363.50888832443542</v>
      </c>
      <c r="J143" s="14">
        <v>33.160957203347401</v>
      </c>
      <c r="K143" s="14">
        <v>-118.77816724056561</v>
      </c>
      <c r="L143" s="14">
        <v>-52.997795276964851</v>
      </c>
      <c r="M143" s="14">
        <v>4.2112102694704934</v>
      </c>
      <c r="XEM143" s="5" t="s">
        <v>159</v>
      </c>
    </row>
    <row r="144" spans="2:13 16367:16367" ht="16" x14ac:dyDescent="0.4">
      <c r="B144" s="124" t="s">
        <v>141</v>
      </c>
      <c r="C144" s="7">
        <v>-355.96948460533406</v>
      </c>
      <c r="D144" s="6">
        <v>0</v>
      </c>
      <c r="E144" s="6">
        <v>-9.5459215371220818</v>
      </c>
      <c r="F144" s="6">
        <v>-233.65359246515249</v>
      </c>
      <c r="G144" s="14">
        <v>-3.596995352217339</v>
      </c>
      <c r="H144" s="14">
        <v>41.239111100602976</v>
      </c>
      <c r="I144" s="14">
        <v>-49.339111737419955</v>
      </c>
      <c r="J144" s="14">
        <v>-42.951812631094278</v>
      </c>
      <c r="K144" s="14">
        <v>-77.902892815445114</v>
      </c>
      <c r="L144" s="14">
        <v>15.57052056304372</v>
      </c>
      <c r="M144" s="14">
        <v>4.2112102694704934</v>
      </c>
      <c r="XEM144" s="5" t="s">
        <v>160</v>
      </c>
    </row>
    <row r="145" spans="2:13 16367:16367" ht="16" x14ac:dyDescent="0.4">
      <c r="B145" s="124" t="s">
        <v>142</v>
      </c>
      <c r="C145" s="7">
        <v>601.00519759741803</v>
      </c>
      <c r="D145" s="6">
        <v>0</v>
      </c>
      <c r="E145" s="6">
        <v>-9.5459215371220818</v>
      </c>
      <c r="F145" s="6">
        <v>320.54817301767986</v>
      </c>
      <c r="G145" s="14">
        <v>119.56319223705813</v>
      </c>
      <c r="H145" s="14">
        <v>-14.517477662826362</v>
      </c>
      <c r="I145" s="14">
        <v>480.945228807337</v>
      </c>
      <c r="J145" s="14">
        <v>99.303833011638176</v>
      </c>
      <c r="K145" s="14">
        <v>-415.07356110886093</v>
      </c>
      <c r="L145" s="14">
        <v>15.57052056304372</v>
      </c>
      <c r="M145" s="14">
        <v>4.2112102694704934</v>
      </c>
      <c r="XEM145" s="5" t="s">
        <v>75</v>
      </c>
    </row>
    <row r="146" spans="2:13 16367:16367" ht="16" x14ac:dyDescent="0.4">
      <c r="B146" s="124" t="s">
        <v>143</v>
      </c>
      <c r="C146" s="7">
        <v>128.01828756656073</v>
      </c>
      <c r="D146" s="6">
        <v>0</v>
      </c>
      <c r="E146" s="6">
        <v>-9.5459215371220818</v>
      </c>
      <c r="F146" s="6">
        <v>187.84813026132892</v>
      </c>
      <c r="G146" s="14">
        <v>33.066034752879744</v>
      </c>
      <c r="H146" s="14">
        <v>-56.125544914285825</v>
      </c>
      <c r="I146" s="14">
        <v>493.24512554350508</v>
      </c>
      <c r="J146" s="14">
        <v>-89.728011268884941</v>
      </c>
      <c r="K146" s="14">
        <v>-362.57922152800785</v>
      </c>
      <c r="L146" s="14">
        <v>15.57052056304372</v>
      </c>
      <c r="M146" s="14">
        <v>-83.732824305896017</v>
      </c>
      <c r="XEM146" s="5" t="s">
        <v>161</v>
      </c>
    </row>
    <row r="147" spans="2:13 16367:16367" ht="16" x14ac:dyDescent="0.4">
      <c r="B147" s="124" t="s">
        <v>144</v>
      </c>
      <c r="C147" s="7">
        <v>178.15563482005041</v>
      </c>
      <c r="D147" s="6">
        <v>0</v>
      </c>
      <c r="E147" s="6">
        <v>-9.5459215371220818</v>
      </c>
      <c r="F147" s="6">
        <v>69.390129098108005</v>
      </c>
      <c r="G147" s="14">
        <v>-3.596995352217339</v>
      </c>
      <c r="H147" s="14">
        <v>133.77749225677326</v>
      </c>
      <c r="I147" s="14">
        <v>239.66122327271759</v>
      </c>
      <c r="J147" s="14">
        <v>6.1051536697384394</v>
      </c>
      <c r="K147" s="14">
        <v>-277.41717742046171</v>
      </c>
      <c r="L147" s="14">
        <v>15.57052056304372</v>
      </c>
      <c r="M147" s="14">
        <v>4.2112102694704934</v>
      </c>
      <c r="XEM147" s="5" t="s">
        <v>50</v>
      </c>
    </row>
    <row r="148" spans="2:13 16367:16367" ht="16" x14ac:dyDescent="0.4">
      <c r="B148" s="124" t="s">
        <v>145</v>
      </c>
      <c r="C148" s="7">
        <v>514.86703702592479</v>
      </c>
      <c r="D148" s="6">
        <v>0</v>
      </c>
      <c r="E148" s="6">
        <v>-9.5459215371220818</v>
      </c>
      <c r="F148" s="6">
        <v>421.61475679051273</v>
      </c>
      <c r="G148" s="14">
        <v>51.072936046174576</v>
      </c>
      <c r="H148" s="14">
        <v>49.096622806282888</v>
      </c>
      <c r="I148" s="14">
        <v>798.59839564222204</v>
      </c>
      <c r="J148" s="14">
        <v>-34.155217771434735</v>
      </c>
      <c r="K148" s="14">
        <v>-738.00242907510551</v>
      </c>
      <c r="L148" s="14">
        <v>15.57052056304372</v>
      </c>
      <c r="M148" s="14">
        <v>-39.382626438648899</v>
      </c>
      <c r="XEM148" s="5" t="s">
        <v>232</v>
      </c>
    </row>
    <row r="149" spans="2:13 16367:16367" ht="16" x14ac:dyDescent="0.4">
      <c r="B149" s="124" t="s">
        <v>146</v>
      </c>
      <c r="C149" s="7">
        <v>382.06307509880082</v>
      </c>
      <c r="D149" s="6">
        <v>0</v>
      </c>
      <c r="E149" s="6">
        <v>-9.5459215371220818</v>
      </c>
      <c r="F149" s="6">
        <v>228.57813059748199</v>
      </c>
      <c r="G149" s="14">
        <v>30.477339480851835</v>
      </c>
      <c r="H149" s="14">
        <v>-44.656720981943153</v>
      </c>
      <c r="I149" s="14">
        <v>566.81404476507589</v>
      </c>
      <c r="J149" s="14">
        <v>36.167174700025498</v>
      </c>
      <c r="K149" s="14">
        <v>-364.9769703219809</v>
      </c>
      <c r="L149" s="14">
        <v>15.57052056304372</v>
      </c>
      <c r="M149" s="14">
        <v>-76.364522166631929</v>
      </c>
      <c r="XEM149" s="5" t="s">
        <v>51</v>
      </c>
    </row>
    <row r="150" spans="2:13 16367:16367" ht="16" x14ac:dyDescent="0.4">
      <c r="B150" s="124" t="s">
        <v>147</v>
      </c>
      <c r="C150" s="7">
        <v>-136.1102446680398</v>
      </c>
      <c r="D150" s="6">
        <v>0</v>
      </c>
      <c r="E150" s="6">
        <v>-9.5459215371220818</v>
      </c>
      <c r="F150" s="6">
        <v>446.73093680933607</v>
      </c>
      <c r="G150" s="14">
        <v>95.251914804063844</v>
      </c>
      <c r="H150" s="14">
        <v>197.77807240143201</v>
      </c>
      <c r="I150" s="14">
        <v>345.78187009394298</v>
      </c>
      <c r="J150" s="14">
        <v>-500.19680820734402</v>
      </c>
      <c r="K150" s="14">
        <v>-631.361503580354</v>
      </c>
      <c r="L150" s="14">
        <v>15.57052056304372</v>
      </c>
      <c r="M150" s="14">
        <v>-96.11932601503834</v>
      </c>
      <c r="XEM150" s="5" t="s">
        <v>65</v>
      </c>
    </row>
    <row r="151" spans="2:13 16367:16367" ht="16" x14ac:dyDescent="0.4">
      <c r="B151" s="124" t="s">
        <v>148</v>
      </c>
      <c r="C151" s="7">
        <v>-161.26763084785131</v>
      </c>
      <c r="D151" s="6">
        <v>0</v>
      </c>
      <c r="E151" s="6">
        <v>17.930437956699759</v>
      </c>
      <c r="F151" s="6">
        <v>-98.500704503611246</v>
      </c>
      <c r="G151" s="14">
        <v>-3.596995352217339</v>
      </c>
      <c r="H151" s="14">
        <v>-23.318609785534196</v>
      </c>
      <c r="I151" s="14">
        <v>-169.52622855441186</v>
      </c>
      <c r="J151" s="14">
        <v>-1.4620247071582819</v>
      </c>
      <c r="K151" s="14">
        <v>97.424763265867611</v>
      </c>
      <c r="L151" s="14">
        <v>15.57052056304372</v>
      </c>
      <c r="M151" s="14">
        <v>4.2112102694704934</v>
      </c>
      <c r="XEM151" s="5" t="s">
        <v>162</v>
      </c>
    </row>
    <row r="152" spans="2:13 16367:16367" ht="16" x14ac:dyDescent="0.4">
      <c r="B152" s="124" t="s">
        <v>149</v>
      </c>
      <c r="C152" s="7">
        <v>239.75244440004735</v>
      </c>
      <c r="D152" s="6">
        <v>0</v>
      </c>
      <c r="E152" s="6">
        <v>-9.5459215371220818</v>
      </c>
      <c r="F152" s="6">
        <v>252.14342972579072</v>
      </c>
      <c r="G152" s="14">
        <v>-3.596995352217339</v>
      </c>
      <c r="H152" s="14">
        <v>-51.895333043199749</v>
      </c>
      <c r="I152" s="14">
        <v>288.24595378671182</v>
      </c>
      <c r="J152" s="14">
        <v>15.917705540096751</v>
      </c>
      <c r="K152" s="14">
        <v>-254.9892209945277</v>
      </c>
      <c r="L152" s="14">
        <v>15.57052056304372</v>
      </c>
      <c r="M152" s="14">
        <v>-12.097694288528791</v>
      </c>
      <c r="XEM152" s="5" t="s">
        <v>196</v>
      </c>
    </row>
    <row r="153" spans="2:13 16367:16367" ht="16" x14ac:dyDescent="0.4">
      <c r="B153" s="124" t="s">
        <v>150</v>
      </c>
      <c r="C153" s="7">
        <v>184.20009587495028</v>
      </c>
      <c r="D153" s="6">
        <v>0</v>
      </c>
      <c r="E153" s="6">
        <v>-9.5459215371220818</v>
      </c>
      <c r="F153" s="6">
        <v>199.35754216986979</v>
      </c>
      <c r="G153" s="14">
        <v>18.779030337677693</v>
      </c>
      <c r="H153" s="14">
        <v>-48.662385322694135</v>
      </c>
      <c r="I153" s="14">
        <v>462.51666930897431</v>
      </c>
      <c r="J153" s="14">
        <v>-13.528726852513245</v>
      </c>
      <c r="K153" s="14">
        <v>-386.85069110701289</v>
      </c>
      <c r="L153" s="14">
        <v>15.57052056304372</v>
      </c>
      <c r="M153" s="14">
        <v>-53.435941685272802</v>
      </c>
      <c r="XEM153" s="5" t="s">
        <v>163</v>
      </c>
    </row>
    <row r="154" spans="2:13 16367:16367" ht="16" x14ac:dyDescent="0.4">
      <c r="B154" s="124" t="s">
        <v>151</v>
      </c>
      <c r="C154" s="7">
        <v>287.39734510614221</v>
      </c>
      <c r="D154" s="6">
        <v>0</v>
      </c>
      <c r="E154" s="6">
        <v>-9.5459215371220818</v>
      </c>
      <c r="F154" s="6">
        <v>329.37123395886226</v>
      </c>
      <c r="G154" s="14">
        <v>18.841699847509606</v>
      </c>
      <c r="H154" s="14">
        <v>-113.58009747269899</v>
      </c>
      <c r="I154" s="14">
        <v>419.86219117537411</v>
      </c>
      <c r="J154" s="14">
        <v>-37.351862274106246</v>
      </c>
      <c r="K154" s="14">
        <v>-339.98162942419071</v>
      </c>
      <c r="L154" s="14">
        <v>15.57052056304372</v>
      </c>
      <c r="M154" s="14">
        <v>4.2112102694704934</v>
      </c>
      <c r="XEM154" s="5" t="s">
        <v>85</v>
      </c>
    </row>
    <row r="155" spans="2:13 16367:16367" ht="16" x14ac:dyDescent="0.4">
      <c r="B155" s="124" t="s">
        <v>152</v>
      </c>
      <c r="C155" s="7">
        <v>-150.3014753483655</v>
      </c>
      <c r="D155" s="6">
        <v>0</v>
      </c>
      <c r="E155" s="6">
        <v>8.6495610469150375</v>
      </c>
      <c r="F155" s="6">
        <v>-256.88059447901901</v>
      </c>
      <c r="G155" s="14">
        <v>-3.596995352217339</v>
      </c>
      <c r="H155" s="14">
        <v>-95.874091463707074</v>
      </c>
      <c r="I155" s="14">
        <v>-142.68931221316569</v>
      </c>
      <c r="J155" s="14">
        <v>113.25911049318924</v>
      </c>
      <c r="K155" s="14">
        <v>282.12159015605454</v>
      </c>
      <c r="L155" s="14">
        <v>-59.501953805885712</v>
      </c>
      <c r="M155" s="14">
        <v>4.2112102694704934</v>
      </c>
      <c r="XEM155" s="5" t="s">
        <v>86</v>
      </c>
    </row>
    <row r="156" spans="2:13 16367:16367" ht="16" x14ac:dyDescent="0.4">
      <c r="B156" s="124" t="s">
        <v>153</v>
      </c>
      <c r="C156" s="7">
        <v>572.3523560464098</v>
      </c>
      <c r="D156" s="6">
        <v>0</v>
      </c>
      <c r="E156" s="6">
        <v>-9.5459215371220818</v>
      </c>
      <c r="F156" s="6">
        <v>476.18032976404231</v>
      </c>
      <c r="G156" s="14">
        <v>58.455533370590722</v>
      </c>
      <c r="H156" s="14">
        <v>-141.69757698848883</v>
      </c>
      <c r="I156" s="14">
        <v>458.83027931493308</v>
      </c>
      <c r="J156" s="14">
        <v>82.14210833433556</v>
      </c>
      <c r="K156" s="14">
        <v>-320.74830494634</v>
      </c>
      <c r="L156" s="14">
        <v>-35.475301535011425</v>
      </c>
      <c r="M156" s="14">
        <v>4.2112102694704934</v>
      </c>
      <c r="XEM156" s="5" t="s">
        <v>10</v>
      </c>
    </row>
    <row r="157" spans="2:13 16367:16367" ht="16" x14ac:dyDescent="0.4">
      <c r="B157" s="124" t="s">
        <v>154</v>
      </c>
      <c r="C157" s="7">
        <v>-96.721510066657245</v>
      </c>
      <c r="D157" s="6">
        <v>0</v>
      </c>
      <c r="E157" s="6">
        <v>14.337379076012907</v>
      </c>
      <c r="F157" s="6">
        <v>-167.24213636109766</v>
      </c>
      <c r="G157" s="14">
        <v>-3.596995352217339</v>
      </c>
      <c r="H157" s="14">
        <v>-126.05785773791621</v>
      </c>
      <c r="I157" s="14">
        <v>-39.982339127235889</v>
      </c>
      <c r="J157" s="14">
        <v>93.443116118456885</v>
      </c>
      <c r="K157" s="14">
        <v>166.53395174338115</v>
      </c>
      <c r="L157" s="14">
        <v>-38.367838695511573</v>
      </c>
      <c r="M157" s="14">
        <v>4.2112102694704934</v>
      </c>
      <c r="XEM157" s="5" t="s">
        <v>212</v>
      </c>
    </row>
    <row r="158" spans="2:13 16367:16367" ht="16" x14ac:dyDescent="0.4">
      <c r="B158" s="124" t="s">
        <v>155</v>
      </c>
      <c r="C158" s="7">
        <v>-164.50752400882382</v>
      </c>
      <c r="D158" s="6">
        <v>0</v>
      </c>
      <c r="E158" s="6">
        <v>14.440573133918845</v>
      </c>
      <c r="F158" s="6">
        <v>-313.99855785361933</v>
      </c>
      <c r="G158" s="14">
        <v>-3.596995352217339</v>
      </c>
      <c r="H158" s="14">
        <v>-88.389551458588684</v>
      </c>
      <c r="I158" s="14">
        <v>-140.26612566373467</v>
      </c>
      <c r="J158" s="14">
        <v>134.58606778582529</v>
      </c>
      <c r="K158" s="14">
        <v>291.76610466066427</v>
      </c>
      <c r="L158" s="14">
        <v>-63.260249530542666</v>
      </c>
      <c r="M158" s="14">
        <v>4.2112102694704934</v>
      </c>
      <c r="XEM158" s="5" t="s">
        <v>219</v>
      </c>
    </row>
    <row r="159" spans="2:13 16367:16367" ht="16" x14ac:dyDescent="0.4">
      <c r="B159" s="124" t="s">
        <v>156</v>
      </c>
      <c r="C159" s="7">
        <v>5.3944808079648539</v>
      </c>
      <c r="D159" s="6">
        <v>0</v>
      </c>
      <c r="E159" s="6">
        <v>-9.5459215371220818</v>
      </c>
      <c r="F159" s="6">
        <v>-25.305350800655969</v>
      </c>
      <c r="G159" s="14">
        <v>-3.596995352217339</v>
      </c>
      <c r="H159" s="14">
        <v>-65.524846270020504</v>
      </c>
      <c r="I159" s="14">
        <v>154.89579029074741</v>
      </c>
      <c r="J159" s="14">
        <v>40.605374295249419</v>
      </c>
      <c r="K159" s="14">
        <v>-105.9153006505303</v>
      </c>
      <c r="L159" s="14">
        <v>15.57052056304372</v>
      </c>
      <c r="M159" s="14">
        <v>4.2112102694704934</v>
      </c>
      <c r="XEM159" s="5" t="s">
        <v>244</v>
      </c>
    </row>
    <row r="160" spans="2:13 16367:16367" ht="16" x14ac:dyDescent="0.4">
      <c r="B160" s="124" t="s">
        <v>157</v>
      </c>
      <c r="C160" s="7">
        <v>31.135106725235019</v>
      </c>
      <c r="D160" s="6">
        <v>0</v>
      </c>
      <c r="E160" s="6">
        <v>-9.5459215371220818</v>
      </c>
      <c r="F160" s="6">
        <v>72.365116255062162</v>
      </c>
      <c r="G160" s="14">
        <v>-3.596995352217339</v>
      </c>
      <c r="H160" s="14">
        <v>2.2717998303239337</v>
      </c>
      <c r="I160" s="14">
        <v>374.61280871321543</v>
      </c>
      <c r="J160" s="14">
        <v>-40.20859775618775</v>
      </c>
      <c r="K160" s="14">
        <v>-384.54483426035353</v>
      </c>
      <c r="L160" s="14">
        <v>15.57052056304372</v>
      </c>
      <c r="M160" s="14">
        <v>4.2112102694704934</v>
      </c>
      <c r="XEM160" s="5" t="s">
        <v>268</v>
      </c>
    </row>
    <row r="161" spans="2:13 16367:16367" ht="16" x14ac:dyDescent="0.4">
      <c r="B161" s="124" t="s">
        <v>158</v>
      </c>
      <c r="C161" s="7">
        <v>158.51063911522266</v>
      </c>
      <c r="D161" s="6">
        <v>0</v>
      </c>
      <c r="E161" s="6">
        <v>-9.5459215371220818</v>
      </c>
      <c r="F161" s="6">
        <v>307.56570203728182</v>
      </c>
      <c r="G161" s="14">
        <v>3.592486265504848</v>
      </c>
      <c r="H161" s="14">
        <v>-46.208712071067438</v>
      </c>
      <c r="I161" s="14">
        <v>188.05348016947372</v>
      </c>
      <c r="J161" s="14">
        <v>-66.210463454667405</v>
      </c>
      <c r="K161" s="14">
        <v>-212.43395239462194</v>
      </c>
      <c r="L161" s="14">
        <v>15.57052056304372</v>
      </c>
      <c r="M161" s="14">
        <v>-21.872500462602591</v>
      </c>
      <c r="XEM161" s="5" t="s">
        <v>52</v>
      </c>
    </row>
    <row r="162" spans="2:13 16367:16367" ht="16" x14ac:dyDescent="0.4">
      <c r="B162" s="124" t="s">
        <v>159</v>
      </c>
      <c r="C162" s="7">
        <v>113.20911357718377</v>
      </c>
      <c r="D162" s="6">
        <v>0</v>
      </c>
      <c r="E162" s="6">
        <v>-9.5459215371220818</v>
      </c>
      <c r="F162" s="6">
        <v>68.883639855384459</v>
      </c>
      <c r="G162" s="14">
        <v>-3.596995352217339</v>
      </c>
      <c r="H162" s="14">
        <v>-53.919269325022746</v>
      </c>
      <c r="I162" s="14">
        <v>224.503087900906</v>
      </c>
      <c r="J162" s="14">
        <v>33.555180029198297</v>
      </c>
      <c r="K162" s="14">
        <v>-166.45233882645704</v>
      </c>
      <c r="L162" s="14">
        <v>15.57052056304372</v>
      </c>
      <c r="M162" s="14">
        <v>4.2112102694704934</v>
      </c>
      <c r="XEM162" s="5" t="s">
        <v>11</v>
      </c>
    </row>
    <row r="163" spans="2:13 16367:16367" ht="16" x14ac:dyDescent="0.4">
      <c r="B163" s="124" t="s">
        <v>160</v>
      </c>
      <c r="C163" s="7">
        <v>233.91011440435733</v>
      </c>
      <c r="D163" s="6">
        <v>0</v>
      </c>
      <c r="E163" s="6">
        <v>-9.5459215371220818</v>
      </c>
      <c r="F163" s="6">
        <v>112.29743166649531</v>
      </c>
      <c r="G163" s="14">
        <v>-3.596995352217339</v>
      </c>
      <c r="H163" s="14">
        <v>-7.3817761151734729</v>
      </c>
      <c r="I163" s="14">
        <v>268.70313979919479</v>
      </c>
      <c r="J163" s="14">
        <v>43.823543249848278</v>
      </c>
      <c r="K163" s="14">
        <v>-190.17103813918237</v>
      </c>
      <c r="L163" s="14">
        <v>15.57052056304372</v>
      </c>
      <c r="M163" s="14">
        <v>4.2112102694704934</v>
      </c>
      <c r="XEM163" s="5" t="s">
        <v>269</v>
      </c>
    </row>
    <row r="164" spans="2:13 16367:16367" ht="16" x14ac:dyDescent="0.4">
      <c r="B164" s="124" t="s">
        <v>161</v>
      </c>
      <c r="C164" s="7">
        <v>113.19950209937124</v>
      </c>
      <c r="D164" s="6">
        <v>0</v>
      </c>
      <c r="E164" s="6">
        <v>-9.5459215371220818</v>
      </c>
      <c r="F164" s="6">
        <v>451.03851807143792</v>
      </c>
      <c r="G164" s="14">
        <v>32.139708517780953</v>
      </c>
      <c r="H164" s="14">
        <v>95.372809063756392</v>
      </c>
      <c r="I164" s="14">
        <v>316.09630663152404</v>
      </c>
      <c r="J164" s="14">
        <v>-132.45450332541978</v>
      </c>
      <c r="K164" s="14">
        <v>-636.67433920400174</v>
      </c>
      <c r="L164" s="14">
        <v>15.57052056304372</v>
      </c>
      <c r="M164" s="14">
        <v>-18.34359668162822</v>
      </c>
      <c r="XEM164" s="5" t="s">
        <v>87</v>
      </c>
    </row>
    <row r="165" spans="2:13 16367:16367" ht="16" x14ac:dyDescent="0.4">
      <c r="B165" s="124" t="s">
        <v>162</v>
      </c>
      <c r="C165" s="7">
        <v>391.09378330848278</v>
      </c>
      <c r="D165" s="6">
        <v>0</v>
      </c>
      <c r="E165" s="6">
        <v>-9.5459215371220818</v>
      </c>
      <c r="F165" s="6">
        <v>307.79834121589579</v>
      </c>
      <c r="G165" s="14">
        <v>10.361698391008629</v>
      </c>
      <c r="H165" s="14">
        <v>99.451961123092005</v>
      </c>
      <c r="I165" s="14">
        <v>469.57624062178246</v>
      </c>
      <c r="J165" s="14">
        <v>-61.273754773260606</v>
      </c>
      <c r="K165" s="14">
        <v>-445.05651256542762</v>
      </c>
      <c r="L165" s="14">
        <v>15.57052056304372</v>
      </c>
      <c r="M165" s="14">
        <v>4.2112102694704934</v>
      </c>
      <c r="XEM165" s="5" t="s">
        <v>12</v>
      </c>
    </row>
    <row r="166" spans="2:13 16367:16367" ht="16" x14ac:dyDescent="0.4">
      <c r="B166" s="124" t="s">
        <v>163</v>
      </c>
      <c r="C166" s="7">
        <v>-174.20479860753773</v>
      </c>
      <c r="D166" s="6">
        <v>0</v>
      </c>
      <c r="E166" s="6">
        <v>3.0726829222841343</v>
      </c>
      <c r="F166" s="6">
        <v>-155.31443374297407</v>
      </c>
      <c r="G166" s="14">
        <v>-3.596995352217339</v>
      </c>
      <c r="H166" s="14">
        <v>-109.46718805965411</v>
      </c>
      <c r="I166" s="14">
        <v>-228.09836853499951</v>
      </c>
      <c r="J166" s="14">
        <v>66.847766080603535</v>
      </c>
      <c r="K166" s="14">
        <v>232.57000724690539</v>
      </c>
      <c r="L166" s="14">
        <v>15.57052056304372</v>
      </c>
      <c r="M166" s="14">
        <v>4.2112102694704934</v>
      </c>
      <c r="XEM166" s="5" t="s">
        <v>41</v>
      </c>
    </row>
    <row r="167" spans="2:13 16367:16367" ht="16" x14ac:dyDescent="0.4">
      <c r="B167" s="124" t="s">
        <v>164</v>
      </c>
      <c r="C167" s="7">
        <v>221.79442783474786</v>
      </c>
      <c r="D167" s="6">
        <v>0</v>
      </c>
      <c r="E167" s="6">
        <v>6.4771841155338681</v>
      </c>
      <c r="F167" s="6">
        <v>147.92414876113182</v>
      </c>
      <c r="G167" s="14">
        <v>-3.596995352217339</v>
      </c>
      <c r="H167" s="14">
        <v>-77.755201875511432</v>
      </c>
      <c r="I167" s="14">
        <v>215.8031264406327</v>
      </c>
      <c r="J167" s="14">
        <v>59.908275336560337</v>
      </c>
      <c r="K167" s="14">
        <v>-139.99702133699583</v>
      </c>
      <c r="L167" s="14">
        <v>15.57052056304372</v>
      </c>
      <c r="M167" s="14">
        <v>-2.5396088174300093</v>
      </c>
      <c r="XEM167" s="5" t="s">
        <v>13</v>
      </c>
    </row>
    <row r="168" spans="2:13 16367:16367" ht="16" x14ac:dyDescent="0.4">
      <c r="B168" s="124" t="s">
        <v>165</v>
      </c>
      <c r="C168" s="7">
        <v>-111.56548109339563</v>
      </c>
      <c r="D168" s="6">
        <v>0</v>
      </c>
      <c r="E168" s="6">
        <v>1.2251327628447093</v>
      </c>
      <c r="F168" s="6">
        <v>-140.81152503277514</v>
      </c>
      <c r="G168" s="14">
        <v>-3.596995352217339</v>
      </c>
      <c r="H168" s="14">
        <v>-89.273881557434422</v>
      </c>
      <c r="I168" s="14">
        <v>-261.03396284687034</v>
      </c>
      <c r="J168" s="14">
        <v>68.316145193296819</v>
      </c>
      <c r="K168" s="14">
        <v>293.82787490724581</v>
      </c>
      <c r="L168" s="14">
        <v>15.57052056304372</v>
      </c>
      <c r="M168" s="14">
        <v>4.2112102694704934</v>
      </c>
      <c r="XEM168" s="5" t="s">
        <v>66</v>
      </c>
    </row>
    <row r="169" spans="2:13 16367:16367" ht="16" x14ac:dyDescent="0.4">
      <c r="B169" s="124" t="s">
        <v>166</v>
      </c>
      <c r="C169" s="7">
        <v>407.09556266113407</v>
      </c>
      <c r="D169" s="6">
        <v>0</v>
      </c>
      <c r="E169" s="6">
        <v>-9.5459215371220818</v>
      </c>
      <c r="F169" s="6">
        <v>265.15758012623888</v>
      </c>
      <c r="G169" s="14">
        <v>-3.596995352217339</v>
      </c>
      <c r="H169" s="14">
        <v>101.70210743586826</v>
      </c>
      <c r="I169" s="14">
        <v>276.23039102348343</v>
      </c>
      <c r="J169" s="14">
        <v>2.6764157624105316</v>
      </c>
      <c r="K169" s="14">
        <v>-245.30974563004187</v>
      </c>
      <c r="L169" s="14">
        <v>15.57052056304372</v>
      </c>
      <c r="M169" s="14">
        <v>4.2112102694704934</v>
      </c>
      <c r="XEM169" s="5" t="s">
        <v>245</v>
      </c>
    </row>
    <row r="170" spans="2:13 16367:16367" ht="16" x14ac:dyDescent="0.4">
      <c r="B170" s="124" t="s">
        <v>167</v>
      </c>
      <c r="C170" s="7">
        <v>-5.7531101457159082</v>
      </c>
      <c r="D170" s="6">
        <v>0</v>
      </c>
      <c r="E170" s="6">
        <v>-9.5459215371220818</v>
      </c>
      <c r="F170" s="6">
        <v>-78.127072363362956</v>
      </c>
      <c r="G170" s="14">
        <v>-3.596995352217339</v>
      </c>
      <c r="H170" s="14">
        <v>-46.953902438625839</v>
      </c>
      <c r="I170" s="14">
        <v>110.27434172184482</v>
      </c>
      <c r="J170" s="14">
        <v>18.566777841658098</v>
      </c>
      <c r="K170" s="14">
        <v>-16.15206885040482</v>
      </c>
      <c r="L170" s="14">
        <v>15.57052056304372</v>
      </c>
      <c r="M170" s="14">
        <v>4.2112102694704934</v>
      </c>
      <c r="XEM170" s="5" t="s">
        <v>95</v>
      </c>
    </row>
    <row r="171" spans="2:13 16367:16367" ht="16" x14ac:dyDescent="0.4">
      <c r="B171" s="124" t="s">
        <v>168</v>
      </c>
      <c r="C171" s="7">
        <v>28.924975277771637</v>
      </c>
      <c r="D171" s="6">
        <v>0</v>
      </c>
      <c r="E171" s="6">
        <v>-6.4251083963373015</v>
      </c>
      <c r="F171" s="6">
        <v>252.5117109170871</v>
      </c>
      <c r="G171" s="14">
        <v>25.613711488286008</v>
      </c>
      <c r="H171" s="14">
        <v>-181.92173968066936</v>
      </c>
      <c r="I171" s="14">
        <v>229.23305677243494</v>
      </c>
      <c r="J171" s="14">
        <v>9.6691317619436035</v>
      </c>
      <c r="K171" s="14">
        <v>-187.82321440723527</v>
      </c>
      <c r="L171" s="14">
        <v>15.57052056304372</v>
      </c>
      <c r="M171" s="14">
        <v>-127.50309374078185</v>
      </c>
      <c r="XEM171" s="5" t="s">
        <v>233</v>
      </c>
    </row>
    <row r="172" spans="2:13 16367:16367" ht="16" x14ac:dyDescent="0.4">
      <c r="B172" s="124" t="s">
        <v>169</v>
      </c>
      <c r="C172" s="7">
        <v>-122.87660618024042</v>
      </c>
      <c r="D172" s="6">
        <v>0</v>
      </c>
      <c r="E172" s="6">
        <v>11.551551615976702</v>
      </c>
      <c r="F172" s="6">
        <v>-154.74321170253583</v>
      </c>
      <c r="G172" s="14">
        <v>-3.596995352217339</v>
      </c>
      <c r="H172" s="14">
        <v>-6.0068029052328793</v>
      </c>
      <c r="I172" s="14">
        <v>48.801327100303162</v>
      </c>
      <c r="J172" s="14">
        <v>40.212356740413767</v>
      </c>
      <c r="K172" s="14">
        <v>15.450052577130869</v>
      </c>
      <c r="L172" s="14">
        <v>-78.756094523549351</v>
      </c>
      <c r="M172" s="14">
        <v>4.2112102694704934</v>
      </c>
      <c r="XEM172" s="5" t="s">
        <v>164</v>
      </c>
    </row>
    <row r="173" spans="2:13 16367:16367" ht="16" x14ac:dyDescent="0.4">
      <c r="B173" s="124" t="s">
        <v>170</v>
      </c>
      <c r="C173" s="7">
        <v>201.78789435424923</v>
      </c>
      <c r="D173" s="6">
        <v>0</v>
      </c>
      <c r="E173" s="6">
        <v>-22.222904892016278</v>
      </c>
      <c r="F173" s="6">
        <v>295.94521745541766</v>
      </c>
      <c r="G173" s="14">
        <v>12.24454592009115</v>
      </c>
      <c r="H173" s="14">
        <v>-20.550533835133468</v>
      </c>
      <c r="I173" s="14">
        <v>52.655645610381292</v>
      </c>
      <c r="J173" s="14">
        <v>-29.167943807515016</v>
      </c>
      <c r="K173" s="14">
        <v>-61.116465595426142</v>
      </c>
      <c r="L173" s="14">
        <v>15.57052056304372</v>
      </c>
      <c r="M173" s="14">
        <v>-41.570187064593604</v>
      </c>
      <c r="XEM173" s="5" t="s">
        <v>115</v>
      </c>
    </row>
    <row r="174" spans="2:13 16367:16367" ht="16" x14ac:dyDescent="0.4">
      <c r="B174" s="124" t="s">
        <v>171</v>
      </c>
      <c r="C174" s="7">
        <v>94.725866683172995</v>
      </c>
      <c r="D174" s="6">
        <v>0</v>
      </c>
      <c r="E174" s="6">
        <v>-9.5459215371220818</v>
      </c>
      <c r="F174" s="6">
        <v>257.89627241632678</v>
      </c>
      <c r="G174" s="14">
        <v>-1.7678136718098374</v>
      </c>
      <c r="H174" s="14">
        <v>34.454319287849266</v>
      </c>
      <c r="I174" s="14">
        <v>368.14352879403771</v>
      </c>
      <c r="J174" s="14">
        <v>-127.4691455084231</v>
      </c>
      <c r="K174" s="14">
        <v>-369.09638083330839</v>
      </c>
      <c r="L174" s="14">
        <v>15.57052056304372</v>
      </c>
      <c r="M174" s="14">
        <v>-73.459512827421037</v>
      </c>
      <c r="XEM174" s="5" t="s">
        <v>88</v>
      </c>
    </row>
    <row r="175" spans="2:13 16367:16367" ht="16" x14ac:dyDescent="0.4">
      <c r="B175" s="124" t="s">
        <v>172</v>
      </c>
      <c r="C175" s="7">
        <v>270.23572247671899</v>
      </c>
      <c r="D175" s="6">
        <v>0</v>
      </c>
      <c r="E175" s="6">
        <v>-9.5459215371220818</v>
      </c>
      <c r="F175" s="6">
        <v>290.60902129359096</v>
      </c>
      <c r="G175" s="14">
        <v>12.503815773971075</v>
      </c>
      <c r="H175" s="14">
        <v>-67.684876565578264</v>
      </c>
      <c r="I175" s="14">
        <v>345.1855275947529</v>
      </c>
      <c r="J175" s="14">
        <v>-10.155849679662124</v>
      </c>
      <c r="K175" s="14">
        <v>-310.45772523574777</v>
      </c>
      <c r="L175" s="14">
        <v>15.57052056304372</v>
      </c>
      <c r="M175" s="14">
        <v>4.2112102694704934</v>
      </c>
      <c r="XEM175" s="5" t="s">
        <v>246</v>
      </c>
    </row>
    <row r="176" spans="2:13 16367:16367" ht="16" x14ac:dyDescent="0.4">
      <c r="B176" s="124" t="s">
        <v>173</v>
      </c>
      <c r="C176" s="7">
        <v>949.37223119665748</v>
      </c>
      <c r="D176" s="6">
        <v>0</v>
      </c>
      <c r="E176" s="6">
        <v>-9.5459215371220818</v>
      </c>
      <c r="F176" s="6">
        <v>622.69824640296201</v>
      </c>
      <c r="G176" s="14">
        <v>5.4194331793592196</v>
      </c>
      <c r="H176" s="14">
        <v>94.495760577640297</v>
      </c>
      <c r="I176" s="14">
        <v>549.01410136207187</v>
      </c>
      <c r="J176" s="14">
        <v>53.531924439639496</v>
      </c>
      <c r="K176" s="14">
        <v>-386.02304406040753</v>
      </c>
      <c r="L176" s="14">
        <v>15.57052056304372</v>
      </c>
      <c r="M176" s="14">
        <v>4.2112102694704934</v>
      </c>
      <c r="XEM176" s="5" t="s">
        <v>42</v>
      </c>
    </row>
    <row r="177" spans="2:13 16367:16367" ht="16" x14ac:dyDescent="0.4">
      <c r="B177" s="124" t="s">
        <v>174</v>
      </c>
      <c r="C177" s="7">
        <v>229.34368478421308</v>
      </c>
      <c r="D177" s="6">
        <v>0</v>
      </c>
      <c r="E177" s="6">
        <v>-9.5459215371220818</v>
      </c>
      <c r="F177" s="6">
        <v>391.59329327100443</v>
      </c>
      <c r="G177" s="14">
        <v>-3.1290133627170409</v>
      </c>
      <c r="H177" s="14">
        <v>-1.1995155745909309</v>
      </c>
      <c r="I177" s="14">
        <v>331.91109917947625</v>
      </c>
      <c r="J177" s="14">
        <v>-61.964213026163108</v>
      </c>
      <c r="K177" s="14">
        <v>-336.33729947329931</v>
      </c>
      <c r="L177" s="14">
        <v>15.57052056304372</v>
      </c>
      <c r="M177" s="14">
        <v>-97.555265255418902</v>
      </c>
      <c r="XEM177" s="5" t="s">
        <v>288</v>
      </c>
    </row>
    <row r="178" spans="2:13 16367:16367" ht="16" x14ac:dyDescent="0.4">
      <c r="B178" s="124" t="s">
        <v>175</v>
      </c>
      <c r="C178" s="7">
        <v>197.02337076631721</v>
      </c>
      <c r="D178" s="6">
        <v>0</v>
      </c>
      <c r="E178" s="6">
        <v>7.2654822902362133</v>
      </c>
      <c r="F178" s="6">
        <v>136.90157478749487</v>
      </c>
      <c r="G178" s="14">
        <v>-1.651809650259348</v>
      </c>
      <c r="H178" s="14">
        <v>-78.766982689995771</v>
      </c>
      <c r="I178" s="14">
        <v>153.99472818970997</v>
      </c>
      <c r="J178" s="14">
        <v>48.474121479841962</v>
      </c>
      <c r="K178" s="14">
        <v>-88.975474473224892</v>
      </c>
      <c r="L178" s="14">
        <v>15.57052056304372</v>
      </c>
      <c r="M178" s="14">
        <v>4.2112102694704934</v>
      </c>
      <c r="XEM178" s="5" t="s">
        <v>165</v>
      </c>
    </row>
    <row r="179" spans="2:13 16367:16367" ht="16" x14ac:dyDescent="0.4">
      <c r="B179" s="124" t="s">
        <v>176</v>
      </c>
      <c r="C179" s="7">
        <v>355.14669542028201</v>
      </c>
      <c r="D179" s="6">
        <v>0</v>
      </c>
      <c r="E179" s="6">
        <v>-9.5459215371220818</v>
      </c>
      <c r="F179" s="6">
        <v>235.07853366083634</v>
      </c>
      <c r="G179" s="14">
        <v>13.848376771697358</v>
      </c>
      <c r="H179" s="14">
        <v>60.069472521384029</v>
      </c>
      <c r="I179" s="14">
        <v>309.02750585886031</v>
      </c>
      <c r="J179" s="14">
        <v>-44.744059722666414</v>
      </c>
      <c r="K179" s="14">
        <v>-204.79349978041299</v>
      </c>
      <c r="L179" s="14">
        <v>15.57052056304372</v>
      </c>
      <c r="M179" s="14">
        <v>-19.364232915338267</v>
      </c>
      <c r="XEM179" s="5" t="s">
        <v>116</v>
      </c>
    </row>
    <row r="180" spans="2:13 16367:16367" ht="16" x14ac:dyDescent="0.4">
      <c r="B180" s="124" t="s">
        <v>177</v>
      </c>
      <c r="C180" s="7">
        <v>-84.758478545559996</v>
      </c>
      <c r="D180" s="6">
        <v>0</v>
      </c>
      <c r="E180" s="6">
        <v>-9.5459215371220818</v>
      </c>
      <c r="F180" s="6">
        <v>-183.07583692117538</v>
      </c>
      <c r="G180" s="14">
        <v>-3.596995352217339</v>
      </c>
      <c r="H180" s="14">
        <v>113.74996861686604</v>
      </c>
      <c r="I180" s="14">
        <v>30.346180557074607</v>
      </c>
      <c r="J180" s="14">
        <v>-8.1420651178794383</v>
      </c>
      <c r="K180" s="14">
        <v>-44.275539623620631</v>
      </c>
      <c r="L180" s="14">
        <v>15.57052056304372</v>
      </c>
      <c r="M180" s="14">
        <v>4.2112102694704934</v>
      </c>
      <c r="XEM180" s="5" t="s">
        <v>289</v>
      </c>
    </row>
    <row r="181" spans="2:13 16367:16367" ht="16" x14ac:dyDescent="0.4">
      <c r="B181" s="124" t="s">
        <v>178</v>
      </c>
      <c r="C181" s="7">
        <v>476.72687893497209</v>
      </c>
      <c r="D181" s="6">
        <v>0</v>
      </c>
      <c r="E181" s="6">
        <v>-9.5459215371220818</v>
      </c>
      <c r="F181" s="6">
        <v>368.28385942102744</v>
      </c>
      <c r="G181" s="14">
        <v>30.387890647794048</v>
      </c>
      <c r="H181" s="14">
        <v>145.74102964758166</v>
      </c>
      <c r="I181" s="14">
        <v>629.34687649960665</v>
      </c>
      <c r="J181" s="14">
        <v>-140.73424520378612</v>
      </c>
      <c r="K181" s="14">
        <v>-566.53434137264367</v>
      </c>
      <c r="L181" s="14">
        <v>15.57052056304372</v>
      </c>
      <c r="M181" s="14">
        <v>4.2112102694704934</v>
      </c>
      <c r="XEM181" s="5" t="s">
        <v>260</v>
      </c>
    </row>
    <row r="182" spans="2:13 16367:16367" ht="16" x14ac:dyDescent="0.4">
      <c r="B182" s="124" t="s">
        <v>179</v>
      </c>
      <c r="C182" s="7">
        <v>-126.09661196888025</v>
      </c>
      <c r="D182" s="6">
        <v>0</v>
      </c>
      <c r="E182" s="6">
        <v>-9.5459215371220818</v>
      </c>
      <c r="F182" s="6">
        <v>-109.54791358639538</v>
      </c>
      <c r="G182" s="14">
        <v>-3.596995352217339</v>
      </c>
      <c r="H182" s="14">
        <v>25.660412073918938</v>
      </c>
      <c r="I182" s="14">
        <v>29.87631773934099</v>
      </c>
      <c r="J182" s="14">
        <v>45.957666550171751</v>
      </c>
      <c r="K182" s="14">
        <v>-124.68190868909136</v>
      </c>
      <c r="L182" s="14">
        <v>15.57052056304372</v>
      </c>
      <c r="M182" s="14">
        <v>4.2112102694704934</v>
      </c>
      <c r="XEM182" s="5" t="s">
        <v>270</v>
      </c>
    </row>
    <row r="183" spans="2:13 16367:16367" ht="16" x14ac:dyDescent="0.4">
      <c r="B183" s="124" t="s">
        <v>180</v>
      </c>
      <c r="C183" s="7">
        <v>251.14430187141542</v>
      </c>
      <c r="D183" s="6">
        <v>0</v>
      </c>
      <c r="E183" s="6">
        <v>-9.5459215371220818</v>
      </c>
      <c r="F183" s="6">
        <v>191.31132438448392</v>
      </c>
      <c r="G183" s="14">
        <v>-3.596995352217339</v>
      </c>
      <c r="H183" s="14">
        <v>-34.765075594147561</v>
      </c>
      <c r="I183" s="14">
        <v>282.14592151867964</v>
      </c>
      <c r="J183" s="14">
        <v>-19.854646180952482</v>
      </c>
      <c r="K183" s="14">
        <v>-174.33203619982285</v>
      </c>
      <c r="L183" s="14">
        <v>15.57052056304372</v>
      </c>
      <c r="M183" s="14">
        <v>4.2112102694704934</v>
      </c>
      <c r="XEM183" s="5" t="s">
        <v>96</v>
      </c>
    </row>
    <row r="184" spans="2:13 16367:16367" ht="16" x14ac:dyDescent="0.4">
      <c r="B184" s="124" t="s">
        <v>181</v>
      </c>
      <c r="C184" s="7">
        <v>374.35423177146038</v>
      </c>
      <c r="D184" s="6">
        <v>0</v>
      </c>
      <c r="E184" s="6">
        <v>-9.5459215371220818</v>
      </c>
      <c r="F184" s="6">
        <v>243.3236527446351</v>
      </c>
      <c r="G184" s="14">
        <v>-3.596995352217339</v>
      </c>
      <c r="H184" s="14">
        <v>72.270684178614005</v>
      </c>
      <c r="I184" s="14">
        <v>512.44199133098721</v>
      </c>
      <c r="J184" s="14">
        <v>9.9117205318363784</v>
      </c>
      <c r="K184" s="14">
        <v>-470.23263095778714</v>
      </c>
      <c r="L184" s="14">
        <v>15.57052056304372</v>
      </c>
      <c r="M184" s="14">
        <v>4.2112102694704934</v>
      </c>
      <c r="XEM184" s="5" t="s">
        <v>234</v>
      </c>
    </row>
    <row r="185" spans="2:13 16367:16367" ht="16" x14ac:dyDescent="0.4">
      <c r="B185" s="124" t="s">
        <v>182</v>
      </c>
      <c r="C185" s="7">
        <v>319.49239120540108</v>
      </c>
      <c r="D185" s="6">
        <v>0</v>
      </c>
      <c r="E185" s="6">
        <v>-9.5459215371220818</v>
      </c>
      <c r="F185" s="6">
        <v>207.52049544497154</v>
      </c>
      <c r="G185" s="14">
        <v>4.5780900503978641</v>
      </c>
      <c r="H185" s="14">
        <v>24.349438711536607</v>
      </c>
      <c r="I185" s="14">
        <v>440.92094383052267</v>
      </c>
      <c r="J185" s="14">
        <v>33.621662902127341</v>
      </c>
      <c r="K185" s="14">
        <v>-347.5252910751891</v>
      </c>
      <c r="L185" s="14">
        <v>-38.638237391314291</v>
      </c>
      <c r="M185" s="14">
        <v>4.2112102694704934</v>
      </c>
      <c r="XEM185" s="5" t="s">
        <v>220</v>
      </c>
    </row>
    <row r="186" spans="2:13 16367:16367" ht="16" x14ac:dyDescent="0.4">
      <c r="B186" s="124" t="s">
        <v>183</v>
      </c>
      <c r="C186" s="7">
        <v>-121.10388549929316</v>
      </c>
      <c r="D186" s="6">
        <v>0</v>
      </c>
      <c r="E186" s="6">
        <v>-9.5459215371220818</v>
      </c>
      <c r="F186" s="6">
        <v>-115.08562526919528</v>
      </c>
      <c r="G186" s="14">
        <v>-3.596995352217339</v>
      </c>
      <c r="H186" s="14">
        <v>48.043396119117197</v>
      </c>
      <c r="I186" s="14">
        <v>106.4573696406118</v>
      </c>
      <c r="J186" s="14">
        <v>1.0225385399554352</v>
      </c>
      <c r="K186" s="14">
        <v>-168.1803784729571</v>
      </c>
      <c r="L186" s="14">
        <v>15.57052056304372</v>
      </c>
      <c r="M186" s="14">
        <v>4.2112102694704934</v>
      </c>
      <c r="XEM186" s="5" t="s">
        <v>14</v>
      </c>
    </row>
    <row r="187" spans="2:13 16367:16367" ht="16" x14ac:dyDescent="0.4">
      <c r="B187" s="124" t="s">
        <v>184</v>
      </c>
      <c r="C187" s="7">
        <v>697.74036126150554</v>
      </c>
      <c r="D187" s="6">
        <v>0</v>
      </c>
      <c r="E187" s="6">
        <v>-9.5459215371220818</v>
      </c>
      <c r="F187" s="6">
        <v>485.41179850042079</v>
      </c>
      <c r="G187" s="14">
        <v>18.23507637268267</v>
      </c>
      <c r="H187" s="14">
        <v>121.57384733163447</v>
      </c>
      <c r="I187" s="14">
        <v>112.63609181654857</v>
      </c>
      <c r="J187" s="14">
        <v>111.63125935617323</v>
      </c>
      <c r="K187" s="14">
        <v>-129.67138587202319</v>
      </c>
      <c r="L187" s="14">
        <v>15.57052056304372</v>
      </c>
      <c r="M187" s="14">
        <v>-28.100925269852677</v>
      </c>
      <c r="XEM187" s="5" t="s">
        <v>247</v>
      </c>
    </row>
    <row r="188" spans="2:13 16367:16367" ht="16" x14ac:dyDescent="0.4">
      <c r="B188" s="124" t="s">
        <v>185</v>
      </c>
      <c r="C188" s="7">
        <v>86.023402647998893</v>
      </c>
      <c r="D188" s="6">
        <v>0</v>
      </c>
      <c r="E188" s="6">
        <v>-25.587845995312641</v>
      </c>
      <c r="F188" s="6">
        <v>-87.014705950915186</v>
      </c>
      <c r="G188" s="14">
        <v>-3.596995352217339</v>
      </c>
      <c r="H188" s="14">
        <v>-108.56752344568774</v>
      </c>
      <c r="I188" s="14">
        <v>177.45476514899192</v>
      </c>
      <c r="J188" s="14">
        <v>45.686443325447186</v>
      </c>
      <c r="K188" s="14">
        <v>67.867534085178491</v>
      </c>
      <c r="L188" s="14">
        <v>15.57052056304372</v>
      </c>
      <c r="M188" s="14">
        <v>4.2112102694704934</v>
      </c>
      <c r="XEM188" s="5" t="s">
        <v>15</v>
      </c>
    </row>
    <row r="189" spans="2:13 16367:16367" ht="16" x14ac:dyDescent="0.4">
      <c r="B189" s="124" t="s">
        <v>186</v>
      </c>
      <c r="C189" s="7">
        <v>167.14389292203674</v>
      </c>
      <c r="D189" s="6">
        <v>0</v>
      </c>
      <c r="E189" s="6">
        <v>-9.5459215371220818</v>
      </c>
      <c r="F189" s="6">
        <v>235.2359360965666</v>
      </c>
      <c r="G189" s="14">
        <v>-3.596995352217339</v>
      </c>
      <c r="H189" s="14">
        <v>-40.276373267178066</v>
      </c>
      <c r="I189" s="14">
        <v>343.54690703190562</v>
      </c>
      <c r="J189" s="14">
        <v>22.399952139973728</v>
      </c>
      <c r="K189" s="14">
        <v>-387.00392264936664</v>
      </c>
      <c r="L189" s="14">
        <v>15.57052056304372</v>
      </c>
      <c r="M189" s="14">
        <v>-9.1862101035687758</v>
      </c>
      <c r="XEM189" s="5" t="s">
        <v>117</v>
      </c>
    </row>
    <row r="190" spans="2:13 16367:16367" ht="16" x14ac:dyDescent="0.4">
      <c r="B190" s="124" t="s">
        <v>187</v>
      </c>
      <c r="C190" s="7">
        <v>542.77037081901028</v>
      </c>
      <c r="D190" s="6">
        <v>0</v>
      </c>
      <c r="E190" s="6">
        <v>-9.5459215371220818</v>
      </c>
      <c r="F190" s="6">
        <v>490.43001806130508</v>
      </c>
      <c r="G190" s="14">
        <v>36.724400600215908</v>
      </c>
      <c r="H190" s="14">
        <v>79.62655931624073</v>
      </c>
      <c r="I190" s="14">
        <v>431.08030179565935</v>
      </c>
      <c r="J190" s="14">
        <v>-88.954992998416628</v>
      </c>
      <c r="K190" s="14">
        <v>-416.37172525138641</v>
      </c>
      <c r="L190" s="14">
        <v>15.57052056304372</v>
      </c>
      <c r="M190" s="14">
        <v>4.2112102694704934</v>
      </c>
      <c r="XEM190" s="5" t="s">
        <v>118</v>
      </c>
    </row>
    <row r="191" spans="2:13 16367:16367" ht="16" x14ac:dyDescent="0.4">
      <c r="B191" s="124" t="s">
        <v>188</v>
      </c>
      <c r="C191" s="7">
        <v>-95.13023406661992</v>
      </c>
      <c r="D191" s="6">
        <v>0</v>
      </c>
      <c r="E191" s="6">
        <v>-9.5459215371220818</v>
      </c>
      <c r="F191" s="6">
        <v>269.01910163302841</v>
      </c>
      <c r="G191" s="14">
        <v>26.730192860062367</v>
      </c>
      <c r="H191" s="14">
        <v>173.23838100374584</v>
      </c>
      <c r="I191" s="14">
        <v>488.79004949755529</v>
      </c>
      <c r="J191" s="14">
        <v>-161.49268372711376</v>
      </c>
      <c r="K191" s="14">
        <v>-794.27130695482606</v>
      </c>
      <c r="L191" s="14">
        <v>15.57052056304372</v>
      </c>
      <c r="M191" s="14">
        <v>-103.16856740499364</v>
      </c>
      <c r="XEM191" s="5" t="s">
        <v>166</v>
      </c>
    </row>
    <row r="192" spans="2:13 16367:16367" ht="16" x14ac:dyDescent="0.4">
      <c r="B192" s="124" t="s">
        <v>189</v>
      </c>
      <c r="C192" s="7">
        <v>247.82655548850983</v>
      </c>
      <c r="D192" s="6">
        <v>0</v>
      </c>
      <c r="E192" s="6">
        <v>-9.5459215371220818</v>
      </c>
      <c r="F192" s="6">
        <v>196.94398147895646</v>
      </c>
      <c r="G192" s="14">
        <v>-3.3132909864703706</v>
      </c>
      <c r="H192" s="14">
        <v>1.1459538273132921</v>
      </c>
      <c r="I192" s="14">
        <v>539.70540326950379</v>
      </c>
      <c r="J192" s="14">
        <v>51.039133615005447</v>
      </c>
      <c r="K192" s="14">
        <v>-547.93043501119087</v>
      </c>
      <c r="L192" s="14">
        <v>15.57052056304372</v>
      </c>
      <c r="M192" s="14">
        <v>4.2112102694704934</v>
      </c>
      <c r="XEM192" s="5" t="s">
        <v>271</v>
      </c>
    </row>
    <row r="193" spans="2:13 16367:16367" ht="16" x14ac:dyDescent="0.4">
      <c r="B193" s="124" t="s">
        <v>190</v>
      </c>
      <c r="C193" s="7">
        <v>398.07579215926626</v>
      </c>
      <c r="D193" s="6">
        <v>0</v>
      </c>
      <c r="E193" s="6">
        <v>-9.5459215371220818</v>
      </c>
      <c r="F193" s="6">
        <v>365.49660718406545</v>
      </c>
      <c r="G193" s="14">
        <v>5.6715554505114953</v>
      </c>
      <c r="H193" s="14">
        <v>35.703028510303113</v>
      </c>
      <c r="I193" s="14">
        <v>334.56873780886411</v>
      </c>
      <c r="J193" s="14">
        <v>-80.65914738277155</v>
      </c>
      <c r="K193" s="14">
        <v>-272.94079870709845</v>
      </c>
      <c r="L193" s="14">
        <v>15.57052056304372</v>
      </c>
      <c r="M193" s="14">
        <v>4.2112102694704934</v>
      </c>
      <c r="XEM193" s="5" t="s">
        <v>221</v>
      </c>
    </row>
    <row r="194" spans="2:13 16367:16367" ht="16" x14ac:dyDescent="0.4">
      <c r="B194" s="124" t="s">
        <v>191</v>
      </c>
      <c r="C194" s="7">
        <v>271.84558652771358</v>
      </c>
      <c r="D194" s="6">
        <v>0</v>
      </c>
      <c r="E194" s="6">
        <v>-9.5459215371220818</v>
      </c>
      <c r="F194" s="6">
        <v>271.9720970882135</v>
      </c>
      <c r="G194" s="14">
        <v>20.010788663356035</v>
      </c>
      <c r="H194" s="14">
        <v>26.336422100459096</v>
      </c>
      <c r="I194" s="14">
        <v>243.37539789205979</v>
      </c>
      <c r="J194" s="14">
        <v>-54.780751903728294</v>
      </c>
      <c r="K194" s="14">
        <v>-214.58107993771168</v>
      </c>
      <c r="L194" s="14">
        <v>15.57052056304372</v>
      </c>
      <c r="M194" s="14">
        <v>-26.511886400856572</v>
      </c>
      <c r="XEM194" s="5" t="s">
        <v>119</v>
      </c>
    </row>
    <row r="195" spans="2:13 16367:16367" ht="16" x14ac:dyDescent="0.4">
      <c r="B195" s="124" t="s">
        <v>192</v>
      </c>
      <c r="C195" s="7">
        <v>99.71398823459829</v>
      </c>
      <c r="D195" s="6">
        <v>0</v>
      </c>
      <c r="E195" s="6">
        <v>-9.5459215371220818</v>
      </c>
      <c r="F195" s="6">
        <v>-28.502982831333039</v>
      </c>
      <c r="G195" s="14">
        <v>-3.596995352217339</v>
      </c>
      <c r="H195" s="14">
        <v>-141.27924935876553</v>
      </c>
      <c r="I195" s="14">
        <v>-218.38426822313085</v>
      </c>
      <c r="J195" s="14">
        <v>96.610416401224199</v>
      </c>
      <c r="K195" s="14">
        <v>384.63125830342869</v>
      </c>
      <c r="L195" s="14">
        <v>15.57052056304372</v>
      </c>
      <c r="M195" s="14">
        <v>4.2112102694704934</v>
      </c>
      <c r="XEM195" s="5" t="s">
        <v>167</v>
      </c>
    </row>
    <row r="196" spans="2:13 16367:16367" ht="16" x14ac:dyDescent="0.4">
      <c r="B196" s="124" t="s">
        <v>193</v>
      </c>
      <c r="C196" s="7">
        <v>-81.821912135013122</v>
      </c>
      <c r="D196" s="6">
        <v>0</v>
      </c>
      <c r="E196" s="6">
        <v>-9.5459215371220818</v>
      </c>
      <c r="F196" s="6">
        <v>-92.389272518725946</v>
      </c>
      <c r="G196" s="14">
        <v>-3.596995352217339</v>
      </c>
      <c r="H196" s="14">
        <v>-71.588516325834874</v>
      </c>
      <c r="I196" s="14">
        <v>-14.992570917948903</v>
      </c>
      <c r="J196" s="14">
        <v>26.678608774914885</v>
      </c>
      <c r="K196" s="14">
        <v>65.709863920290417</v>
      </c>
      <c r="L196" s="14">
        <v>13.691681552160231</v>
      </c>
      <c r="M196" s="14">
        <v>4.2112102694704934</v>
      </c>
      <c r="XEM196" s="5" t="s">
        <v>235</v>
      </c>
    </row>
    <row r="197" spans="2:13 16367:16367" ht="16" x14ac:dyDescent="0.4">
      <c r="B197" s="124" t="s">
        <v>194</v>
      </c>
      <c r="C197" s="7">
        <v>318.05401835004903</v>
      </c>
      <c r="D197" s="6">
        <v>0</v>
      </c>
      <c r="E197" s="6">
        <v>-9.5459215371220818</v>
      </c>
      <c r="F197" s="6">
        <v>196.38130219477179</v>
      </c>
      <c r="G197" s="14">
        <v>-3.596995352217339</v>
      </c>
      <c r="H197" s="14">
        <v>-16.624961769350602</v>
      </c>
      <c r="I197" s="14">
        <v>685.70343274908919</v>
      </c>
      <c r="J197" s="14">
        <v>-19.648021222725674</v>
      </c>
      <c r="K197" s="14">
        <v>-526.70033641234158</v>
      </c>
      <c r="L197" s="14">
        <v>7.8743094304748391</v>
      </c>
      <c r="M197" s="14">
        <v>4.2112102694704934</v>
      </c>
      <c r="XEM197" s="5" t="s">
        <v>251</v>
      </c>
    </row>
    <row r="198" spans="2:13 16367:16367" ht="16" x14ac:dyDescent="0.4">
      <c r="B198" s="124" t="s">
        <v>195</v>
      </c>
      <c r="C198" s="7">
        <v>-48.611077705364991</v>
      </c>
      <c r="D198" s="6">
        <v>0</v>
      </c>
      <c r="E198" s="6">
        <v>-9.5459215371220818</v>
      </c>
      <c r="F198" s="6">
        <v>31.934785806808392</v>
      </c>
      <c r="G198" s="14">
        <v>-3.596995352217339</v>
      </c>
      <c r="H198" s="14">
        <v>68.18337296768658</v>
      </c>
      <c r="I198" s="14">
        <v>226.72649326567088</v>
      </c>
      <c r="J198" s="14">
        <v>-10.818070127519773</v>
      </c>
      <c r="K198" s="14">
        <v>-371.27647356118587</v>
      </c>
      <c r="L198" s="14">
        <v>15.57052056304372</v>
      </c>
      <c r="M198" s="14">
        <v>4.2112102694704934</v>
      </c>
      <c r="XEM198" s="5" t="s">
        <v>16</v>
      </c>
    </row>
    <row r="199" spans="2:13 16367:16367" ht="16" x14ac:dyDescent="0.4">
      <c r="B199" s="124" t="s">
        <v>196</v>
      </c>
      <c r="C199" s="7">
        <v>448.7215650331533</v>
      </c>
      <c r="D199" s="6">
        <v>0</v>
      </c>
      <c r="E199" s="6">
        <v>-9.5459215371220818</v>
      </c>
      <c r="F199" s="6">
        <v>295.87137555617784</v>
      </c>
      <c r="G199" s="14">
        <v>145.46819952324458</v>
      </c>
      <c r="H199" s="14">
        <v>13.498188487409099</v>
      </c>
      <c r="I199" s="14">
        <v>533.35935305821727</v>
      </c>
      <c r="J199" s="14">
        <v>-153.51295885072892</v>
      </c>
      <c r="K199" s="14">
        <v>-396.19840203655872</v>
      </c>
      <c r="L199" s="14">
        <v>15.57052056304372</v>
      </c>
      <c r="M199" s="14">
        <v>4.2112102694704934</v>
      </c>
      <c r="XEM199" s="5" t="s">
        <v>17</v>
      </c>
    </row>
    <row r="200" spans="2:13 16367:16367" ht="16" x14ac:dyDescent="0.4">
      <c r="B200" s="124" t="s">
        <v>197</v>
      </c>
      <c r="C200" s="7">
        <v>823.88131779163041</v>
      </c>
      <c r="D200" s="6">
        <v>0</v>
      </c>
      <c r="E200" s="6">
        <v>-9.5459215371220818</v>
      </c>
      <c r="F200" s="6">
        <v>525.51476265844872</v>
      </c>
      <c r="G200" s="14">
        <v>134.84469197063774</v>
      </c>
      <c r="H200" s="14">
        <v>228.82692293778905</v>
      </c>
      <c r="I200" s="14">
        <v>646.45916805901311</v>
      </c>
      <c r="J200" s="14">
        <v>-92.409165724616741</v>
      </c>
      <c r="K200" s="14">
        <v>-629.59087140503368</v>
      </c>
      <c r="L200" s="14">
        <v>15.57052056304372</v>
      </c>
      <c r="M200" s="14">
        <v>4.2112102694704934</v>
      </c>
      <c r="XEM200" s="5" t="s">
        <v>272</v>
      </c>
    </row>
    <row r="201" spans="2:13 16367:16367" ht="16" x14ac:dyDescent="0.4">
      <c r="B201" s="124" t="s">
        <v>198</v>
      </c>
      <c r="C201" s="7">
        <v>215.10888484337801</v>
      </c>
      <c r="D201" s="6">
        <v>0</v>
      </c>
      <c r="E201" s="6">
        <v>-9.5459215371220818</v>
      </c>
      <c r="F201" s="6">
        <v>299.16155836356103</v>
      </c>
      <c r="G201" s="14">
        <v>11.626462432079874</v>
      </c>
      <c r="H201" s="14">
        <v>27.104048902414807</v>
      </c>
      <c r="I201" s="14">
        <v>587.21488862104422</v>
      </c>
      <c r="J201" s="14">
        <v>-39.318412243789538</v>
      </c>
      <c r="K201" s="14">
        <v>-636.43252838573335</v>
      </c>
      <c r="L201" s="14">
        <v>15.57052056304372</v>
      </c>
      <c r="M201" s="14">
        <v>-40.271731872120725</v>
      </c>
      <c r="XEM201" s="5" t="s">
        <v>168</v>
      </c>
    </row>
    <row r="202" spans="2:13 16367:16367" ht="16" x14ac:dyDescent="0.4">
      <c r="B202" s="124" t="s">
        <v>199</v>
      </c>
      <c r="C202" s="7">
        <v>589.66536710347134</v>
      </c>
      <c r="D202" s="6">
        <v>0</v>
      </c>
      <c r="E202" s="6">
        <v>-9.5459215371220818</v>
      </c>
      <c r="F202" s="6">
        <v>527.8744122702235</v>
      </c>
      <c r="G202" s="14">
        <v>5.2011815523568927</v>
      </c>
      <c r="H202" s="14">
        <v>56.941077041542187</v>
      </c>
      <c r="I202" s="14">
        <v>472.92517601242355</v>
      </c>
      <c r="J202" s="14">
        <v>-86.821682837586422</v>
      </c>
      <c r="K202" s="14">
        <v>-396.69060623088029</v>
      </c>
      <c r="L202" s="14">
        <v>15.57052056304372</v>
      </c>
      <c r="M202" s="14">
        <v>4.2112102694704934</v>
      </c>
      <c r="XEM202" s="5" t="s">
        <v>120</v>
      </c>
    </row>
    <row r="203" spans="2:13 16367:16367" ht="16" x14ac:dyDescent="0.4">
      <c r="B203" s="124" t="s">
        <v>200</v>
      </c>
      <c r="C203" s="7">
        <v>166.31469684772554</v>
      </c>
      <c r="D203" s="6">
        <v>0</v>
      </c>
      <c r="E203" s="6">
        <v>-9.5459215371220818</v>
      </c>
      <c r="F203" s="6">
        <v>360.49450412167715</v>
      </c>
      <c r="G203" s="14">
        <v>17.228366163353542</v>
      </c>
      <c r="H203" s="14">
        <v>-59.272647433403549</v>
      </c>
      <c r="I203" s="14">
        <v>287.19120346104489</v>
      </c>
      <c r="J203" s="14">
        <v>-42.602671268752196</v>
      </c>
      <c r="K203" s="14">
        <v>-271.42358624817047</v>
      </c>
      <c r="L203" s="14">
        <v>15.57052056304372</v>
      </c>
      <c r="M203" s="14">
        <v>-131.32507097394546</v>
      </c>
      <c r="XEM203" s="5" t="s">
        <v>169</v>
      </c>
    </row>
    <row r="204" spans="2:13 16367:16367" ht="16" x14ac:dyDescent="0.4">
      <c r="B204" s="124" t="s">
        <v>201</v>
      </c>
      <c r="C204" s="7">
        <v>533.35305067323577</v>
      </c>
      <c r="D204" s="6">
        <v>0</v>
      </c>
      <c r="E204" s="6">
        <v>-9.5459215371220818</v>
      </c>
      <c r="F204" s="6">
        <v>495.73747096157553</v>
      </c>
      <c r="G204" s="14">
        <v>33.77531816806809</v>
      </c>
      <c r="H204" s="14">
        <v>81.376078160527683</v>
      </c>
      <c r="I204" s="14">
        <v>567.04664040410898</v>
      </c>
      <c r="J204" s="14">
        <v>2.4650964220488887</v>
      </c>
      <c r="K204" s="14">
        <v>-579.14156878777339</v>
      </c>
      <c r="L204" s="14">
        <v>15.57052056304372</v>
      </c>
      <c r="M204" s="14">
        <v>-73.930583681241629</v>
      </c>
      <c r="XEM204" s="5" t="s">
        <v>18</v>
      </c>
    </row>
    <row r="205" spans="2:13 16367:16367" ht="16" x14ac:dyDescent="0.4">
      <c r="B205" s="124" t="s">
        <v>202</v>
      </c>
      <c r="C205" s="7">
        <v>524.44989453880851</v>
      </c>
      <c r="D205" s="6">
        <v>0</v>
      </c>
      <c r="E205" s="6">
        <v>-9.5459215371220818</v>
      </c>
      <c r="F205" s="6">
        <v>364.76466985097233</v>
      </c>
      <c r="G205" s="14">
        <v>16.310155105133305</v>
      </c>
      <c r="H205" s="14">
        <v>-16.501812689597767</v>
      </c>
      <c r="I205" s="14">
        <v>607.94003774343446</v>
      </c>
      <c r="J205" s="14">
        <v>-59.728521609341676</v>
      </c>
      <c r="K205" s="14">
        <v>-398.57044315718423</v>
      </c>
      <c r="L205" s="14">
        <v>15.57052056304372</v>
      </c>
      <c r="M205" s="14">
        <v>4.2112102694704934</v>
      </c>
      <c r="XEM205" s="5" t="s">
        <v>197</v>
      </c>
    </row>
    <row r="206" spans="2:13 16367:16367" ht="16" x14ac:dyDescent="0.4">
      <c r="B206" s="124" t="s">
        <v>203</v>
      </c>
      <c r="C206" s="7">
        <v>-279.9663183277857</v>
      </c>
      <c r="D206" s="6">
        <v>0</v>
      </c>
      <c r="E206" s="6">
        <v>-9.5459215371220818</v>
      </c>
      <c r="F206" s="6">
        <v>63.509255949722458</v>
      </c>
      <c r="G206" s="14">
        <v>22.168403169378678</v>
      </c>
      <c r="H206" s="14">
        <v>54.131648704220069</v>
      </c>
      <c r="I206" s="14">
        <v>164.46358923261354</v>
      </c>
      <c r="J206" s="14">
        <v>-115.61636792895474</v>
      </c>
      <c r="K206" s="14">
        <v>-426.10146413028679</v>
      </c>
      <c r="L206" s="14">
        <v>15.57052056304372</v>
      </c>
      <c r="M206" s="14">
        <v>-48.545982350400529</v>
      </c>
      <c r="XEM206" s="5" t="s">
        <v>273</v>
      </c>
    </row>
    <row r="207" spans="2:13 16367:16367" ht="16" x14ac:dyDescent="0.4">
      <c r="B207" s="124" t="s">
        <v>204</v>
      </c>
      <c r="C207" s="7">
        <v>176.20792474800635</v>
      </c>
      <c r="D207" s="6">
        <v>0</v>
      </c>
      <c r="E207" s="6">
        <v>-9.5459215371220818</v>
      </c>
      <c r="F207" s="6">
        <v>162.57719126236421</v>
      </c>
      <c r="G207" s="14">
        <v>-3.596995352217339</v>
      </c>
      <c r="H207" s="14">
        <v>104.39258082406862</v>
      </c>
      <c r="I207" s="14">
        <v>484.91129204758079</v>
      </c>
      <c r="J207" s="14">
        <v>-23.815849702635745</v>
      </c>
      <c r="K207" s="14">
        <v>-558.4961036265463</v>
      </c>
      <c r="L207" s="14">
        <v>15.57052056304372</v>
      </c>
      <c r="M207" s="14">
        <v>4.2112102694704934</v>
      </c>
      <c r="XEM207" s="5" t="s">
        <v>43</v>
      </c>
    </row>
    <row r="208" spans="2:13 16367:16367" ht="16" x14ac:dyDescent="0.4">
      <c r="B208" s="124" t="s">
        <v>205</v>
      </c>
      <c r="C208" s="7">
        <v>321.81256433010395</v>
      </c>
      <c r="D208" s="6">
        <v>0</v>
      </c>
      <c r="E208" s="6">
        <v>-9.5459215371220818</v>
      </c>
      <c r="F208" s="6">
        <v>394.21889158200656</v>
      </c>
      <c r="G208" s="14">
        <v>68.117551852599306</v>
      </c>
      <c r="H208" s="14">
        <v>265.91304680504351</v>
      </c>
      <c r="I208" s="14">
        <v>381.71968517946976</v>
      </c>
      <c r="J208" s="14">
        <v>-125.59997941334277</v>
      </c>
      <c r="K208" s="14">
        <v>-629.54271345638574</v>
      </c>
      <c r="L208" s="14">
        <v>15.57052056304372</v>
      </c>
      <c r="M208" s="14">
        <v>-39.038517245208183</v>
      </c>
      <c r="XEM208" s="5" t="s">
        <v>170</v>
      </c>
    </row>
    <row r="209" spans="2:13 16367:16367" ht="16" x14ac:dyDescent="0.4">
      <c r="B209" s="124" t="s">
        <v>206</v>
      </c>
      <c r="C209" s="7">
        <v>-285.86819474783408</v>
      </c>
      <c r="D209" s="6">
        <v>0</v>
      </c>
      <c r="E209" s="6">
        <v>-9.5459215371220818</v>
      </c>
      <c r="F209" s="6">
        <v>-158.02062102835833</v>
      </c>
      <c r="G209" s="14">
        <v>-3.596995352217339</v>
      </c>
      <c r="H209" s="14">
        <v>82.812406622530375</v>
      </c>
      <c r="I209" s="14">
        <v>129.41449543567009</v>
      </c>
      <c r="J209" s="14">
        <v>13.992394344165218</v>
      </c>
      <c r="K209" s="14">
        <v>-352.91000389095797</v>
      </c>
      <c r="L209" s="14">
        <v>15.57052056304372</v>
      </c>
      <c r="M209" s="14">
        <v>-3.5844699045877584</v>
      </c>
      <c r="XEM209" s="5" t="s">
        <v>261</v>
      </c>
    </row>
    <row r="210" spans="2:13 16367:16367" ht="16" x14ac:dyDescent="0.4">
      <c r="B210" s="124" t="s">
        <v>207</v>
      </c>
      <c r="C210" s="7">
        <v>-71.523108890218694</v>
      </c>
      <c r="D210" s="6">
        <v>0</v>
      </c>
      <c r="E210" s="6">
        <v>-9.5459215371220818</v>
      </c>
      <c r="F210" s="6">
        <v>-172.17084688310862</v>
      </c>
      <c r="G210" s="14">
        <v>-3.596995352217339</v>
      </c>
      <c r="H210" s="14">
        <v>-6.4478062961582836</v>
      </c>
      <c r="I210" s="14">
        <v>223.35504523454003</v>
      </c>
      <c r="J210" s="14">
        <v>48.20740747012146</v>
      </c>
      <c r="K210" s="14">
        <v>-171.10572235878809</v>
      </c>
      <c r="L210" s="14">
        <v>15.57052056304372</v>
      </c>
      <c r="M210" s="14">
        <v>4.2112102694704934</v>
      </c>
      <c r="XEM210" s="5" t="s">
        <v>19</v>
      </c>
    </row>
    <row r="211" spans="2:13 16367:16367" ht="16" x14ac:dyDescent="0.4">
      <c r="B211" s="124" t="s">
        <v>208</v>
      </c>
      <c r="C211" s="7">
        <v>428.54692439038354</v>
      </c>
      <c r="D211" s="6">
        <v>0</v>
      </c>
      <c r="E211" s="6">
        <v>-9.5459215371220818</v>
      </c>
      <c r="F211" s="6">
        <v>425.24773355074672</v>
      </c>
      <c r="G211" s="14">
        <v>66.622592326437157</v>
      </c>
      <c r="H211" s="14">
        <v>161.94275030609856</v>
      </c>
      <c r="I211" s="14">
        <v>525.02333260782768</v>
      </c>
      <c r="J211" s="14">
        <v>16.038338903516522</v>
      </c>
      <c r="K211" s="14">
        <v>-704.55804532759441</v>
      </c>
      <c r="L211" s="14">
        <v>15.57052056304372</v>
      </c>
      <c r="M211" s="14">
        <v>-67.794377002570201</v>
      </c>
      <c r="XEM211" s="5" t="s">
        <v>252</v>
      </c>
    </row>
    <row r="212" spans="2:13 16367:16367" ht="16" x14ac:dyDescent="0.4">
      <c r="B212" s="124" t="s">
        <v>209</v>
      </c>
      <c r="C212" s="7">
        <v>216.36470750245846</v>
      </c>
      <c r="D212" s="6">
        <v>0</v>
      </c>
      <c r="E212" s="6">
        <v>-9.5459215371220818</v>
      </c>
      <c r="F212" s="6">
        <v>295.23486654913251</v>
      </c>
      <c r="G212" s="14">
        <v>-3.596995352217339</v>
      </c>
      <c r="H212" s="14">
        <v>-88.922104947605334</v>
      </c>
      <c r="I212" s="14">
        <v>350.32391146753145</v>
      </c>
      <c r="J212" s="14">
        <v>35.39433860700634</v>
      </c>
      <c r="K212" s="14">
        <v>-330.14854162188198</v>
      </c>
      <c r="L212" s="14">
        <v>-36.586055931855611</v>
      </c>
      <c r="M212" s="14">
        <v>4.2112102694704934</v>
      </c>
      <c r="XEM212" s="5" t="s">
        <v>198</v>
      </c>
    </row>
    <row r="213" spans="2:13 16367:16367" ht="16" x14ac:dyDescent="0.4">
      <c r="B213" s="124" t="s">
        <v>210</v>
      </c>
      <c r="C213" s="7">
        <v>377.63840925014006</v>
      </c>
      <c r="D213" s="6">
        <v>0</v>
      </c>
      <c r="E213" s="6">
        <v>-9.5459215371220818</v>
      </c>
      <c r="F213" s="6">
        <v>439.98609217530412</v>
      </c>
      <c r="G213" s="14">
        <v>-3.596995352217339</v>
      </c>
      <c r="H213" s="14">
        <v>26.46235228807986</v>
      </c>
      <c r="I213" s="14">
        <v>218.83953287740786</v>
      </c>
      <c r="J213" s="14">
        <v>-24.671525301546268</v>
      </c>
      <c r="K213" s="14">
        <v>-247.64446833819511</v>
      </c>
      <c r="L213" s="14">
        <v>15.57052056304372</v>
      </c>
      <c r="M213" s="14">
        <v>-37.76117812461473</v>
      </c>
      <c r="XEM213" s="5" t="s">
        <v>222</v>
      </c>
    </row>
    <row r="214" spans="2:13 16367:16367" ht="16" x14ac:dyDescent="0.4">
      <c r="B214" s="124" t="s">
        <v>211</v>
      </c>
      <c r="C214" s="7">
        <v>405.78008431666467</v>
      </c>
      <c r="D214" s="6">
        <v>0</v>
      </c>
      <c r="E214" s="6">
        <v>-9.5459215371220818</v>
      </c>
      <c r="F214" s="6">
        <v>438.90710360957377</v>
      </c>
      <c r="G214" s="14">
        <v>103.31796796130737</v>
      </c>
      <c r="H214" s="14">
        <v>82.009709855293082</v>
      </c>
      <c r="I214" s="14">
        <v>425.24555701610922</v>
      </c>
      <c r="J214" s="14">
        <v>-33.211708882232806</v>
      </c>
      <c r="K214" s="14">
        <v>-489.55625983167147</v>
      </c>
      <c r="L214" s="14">
        <v>15.57052056304372</v>
      </c>
      <c r="M214" s="14">
        <v>-126.95688443763605</v>
      </c>
      <c r="XEM214" s="5" t="s">
        <v>121</v>
      </c>
    </row>
    <row r="215" spans="2:13 16367:16367" ht="16" x14ac:dyDescent="0.4">
      <c r="B215" s="124" t="s">
        <v>212</v>
      </c>
      <c r="C215" s="7">
        <v>267.77419895092362</v>
      </c>
      <c r="D215" s="6">
        <v>0</v>
      </c>
      <c r="E215" s="6">
        <v>-9.5459215371220818</v>
      </c>
      <c r="F215" s="6">
        <v>338.93681483995272</v>
      </c>
      <c r="G215" s="14">
        <v>-3.596995352217339</v>
      </c>
      <c r="H215" s="14">
        <v>-22.530467344326969</v>
      </c>
      <c r="I215" s="14">
        <v>125.75437831356101</v>
      </c>
      <c r="J215" s="14">
        <v>-1.35136814144811</v>
      </c>
      <c r="K215" s="14">
        <v>-179.67397265998986</v>
      </c>
      <c r="L215" s="14">
        <v>15.57052056304372</v>
      </c>
      <c r="M215" s="14">
        <v>4.2112102694704934</v>
      </c>
      <c r="XEM215" s="5" t="s">
        <v>122</v>
      </c>
    </row>
    <row r="216" spans="2:13 16367:16367" ht="16" x14ac:dyDescent="0.4">
      <c r="B216" s="124" t="s">
        <v>213</v>
      </c>
      <c r="C216" s="7">
        <v>-228.4204106113724</v>
      </c>
      <c r="D216" s="6">
        <v>0</v>
      </c>
      <c r="E216" s="6">
        <v>-9.5459215371220818</v>
      </c>
      <c r="F216" s="6">
        <v>-156.22494378542535</v>
      </c>
      <c r="G216" s="14">
        <v>-3.596995352217339</v>
      </c>
      <c r="H216" s="14">
        <v>-0.56566057270153824</v>
      </c>
      <c r="I216" s="14">
        <v>-107.48454003173313</v>
      </c>
      <c r="J216" s="14">
        <v>-23.315993043153362</v>
      </c>
      <c r="K216" s="14">
        <v>52.531912878466201</v>
      </c>
      <c r="L216" s="14">
        <v>15.57052056304372</v>
      </c>
      <c r="M216" s="14">
        <v>4.2112102694704934</v>
      </c>
      <c r="XEM216" s="5" t="s">
        <v>171</v>
      </c>
    </row>
    <row r="217" spans="2:13 16367:16367" ht="16" x14ac:dyDescent="0.4">
      <c r="B217" s="124" t="s">
        <v>214</v>
      </c>
      <c r="C217" s="7">
        <v>366.59306883691886</v>
      </c>
      <c r="D217" s="6">
        <v>0</v>
      </c>
      <c r="E217" s="6">
        <v>-9.5459215371220818</v>
      </c>
      <c r="F217" s="6">
        <v>471.30317676814229</v>
      </c>
      <c r="G217" s="14">
        <v>1.411945575904747</v>
      </c>
      <c r="H217" s="14">
        <v>-2.74034574773827</v>
      </c>
      <c r="I217" s="14">
        <v>236.01089461180652</v>
      </c>
      <c r="J217" s="14">
        <v>-9.3518614337307948</v>
      </c>
      <c r="K217" s="14">
        <v>-296.25202254106244</v>
      </c>
      <c r="L217" s="14">
        <v>15.57052056304372</v>
      </c>
      <c r="M217" s="14">
        <v>-39.813317422324843</v>
      </c>
      <c r="XEM217" s="5" t="s">
        <v>199</v>
      </c>
    </row>
    <row r="218" spans="2:13 16367:16367" ht="16" x14ac:dyDescent="0.4">
      <c r="B218" s="124" t="s">
        <v>215</v>
      </c>
      <c r="C218" s="7">
        <v>755.26639434803235</v>
      </c>
      <c r="D218" s="6">
        <v>0</v>
      </c>
      <c r="E218" s="6">
        <v>-9.5459215371220818</v>
      </c>
      <c r="F218" s="6">
        <v>372.54218236869247</v>
      </c>
      <c r="G218" s="14">
        <v>9.914526421600744</v>
      </c>
      <c r="H218" s="14">
        <v>363.49172893156373</v>
      </c>
      <c r="I218" s="14">
        <v>346.8977852150332</v>
      </c>
      <c r="J218" s="14">
        <v>-50.251939561125326</v>
      </c>
      <c r="K218" s="14">
        <v>-297.56369832312481</v>
      </c>
      <c r="L218" s="14">
        <v>15.57052056304372</v>
      </c>
      <c r="M218" s="14">
        <v>4.2112102694704934</v>
      </c>
      <c r="XEM218" s="5" t="s">
        <v>236</v>
      </c>
    </row>
    <row r="219" spans="2:13 16367:16367" ht="16" x14ac:dyDescent="0.4">
      <c r="B219" s="124" t="s">
        <v>216</v>
      </c>
      <c r="C219" s="7">
        <v>229.42902406758009</v>
      </c>
      <c r="D219" s="6">
        <v>0</v>
      </c>
      <c r="E219" s="6">
        <v>-9.5459215371220818</v>
      </c>
      <c r="F219" s="6">
        <v>167.46131173989986</v>
      </c>
      <c r="G219" s="14">
        <v>-3.596995352217339</v>
      </c>
      <c r="H219" s="14">
        <v>75.664263062261085</v>
      </c>
      <c r="I219" s="14">
        <v>335.2575276933278</v>
      </c>
      <c r="J219" s="14">
        <v>-17.742687197021315</v>
      </c>
      <c r="K219" s="14">
        <v>-337.85020517406218</v>
      </c>
      <c r="L219" s="14">
        <v>15.57052056304372</v>
      </c>
      <c r="M219" s="14">
        <v>4.2112102694704934</v>
      </c>
      <c r="XEM219" s="5" t="s">
        <v>67</v>
      </c>
    </row>
    <row r="220" spans="2:13 16367:16367" ht="16" x14ac:dyDescent="0.4">
      <c r="B220" s="124" t="s">
        <v>217</v>
      </c>
      <c r="C220" s="7">
        <v>205.17293707138509</v>
      </c>
      <c r="D220" s="6">
        <v>0</v>
      </c>
      <c r="E220" s="6">
        <v>-9.5459215371220818</v>
      </c>
      <c r="F220" s="6">
        <v>249.70231066086018</v>
      </c>
      <c r="G220" s="14">
        <v>6.3146283546670887E-2</v>
      </c>
      <c r="H220" s="14">
        <v>120.18353061585054</v>
      </c>
      <c r="I220" s="14">
        <v>564.86136522746028</v>
      </c>
      <c r="J220" s="14">
        <v>-121.99013406464749</v>
      </c>
      <c r="K220" s="14">
        <v>-578.56703132614848</v>
      </c>
      <c r="L220" s="14">
        <v>15.57052056304372</v>
      </c>
      <c r="M220" s="14">
        <v>-35.104849351458327</v>
      </c>
      <c r="XEM220" s="5" t="s">
        <v>248</v>
      </c>
    </row>
    <row r="221" spans="2:13 16367:16367" ht="16" x14ac:dyDescent="0.4">
      <c r="B221" s="124" t="s">
        <v>218</v>
      </c>
      <c r="C221" s="7">
        <v>-155.89221463839971</v>
      </c>
      <c r="D221" s="6">
        <v>0</v>
      </c>
      <c r="E221" s="6">
        <v>-9.5459215371220818</v>
      </c>
      <c r="F221" s="6">
        <v>-99.981625344118541</v>
      </c>
      <c r="G221" s="14">
        <v>-3.596995352217339</v>
      </c>
      <c r="H221" s="14">
        <v>119.42701245196098</v>
      </c>
      <c r="I221" s="14">
        <v>177.40778589453251</v>
      </c>
      <c r="J221" s="14">
        <v>-68.378975736415427</v>
      </c>
      <c r="K221" s="14">
        <v>-291.00522584753401</v>
      </c>
      <c r="L221" s="14">
        <v>15.57052056304372</v>
      </c>
      <c r="M221" s="14">
        <v>4.2112102694704934</v>
      </c>
      <c r="XEM221" s="5" t="s">
        <v>53</v>
      </c>
    </row>
    <row r="222" spans="2:13 16367:16367" ht="16" x14ac:dyDescent="0.4">
      <c r="B222" s="124" t="s">
        <v>219</v>
      </c>
      <c r="C222" s="7">
        <v>374.42825563997133</v>
      </c>
      <c r="D222" s="6">
        <v>0</v>
      </c>
      <c r="E222" s="6">
        <v>-9.5459215371220818</v>
      </c>
      <c r="F222" s="6">
        <v>182.89644977265689</v>
      </c>
      <c r="G222" s="14">
        <v>79.380203293718992</v>
      </c>
      <c r="H222" s="14">
        <v>162.01886332523353</v>
      </c>
      <c r="I222" s="14">
        <v>511.54066619424577</v>
      </c>
      <c r="J222" s="14">
        <v>-30.460615032383888</v>
      </c>
      <c r="K222" s="14">
        <v>-541.18312120889209</v>
      </c>
      <c r="L222" s="14">
        <v>15.57052056304372</v>
      </c>
      <c r="M222" s="14">
        <v>4.2112102694704934</v>
      </c>
      <c r="XEM222" s="5" t="s">
        <v>20</v>
      </c>
    </row>
    <row r="223" spans="2:13 16367:16367" ht="16" x14ac:dyDescent="0.4">
      <c r="B223" s="124" t="s">
        <v>220</v>
      </c>
      <c r="C223" s="7">
        <v>106.80669324875717</v>
      </c>
      <c r="D223" s="6">
        <v>0</v>
      </c>
      <c r="E223" s="6">
        <v>-9.5459215371220818</v>
      </c>
      <c r="F223" s="6">
        <v>164.32089118573492</v>
      </c>
      <c r="G223" s="14">
        <v>-3.596995352217339</v>
      </c>
      <c r="H223" s="14">
        <v>14.531345889121928</v>
      </c>
      <c r="I223" s="14">
        <v>342.75834773065986</v>
      </c>
      <c r="J223" s="14">
        <v>12.852027918302934</v>
      </c>
      <c r="K223" s="14">
        <v>-396.33371228160945</v>
      </c>
      <c r="L223" s="14">
        <v>15.57052056304372</v>
      </c>
      <c r="M223" s="14">
        <v>-33.749810867157386</v>
      </c>
      <c r="XEM223" s="5" t="s">
        <v>97</v>
      </c>
    </row>
    <row r="224" spans="2:13 16367:16367" ht="16" x14ac:dyDescent="0.4">
      <c r="B224" s="124" t="s">
        <v>221</v>
      </c>
      <c r="C224" s="7">
        <v>589.1270152258561</v>
      </c>
      <c r="D224" s="6">
        <v>0</v>
      </c>
      <c r="E224" s="6">
        <v>-9.5459215371220818</v>
      </c>
      <c r="F224" s="6">
        <v>487.31765133477785</v>
      </c>
      <c r="G224" s="14">
        <v>119.96756178918641</v>
      </c>
      <c r="H224" s="14">
        <v>-28.80930929357497</v>
      </c>
      <c r="I224" s="14">
        <v>533.34231915511452</v>
      </c>
      <c r="J224" s="14">
        <v>-230.86774428024694</v>
      </c>
      <c r="K224" s="14">
        <v>-302.05927277479299</v>
      </c>
      <c r="L224" s="14">
        <v>15.57052056304372</v>
      </c>
      <c r="M224" s="14">
        <v>4.2112102694704934</v>
      </c>
      <c r="XEM224" s="5" t="s">
        <v>172</v>
      </c>
    </row>
    <row r="225" spans="2:13 16367:16367" ht="16" x14ac:dyDescent="0.4">
      <c r="B225" s="124" t="s">
        <v>222</v>
      </c>
      <c r="C225" s="7">
        <v>131.83319688173</v>
      </c>
      <c r="D225" s="6">
        <v>0</v>
      </c>
      <c r="E225" s="6">
        <v>-9.5459215371220818</v>
      </c>
      <c r="F225" s="6">
        <v>199.89431459070542</v>
      </c>
      <c r="G225" s="14">
        <v>-3.596995352217339</v>
      </c>
      <c r="H225" s="14">
        <v>-28.590793483853911</v>
      </c>
      <c r="I225" s="14">
        <v>370.44187030187351</v>
      </c>
      <c r="J225" s="14">
        <v>-31.010074946499316</v>
      </c>
      <c r="K225" s="14">
        <v>-375.80461522271509</v>
      </c>
      <c r="L225" s="14">
        <v>15.57052056304372</v>
      </c>
      <c r="M225" s="14">
        <v>-5.5251080314848995</v>
      </c>
      <c r="XEM225" s="5" t="s">
        <v>173</v>
      </c>
    </row>
    <row r="226" spans="2:13 16367:16367" ht="16" x14ac:dyDescent="0.4">
      <c r="B226" s="124" t="s">
        <v>223</v>
      </c>
      <c r="C226" s="7">
        <v>-186.64487622443147</v>
      </c>
      <c r="D226" s="6">
        <v>0</v>
      </c>
      <c r="E226" s="6">
        <v>-11.52807814877745</v>
      </c>
      <c r="F226" s="6">
        <v>-170.52146112321353</v>
      </c>
      <c r="G226" s="14">
        <v>-3.596995352217339</v>
      </c>
      <c r="H226" s="14">
        <v>21.876774736686805</v>
      </c>
      <c r="I226" s="14">
        <v>-99.594922071001264</v>
      </c>
      <c r="J226" s="14">
        <v>-35.161782647032354</v>
      </c>
      <c r="K226" s="14">
        <v>103.60424803627048</v>
      </c>
      <c r="L226" s="14">
        <v>4.0661300753826737</v>
      </c>
      <c r="M226" s="14">
        <v>4.2112102694704934</v>
      </c>
      <c r="XEM226" s="5" t="s">
        <v>174</v>
      </c>
    </row>
    <row r="227" spans="2:13 16367:16367" ht="16" x14ac:dyDescent="0.4">
      <c r="B227" s="124" t="s">
        <v>224</v>
      </c>
      <c r="C227" s="7">
        <v>-25.444291111958805</v>
      </c>
      <c r="D227" s="6">
        <v>0</v>
      </c>
      <c r="E227" s="6">
        <v>-9.5459215371220818</v>
      </c>
      <c r="F227" s="6">
        <v>81.51907794512293</v>
      </c>
      <c r="G227" s="14">
        <v>-3.596995352217339</v>
      </c>
      <c r="H227" s="14">
        <v>96.623250558859141</v>
      </c>
      <c r="I227" s="14">
        <v>261.43491390073046</v>
      </c>
      <c r="J227" s="14">
        <v>34.288680783944983</v>
      </c>
      <c r="K227" s="14">
        <v>-505.94902824379113</v>
      </c>
      <c r="L227" s="14">
        <v>15.57052056304372</v>
      </c>
      <c r="M227" s="14">
        <v>4.2112102694704934</v>
      </c>
      <c r="XEM227" s="5" t="s">
        <v>33</v>
      </c>
    </row>
    <row r="228" spans="2:13 16367:16367" ht="16" x14ac:dyDescent="0.4">
      <c r="B228" s="124" t="s">
        <v>225</v>
      </c>
      <c r="C228" s="7">
        <v>-239.73104655182294</v>
      </c>
      <c r="D228" s="6">
        <v>0</v>
      </c>
      <c r="E228" s="6">
        <v>-9.5459215371220818</v>
      </c>
      <c r="F228" s="6">
        <v>-204.39055177879845</v>
      </c>
      <c r="G228" s="14">
        <v>-3.596995352217339</v>
      </c>
      <c r="H228" s="14">
        <v>171.79743393618202</v>
      </c>
      <c r="I228" s="14">
        <v>108.09168320159168</v>
      </c>
      <c r="J228" s="14">
        <v>-121.4650365635428</v>
      </c>
      <c r="K228" s="14">
        <v>-200.4033892904302</v>
      </c>
      <c r="L228" s="14">
        <v>15.57052056304372</v>
      </c>
      <c r="M228" s="14">
        <v>4.2112102694704934</v>
      </c>
      <c r="XEM228" s="5" t="s">
        <v>253</v>
      </c>
    </row>
    <row r="229" spans="2:13 16367:16367" ht="16" x14ac:dyDescent="0.4">
      <c r="B229" s="124" t="s">
        <v>226</v>
      </c>
      <c r="C229" s="7">
        <v>169.30561802893615</v>
      </c>
      <c r="D229" s="6">
        <v>0</v>
      </c>
      <c r="E229" s="6">
        <v>-9.5459215371220818</v>
      </c>
      <c r="F229" s="6">
        <v>115.94429343969851</v>
      </c>
      <c r="G229" s="14">
        <v>-3.596995352217339</v>
      </c>
      <c r="H229" s="14">
        <v>-31.798822103122934</v>
      </c>
      <c r="I229" s="14">
        <v>128.31568653591469</v>
      </c>
      <c r="J229" s="14">
        <v>16.526015542547508</v>
      </c>
      <c r="K229" s="14">
        <v>-66.320369329276417</v>
      </c>
      <c r="L229" s="14">
        <v>15.57052056304372</v>
      </c>
      <c r="M229" s="14">
        <v>4.2112102694704934</v>
      </c>
      <c r="XEM229" s="5" t="s">
        <v>76</v>
      </c>
    </row>
    <row r="230" spans="2:13 16367:16367" ht="16" x14ac:dyDescent="0.4">
      <c r="B230" s="124" t="s">
        <v>227</v>
      </c>
      <c r="C230" s="7">
        <v>400.27603843474162</v>
      </c>
      <c r="D230" s="6">
        <v>0</v>
      </c>
      <c r="E230" s="6">
        <v>-9.5459215371220818</v>
      </c>
      <c r="F230" s="6">
        <v>441.16819473492779</v>
      </c>
      <c r="G230" s="14">
        <v>14.232291717556002</v>
      </c>
      <c r="H230" s="14">
        <v>-98.136578776538499</v>
      </c>
      <c r="I230" s="14">
        <v>514.04302093103024</v>
      </c>
      <c r="J230" s="14">
        <v>-96.770445087602639</v>
      </c>
      <c r="K230" s="14">
        <v>-345.60862112833973</v>
      </c>
      <c r="L230" s="14">
        <v>15.57052056304372</v>
      </c>
      <c r="M230" s="14">
        <v>-34.676422982213204</v>
      </c>
      <c r="XEM230" s="5" t="s">
        <v>175</v>
      </c>
    </row>
    <row r="231" spans="2:13 16367:16367" ht="16" x14ac:dyDescent="0.4">
      <c r="B231" s="124" t="s">
        <v>228</v>
      </c>
      <c r="C231" s="7">
        <v>289.04279902599217</v>
      </c>
      <c r="D231" s="6">
        <v>0</v>
      </c>
      <c r="E231" s="6">
        <v>-9.5459215371220818</v>
      </c>
      <c r="F231" s="6">
        <v>307.08106610862973</v>
      </c>
      <c r="G231" s="14">
        <v>8.6673588573919533E-2</v>
      </c>
      <c r="H231" s="14">
        <v>151.58758375235067</v>
      </c>
      <c r="I231" s="14">
        <v>371.23785337967433</v>
      </c>
      <c r="J231" s="14">
        <v>-33.244154507822202</v>
      </c>
      <c r="K231" s="14">
        <v>-493.10481786543085</v>
      </c>
      <c r="L231" s="14">
        <v>15.57052056304372</v>
      </c>
      <c r="M231" s="14">
        <v>-20.62600445590498</v>
      </c>
      <c r="XEM231" s="5" t="s">
        <v>123</v>
      </c>
    </row>
    <row r="232" spans="2:13 16367:16367" ht="16" x14ac:dyDescent="0.4">
      <c r="B232" s="124" t="s">
        <v>229</v>
      </c>
      <c r="C232" s="7">
        <v>455.8938207012709</v>
      </c>
      <c r="D232" s="6">
        <v>0</v>
      </c>
      <c r="E232" s="6">
        <v>-9.5459215371220818</v>
      </c>
      <c r="F232" s="6">
        <v>486.67148789049907</v>
      </c>
      <c r="G232" s="14">
        <v>1.0206843994805199</v>
      </c>
      <c r="H232" s="14">
        <v>-64.183658166257558</v>
      </c>
      <c r="I232" s="14">
        <v>150.08708260401622</v>
      </c>
      <c r="J232" s="14">
        <v>-9.3729651146884674</v>
      </c>
      <c r="K232" s="14">
        <v>-116.58504014415209</v>
      </c>
      <c r="L232" s="14">
        <v>15.57052056304372</v>
      </c>
      <c r="M232" s="14">
        <v>2.2316302064515381</v>
      </c>
      <c r="XEM232" s="5" t="s">
        <v>200</v>
      </c>
    </row>
    <row r="233" spans="2:13 16367:16367" ht="16" x14ac:dyDescent="0.4">
      <c r="B233" s="124" t="s">
        <v>230</v>
      </c>
      <c r="C233" s="7">
        <v>182.91489009749517</v>
      </c>
      <c r="D233" s="6">
        <v>0</v>
      </c>
      <c r="E233" s="6">
        <v>-9.5459215371220818</v>
      </c>
      <c r="F233" s="6">
        <v>204.51137682168348</v>
      </c>
      <c r="G233" s="14">
        <v>-3.596995352217339</v>
      </c>
      <c r="H233" s="14">
        <v>84.497389321151218</v>
      </c>
      <c r="I233" s="14">
        <v>247.01272499393846</v>
      </c>
      <c r="J233" s="14">
        <v>-27.192748172521267</v>
      </c>
      <c r="K233" s="14">
        <v>-332.55266680993157</v>
      </c>
      <c r="L233" s="14">
        <v>15.57052056304372</v>
      </c>
      <c r="M233" s="14">
        <v>4.2112102694704934</v>
      </c>
      <c r="XEM233" s="5" t="s">
        <v>89</v>
      </c>
    </row>
    <row r="234" spans="2:13 16367:16367" ht="16" x14ac:dyDescent="0.4">
      <c r="B234" s="124" t="s">
        <v>231</v>
      </c>
      <c r="C234" s="7">
        <v>488.37730644255703</v>
      </c>
      <c r="D234" s="6">
        <v>0</v>
      </c>
      <c r="E234" s="6">
        <v>-9.5459215371220818</v>
      </c>
      <c r="F234" s="6">
        <v>597.57943777534558</v>
      </c>
      <c r="G234" s="14">
        <v>29.761856900641352</v>
      </c>
      <c r="H234" s="14">
        <v>-42.834760182245105</v>
      </c>
      <c r="I234" s="14">
        <v>166.462117654992</v>
      </c>
      <c r="J234" s="14">
        <v>-3.4273947765033697</v>
      </c>
      <c r="K234" s="14">
        <v>-237.33332039368418</v>
      </c>
      <c r="L234" s="14">
        <v>15.57052056304372</v>
      </c>
      <c r="M234" s="14">
        <v>-27.855229561910839</v>
      </c>
      <c r="XEM234" s="5" t="s">
        <v>176</v>
      </c>
    </row>
    <row r="235" spans="2:13 16367:16367" ht="16" x14ac:dyDescent="0.4">
      <c r="B235" s="124" t="s">
        <v>232</v>
      </c>
      <c r="C235" s="7">
        <v>348.96382263348471</v>
      </c>
      <c r="D235" s="6">
        <v>0</v>
      </c>
      <c r="E235" s="6">
        <v>-9.5459215371220818</v>
      </c>
      <c r="F235" s="6">
        <v>401.69257462326522</v>
      </c>
      <c r="G235" s="14">
        <v>-3.596995352217339</v>
      </c>
      <c r="H235" s="14">
        <v>42.743940144385277</v>
      </c>
      <c r="I235" s="14">
        <v>345.04634678158499</v>
      </c>
      <c r="J235" s="14">
        <v>-42.557748472710259</v>
      </c>
      <c r="K235" s="14">
        <v>-354.08671698456249</v>
      </c>
      <c r="L235" s="14">
        <v>-34.942866838609028</v>
      </c>
      <c r="M235" s="14">
        <v>4.2112102694704934</v>
      </c>
      <c r="XEM235" s="5" t="s">
        <v>68</v>
      </c>
    </row>
    <row r="236" spans="2:13 16367:16367" ht="16" x14ac:dyDescent="0.4">
      <c r="B236" s="124" t="s">
        <v>233</v>
      </c>
      <c r="C236" s="7">
        <v>350.15737880818568</v>
      </c>
      <c r="D236" s="6">
        <v>0</v>
      </c>
      <c r="E236" s="6">
        <v>-9.5459215371220818</v>
      </c>
      <c r="F236" s="6">
        <v>383.77809757039847</v>
      </c>
      <c r="G236" s="14">
        <v>60.046030171152267</v>
      </c>
      <c r="H236" s="14">
        <v>100.44107016146927</v>
      </c>
      <c r="I236" s="14">
        <v>665.34734695692214</v>
      </c>
      <c r="J236" s="14">
        <v>-125.30936455001854</v>
      </c>
      <c r="K236" s="14">
        <v>-663.93766429432128</v>
      </c>
      <c r="L236" s="14">
        <v>15.57052056304372</v>
      </c>
      <c r="M236" s="14">
        <v>-76.232736233338343</v>
      </c>
      <c r="XEM236" s="5" t="s">
        <v>124</v>
      </c>
    </row>
    <row r="237" spans="2:13 16367:16367" ht="16" x14ac:dyDescent="0.4">
      <c r="B237" s="124" t="s">
        <v>234</v>
      </c>
      <c r="C237" s="7">
        <v>526.42133211239627</v>
      </c>
      <c r="D237" s="6">
        <v>0</v>
      </c>
      <c r="E237" s="6">
        <v>-9.5459215371220818</v>
      </c>
      <c r="F237" s="6">
        <v>458.16788492959802</v>
      </c>
      <c r="G237" s="14">
        <v>20.432282286462659</v>
      </c>
      <c r="H237" s="14">
        <v>-41.077831248561324</v>
      </c>
      <c r="I237" s="14">
        <v>577.01655955116667</v>
      </c>
      <c r="J237" s="14">
        <v>-13.74387215646928</v>
      </c>
      <c r="K237" s="14">
        <v>-484.6095005451927</v>
      </c>
      <c r="L237" s="14">
        <v>15.57052056304372</v>
      </c>
      <c r="M237" s="14">
        <v>4.2112102694704934</v>
      </c>
      <c r="XEM237" s="5" t="s">
        <v>177</v>
      </c>
    </row>
    <row r="238" spans="2:13 16367:16367" ht="16" x14ac:dyDescent="0.4">
      <c r="B238" s="124" t="s">
        <v>235</v>
      </c>
      <c r="C238" s="7">
        <v>454.05971955367227</v>
      </c>
      <c r="D238" s="6">
        <v>0</v>
      </c>
      <c r="E238" s="6">
        <v>-9.5459215371220818</v>
      </c>
      <c r="F238" s="6">
        <v>300.84955771147219</v>
      </c>
      <c r="G238" s="14">
        <v>16.819683656145646</v>
      </c>
      <c r="H238" s="14">
        <v>-29.897481307704734</v>
      </c>
      <c r="I238" s="14">
        <v>349.45692432714384</v>
      </c>
      <c r="J238" s="14">
        <v>-1.3353157112201233</v>
      </c>
      <c r="K238" s="14">
        <v>-192.06945841755666</v>
      </c>
      <c r="L238" s="14">
        <v>15.57052056304372</v>
      </c>
      <c r="M238" s="14">
        <v>4.2112102694704934</v>
      </c>
      <c r="XEM238" s="5" t="s">
        <v>44</v>
      </c>
    </row>
    <row r="239" spans="2:13 16367:16367" ht="16" x14ac:dyDescent="0.4">
      <c r="B239" s="124" t="s">
        <v>236</v>
      </c>
      <c r="C239" s="7">
        <v>510.12244802124826</v>
      </c>
      <c r="D239" s="6">
        <v>0</v>
      </c>
      <c r="E239" s="6">
        <v>-9.5459215371220818</v>
      </c>
      <c r="F239" s="6">
        <v>492.29211683544861</v>
      </c>
      <c r="G239" s="14">
        <v>3.4527868636697323</v>
      </c>
      <c r="H239" s="14">
        <v>-51.125540710591423</v>
      </c>
      <c r="I239" s="14">
        <v>448.79071895476136</v>
      </c>
      <c r="J239" s="14">
        <v>-22.125131589576771</v>
      </c>
      <c r="K239" s="14">
        <v>-371.39831162785538</v>
      </c>
      <c r="L239" s="14">
        <v>15.57052056304372</v>
      </c>
      <c r="M239" s="14">
        <v>4.2112102694704934</v>
      </c>
      <c r="XEM239" s="5" t="s">
        <v>21</v>
      </c>
    </row>
    <row r="240" spans="2:13 16367:16367" ht="16" x14ac:dyDescent="0.4">
      <c r="B240" s="124" t="s">
        <v>237</v>
      </c>
      <c r="C240" s="7">
        <v>164.16338191209331</v>
      </c>
      <c r="D240" s="6">
        <v>0</v>
      </c>
      <c r="E240" s="6">
        <v>-9.5459215371220818</v>
      </c>
      <c r="F240" s="6">
        <v>481.07937587238786</v>
      </c>
      <c r="G240" s="14">
        <v>69.867997147198651</v>
      </c>
      <c r="H240" s="14">
        <v>144.13372561968015</v>
      </c>
      <c r="I240" s="14">
        <v>437.3212027029769</v>
      </c>
      <c r="J240" s="14">
        <v>-165.31713193050462</v>
      </c>
      <c r="K240" s="14">
        <v>-739.63038201838015</v>
      </c>
      <c r="L240" s="14">
        <v>15.57052056304372</v>
      </c>
      <c r="M240" s="14">
        <v>-69.316004507187017</v>
      </c>
      <c r="XEM240" s="5" t="s">
        <v>22</v>
      </c>
    </row>
    <row r="241" spans="2:13 16367:16367" ht="16" x14ac:dyDescent="0.4">
      <c r="B241" s="124" t="s">
        <v>238</v>
      </c>
      <c r="C241" s="7">
        <v>1095.2359112729441</v>
      </c>
      <c r="D241" s="6">
        <v>0</v>
      </c>
      <c r="E241" s="6">
        <v>-9.5459215371220818</v>
      </c>
      <c r="F241" s="6">
        <v>909.4367973458518</v>
      </c>
      <c r="G241" s="14">
        <v>74.726626405660795</v>
      </c>
      <c r="H241" s="14">
        <v>108.82680087485392</v>
      </c>
      <c r="I241" s="14">
        <v>921.49048738559816</v>
      </c>
      <c r="J241" s="14">
        <v>-116.68231852701645</v>
      </c>
      <c r="K241" s="14">
        <v>-812.79829150739613</v>
      </c>
      <c r="L241" s="14">
        <v>15.57052056304372</v>
      </c>
      <c r="M241" s="14">
        <v>4.2112102694704934</v>
      </c>
      <c r="XEM241" s="5" t="s">
        <v>178</v>
      </c>
    </row>
    <row r="242" spans="2:13 16367:16367" ht="16" x14ac:dyDescent="0.4">
      <c r="B242" s="124" t="s">
        <v>239</v>
      </c>
      <c r="C242" s="7">
        <v>292.31345018593578</v>
      </c>
      <c r="D242" s="6">
        <v>0</v>
      </c>
      <c r="E242" s="6">
        <v>-9.5459215371220818</v>
      </c>
      <c r="F242" s="6">
        <v>373.96653365339449</v>
      </c>
      <c r="G242" s="14">
        <v>-3.596995352217339</v>
      </c>
      <c r="H242" s="14">
        <v>52.993876676629412</v>
      </c>
      <c r="I242" s="14">
        <v>435.36178624577985</v>
      </c>
      <c r="J242" s="14">
        <v>-113.03345201958001</v>
      </c>
      <c r="K242" s="14">
        <v>-463.61410831346274</v>
      </c>
      <c r="L242" s="14">
        <v>15.57052056304372</v>
      </c>
      <c r="M242" s="14">
        <v>4.2112102694704934</v>
      </c>
      <c r="XEM242" s="5" t="s">
        <v>179</v>
      </c>
    </row>
    <row r="243" spans="2:13 16367:16367" ht="16" x14ac:dyDescent="0.4">
      <c r="B243" s="124" t="s">
        <v>240</v>
      </c>
      <c r="C243" s="7">
        <v>-117.16038274993439</v>
      </c>
      <c r="D243" s="6">
        <v>0</v>
      </c>
      <c r="E243" s="6">
        <v>-9.5459215371220818</v>
      </c>
      <c r="F243" s="6">
        <v>-95.971603391929946</v>
      </c>
      <c r="G243" s="14">
        <v>-3.596995352217339</v>
      </c>
      <c r="H243" s="14">
        <v>8.2491823484121216</v>
      </c>
      <c r="I243" s="14">
        <v>33.487657932980788</v>
      </c>
      <c r="J243" s="14">
        <v>10.461944049340048</v>
      </c>
      <c r="K243" s="14">
        <v>-80.026377631912183</v>
      </c>
      <c r="L243" s="14">
        <v>15.57052056304372</v>
      </c>
      <c r="M243" s="14">
        <v>4.2112102694704934</v>
      </c>
      <c r="XEM243" s="5" t="s">
        <v>180</v>
      </c>
    </row>
    <row r="244" spans="2:13 16367:16367" ht="16" x14ac:dyDescent="0.4">
      <c r="B244" s="124" t="s">
        <v>241</v>
      </c>
      <c r="C244" s="7">
        <v>170.36393478882988</v>
      </c>
      <c r="D244" s="6">
        <v>0</v>
      </c>
      <c r="E244" s="6">
        <v>-9.5459215371220818</v>
      </c>
      <c r="F244" s="6">
        <v>308.05361541687546</v>
      </c>
      <c r="G244" s="14">
        <v>24.454531211046383</v>
      </c>
      <c r="H244" s="14">
        <v>71.252978498544024</v>
      </c>
      <c r="I244" s="14">
        <v>559.23671488714945</v>
      </c>
      <c r="J244" s="14">
        <v>-63.275476800648541</v>
      </c>
      <c r="K244" s="14">
        <v>-717.66338464945943</v>
      </c>
      <c r="L244" s="14">
        <v>15.57052056304372</v>
      </c>
      <c r="M244" s="14">
        <v>-17.719642800599068</v>
      </c>
      <c r="XEM244" s="5" t="s">
        <v>274</v>
      </c>
    </row>
    <row r="245" spans="2:13 16367:16367" ht="16" x14ac:dyDescent="0.4">
      <c r="B245" s="124" t="s">
        <v>242</v>
      </c>
      <c r="C245" s="7">
        <v>305.46847377175357</v>
      </c>
      <c r="D245" s="6">
        <v>0</v>
      </c>
      <c r="E245" s="6">
        <v>-9.5459215371220818</v>
      </c>
      <c r="F245" s="6">
        <v>314.574717160793</v>
      </c>
      <c r="G245" s="14">
        <v>-3.596995352217339</v>
      </c>
      <c r="H245" s="14">
        <v>14.020005037993993</v>
      </c>
      <c r="I245" s="14">
        <v>269.36360076119996</v>
      </c>
      <c r="J245" s="14">
        <v>-3.309688911420908</v>
      </c>
      <c r="K245" s="14">
        <v>-294.33642569644638</v>
      </c>
      <c r="L245" s="14">
        <v>14.087972039502862</v>
      </c>
      <c r="M245" s="14">
        <v>4.2112102694704934</v>
      </c>
      <c r="XEM245" s="5" t="s">
        <v>23</v>
      </c>
    </row>
    <row r="246" spans="2:13 16367:16367" ht="16" x14ac:dyDescent="0.4">
      <c r="B246" s="124" t="s">
        <v>243</v>
      </c>
      <c r="C246" s="7">
        <v>618.52157501890724</v>
      </c>
      <c r="D246" s="6">
        <v>0</v>
      </c>
      <c r="E246" s="6">
        <v>-9.5459215371220818</v>
      </c>
      <c r="F246" s="6">
        <v>583.67110296582018</v>
      </c>
      <c r="G246" s="14">
        <v>-2.4745686253064281</v>
      </c>
      <c r="H246" s="14">
        <v>26.669376284198375</v>
      </c>
      <c r="I246" s="14">
        <v>581.49579921075167</v>
      </c>
      <c r="J246" s="14">
        <v>-53.929557863993892</v>
      </c>
      <c r="K246" s="14">
        <v>-527.14638624795464</v>
      </c>
      <c r="L246" s="14">
        <v>15.57052056304372</v>
      </c>
      <c r="M246" s="14">
        <v>4.2112102694704934</v>
      </c>
      <c r="XEM246" s="5" t="s">
        <v>24</v>
      </c>
    </row>
    <row r="247" spans="2:13 16367:16367" ht="16" x14ac:dyDescent="0.4">
      <c r="B247" s="124" t="s">
        <v>244</v>
      </c>
      <c r="C247" s="7">
        <v>487.32349175012621</v>
      </c>
      <c r="D247" s="6">
        <v>0</v>
      </c>
      <c r="E247" s="6">
        <v>-9.5459215371220818</v>
      </c>
      <c r="F247" s="6">
        <v>546.38772662798272</v>
      </c>
      <c r="G247" s="14">
        <v>32.890078614855348</v>
      </c>
      <c r="H247" s="14">
        <v>14.899781337655334</v>
      </c>
      <c r="I247" s="14">
        <v>486.24597684476964</v>
      </c>
      <c r="J247" s="14">
        <v>-48.424979405811321</v>
      </c>
      <c r="K247" s="14">
        <v>-554.91090156471762</v>
      </c>
      <c r="L247" s="14">
        <v>15.57052056304372</v>
      </c>
      <c r="M247" s="14">
        <v>4.2112102694704934</v>
      </c>
      <c r="XEM247" s="5" t="s">
        <v>34</v>
      </c>
    </row>
    <row r="248" spans="2:13 16367:16367" ht="16" x14ac:dyDescent="0.4">
      <c r="B248" s="124" t="s">
        <v>245</v>
      </c>
      <c r="C248" s="7">
        <v>669.34153030804748</v>
      </c>
      <c r="D248" s="6">
        <v>0</v>
      </c>
      <c r="E248" s="6">
        <v>-9.5459215371220818</v>
      </c>
      <c r="F248" s="6">
        <v>567.67870328479523</v>
      </c>
      <c r="G248" s="14">
        <v>73.779179925703247</v>
      </c>
      <c r="H248" s="14">
        <v>177.3589554329314</v>
      </c>
      <c r="I248" s="14">
        <v>539.57048386748875</v>
      </c>
      <c r="J248" s="14">
        <v>51.548643293679575</v>
      </c>
      <c r="K248" s="14">
        <v>-750.83024479194273</v>
      </c>
      <c r="L248" s="14">
        <v>15.57052056304372</v>
      </c>
      <c r="M248" s="14">
        <v>4.2112102694704934</v>
      </c>
      <c r="XEM248" s="5" t="s">
        <v>77</v>
      </c>
    </row>
    <row r="249" spans="2:13 16367:16367" ht="16" x14ac:dyDescent="0.4">
      <c r="B249" s="124" t="s">
        <v>246</v>
      </c>
      <c r="C249" s="7">
        <v>635.23678834187479</v>
      </c>
      <c r="D249" s="6">
        <v>0</v>
      </c>
      <c r="E249" s="6">
        <v>-9.5459215371220818</v>
      </c>
      <c r="F249" s="6">
        <v>547.00480784373804</v>
      </c>
      <c r="G249" s="14">
        <v>20.704594596563012</v>
      </c>
      <c r="H249" s="14">
        <v>23.90035262836188</v>
      </c>
      <c r="I249" s="14">
        <v>267.96340930592163</v>
      </c>
      <c r="J249" s="14">
        <v>-44.073916694937473</v>
      </c>
      <c r="K249" s="14">
        <v>-180.00042627819133</v>
      </c>
      <c r="L249" s="14">
        <v>15.57052056304372</v>
      </c>
      <c r="M249" s="14">
        <v>-6.2866320855025553</v>
      </c>
      <c r="XEM249" s="5" t="s">
        <v>54</v>
      </c>
    </row>
    <row r="250" spans="2:13 16367:16367" ht="16" x14ac:dyDescent="0.4">
      <c r="B250" s="124" t="s">
        <v>247</v>
      </c>
      <c r="C250" s="7">
        <v>251.06803387711886</v>
      </c>
      <c r="D250" s="6">
        <v>0</v>
      </c>
      <c r="E250" s="6">
        <v>-9.5459215371220818</v>
      </c>
      <c r="F250" s="6">
        <v>125.98746417809328</v>
      </c>
      <c r="G250" s="14">
        <v>-3.596995352217339</v>
      </c>
      <c r="H250" s="14">
        <v>225.36973386649473</v>
      </c>
      <c r="I250" s="14">
        <v>512.10423430972844</v>
      </c>
      <c r="J250" s="14">
        <v>-41.621434391344742</v>
      </c>
      <c r="K250" s="14">
        <v>-577.4107780290276</v>
      </c>
      <c r="L250" s="14">
        <v>15.57052056304372</v>
      </c>
      <c r="M250" s="14">
        <v>4.2112102694704934</v>
      </c>
      <c r="XEM250" s="5" t="s">
        <v>69</v>
      </c>
    </row>
    <row r="251" spans="2:13 16367:16367" ht="16" x14ac:dyDescent="0.4">
      <c r="B251" s="124" t="s">
        <v>248</v>
      </c>
      <c r="C251" s="7">
        <v>94.734600586742104</v>
      </c>
      <c r="D251" s="6">
        <v>0</v>
      </c>
      <c r="E251" s="6">
        <v>-9.5459215371220818</v>
      </c>
      <c r="F251" s="6">
        <v>336.55854810892987</v>
      </c>
      <c r="G251" s="14">
        <v>-3.596995352217339</v>
      </c>
      <c r="H251" s="14">
        <v>108.46772549821959</v>
      </c>
      <c r="I251" s="14">
        <v>211.60601994235276</v>
      </c>
      <c r="J251" s="14">
        <v>-234.21352192252806</v>
      </c>
      <c r="K251" s="14">
        <v>-334.32298498340691</v>
      </c>
      <c r="L251" s="14">
        <v>15.57052056304372</v>
      </c>
      <c r="M251" s="14">
        <v>4.2112102694704934</v>
      </c>
      <c r="XEM251" s="5" t="s">
        <v>55</v>
      </c>
    </row>
    <row r="252" spans="2:13 16367:16367" ht="16" x14ac:dyDescent="0.4">
      <c r="B252" s="124" t="s">
        <v>249</v>
      </c>
      <c r="C252" s="7">
        <v>86.826716192646089</v>
      </c>
      <c r="D252" s="6">
        <v>0</v>
      </c>
      <c r="E252" s="6">
        <v>-9.5459215371220818</v>
      </c>
      <c r="F252" s="6">
        <v>59.011777145164046</v>
      </c>
      <c r="G252" s="14">
        <v>-3.596995352217339</v>
      </c>
      <c r="H252" s="14">
        <v>89.664204950282127</v>
      </c>
      <c r="I252" s="14">
        <v>139.92833877109962</v>
      </c>
      <c r="J252" s="14">
        <v>34.904346037443524</v>
      </c>
      <c r="K252" s="14">
        <v>-243.32076465451803</v>
      </c>
      <c r="L252" s="14">
        <v>15.57052056304372</v>
      </c>
      <c r="M252" s="14">
        <v>4.2112102694704934</v>
      </c>
      <c r="XEM252" s="5" t="s">
        <v>25</v>
      </c>
    </row>
    <row r="253" spans="2:13 16367:16367" ht="16" x14ac:dyDescent="0.4">
      <c r="B253" s="124" t="s">
        <v>250</v>
      </c>
      <c r="C253" s="7">
        <v>510.49545889732718</v>
      </c>
      <c r="D253" s="6">
        <v>0</v>
      </c>
      <c r="E253" s="6">
        <v>-9.5459215371220818</v>
      </c>
      <c r="F253" s="6">
        <v>519.00579046777887</v>
      </c>
      <c r="G253" s="14">
        <v>-0.16001146832063337</v>
      </c>
      <c r="H253" s="14">
        <v>187.06918291226935</v>
      </c>
      <c r="I253" s="14">
        <v>466.74331709263186</v>
      </c>
      <c r="J253" s="14">
        <v>-57.179652237809584</v>
      </c>
      <c r="K253" s="14">
        <v>-603.19347607552254</v>
      </c>
      <c r="L253" s="14">
        <v>15.57052056304372</v>
      </c>
      <c r="M253" s="14">
        <v>-7.8142908196219398</v>
      </c>
      <c r="XEM253" s="5" t="s">
        <v>237</v>
      </c>
    </row>
    <row r="254" spans="2:13 16367:16367" ht="16" x14ac:dyDescent="0.4">
      <c r="B254" s="124" t="s">
        <v>251</v>
      </c>
      <c r="C254" s="7">
        <v>420.91664084700864</v>
      </c>
      <c r="D254" s="6">
        <v>0</v>
      </c>
      <c r="E254" s="6">
        <v>-9.5459215371220818</v>
      </c>
      <c r="F254" s="6">
        <v>665.06744759430762</v>
      </c>
      <c r="G254" s="14">
        <v>-1.7401147639926118</v>
      </c>
      <c r="H254" s="14">
        <v>27.481189596623025</v>
      </c>
      <c r="I254" s="14">
        <v>422.65602039501061</v>
      </c>
      <c r="J254" s="14">
        <v>-89.836259432826964</v>
      </c>
      <c r="K254" s="14">
        <v>-531.18443771488035</v>
      </c>
      <c r="L254" s="14">
        <v>15.57052056304372</v>
      </c>
      <c r="M254" s="14">
        <v>-77.55180385315424</v>
      </c>
      <c r="XEM254" s="5" t="s">
        <v>181</v>
      </c>
    </row>
    <row r="255" spans="2:13 16367:16367" ht="16" x14ac:dyDescent="0.4">
      <c r="B255" s="124" t="s">
        <v>252</v>
      </c>
      <c r="C255" s="7">
        <v>127.01929788706168</v>
      </c>
      <c r="D255" s="6">
        <v>0</v>
      </c>
      <c r="E255" s="6">
        <v>-9.5459215371220818</v>
      </c>
      <c r="F255" s="6">
        <v>89.61383115819163</v>
      </c>
      <c r="G255" s="14">
        <v>-3.596995352217339</v>
      </c>
      <c r="H255" s="14">
        <v>-49.213875665034905</v>
      </c>
      <c r="I255" s="14">
        <v>-1.4903715163571172</v>
      </c>
      <c r="J255" s="14">
        <v>35.332570832658156</v>
      </c>
      <c r="K255" s="14">
        <v>79.120646151792357</v>
      </c>
      <c r="L255" s="14">
        <v>-17.411796454319532</v>
      </c>
      <c r="M255" s="14">
        <v>4.2112102694704934</v>
      </c>
      <c r="XEM255" s="5" t="s">
        <v>136</v>
      </c>
    </row>
    <row r="256" spans="2:13 16367:16367" ht="16" x14ac:dyDescent="0.4">
      <c r="B256" s="124" t="s">
        <v>253</v>
      </c>
      <c r="C256" s="7">
        <v>376.50221809037708</v>
      </c>
      <c r="D256" s="6">
        <v>0</v>
      </c>
      <c r="E256" s="6">
        <v>-9.5459215371220818</v>
      </c>
      <c r="F256" s="6">
        <v>323.66939248247058</v>
      </c>
      <c r="G256" s="14">
        <v>-3.596995352217339</v>
      </c>
      <c r="H256" s="14">
        <v>21.098679284351842</v>
      </c>
      <c r="I256" s="14">
        <v>361.42673135552383</v>
      </c>
      <c r="J256" s="14">
        <v>15.190609632589791</v>
      </c>
      <c r="K256" s="14">
        <v>-312.13138422997827</v>
      </c>
      <c r="L256" s="14">
        <v>15.57052056304372</v>
      </c>
      <c r="M256" s="14">
        <v>-35.179414108285016</v>
      </c>
      <c r="XEM256" s="5" t="s">
        <v>26</v>
      </c>
    </row>
    <row r="257" spans="2:13 16367:16367" ht="16" x14ac:dyDescent="0.4">
      <c r="B257" s="124" t="s">
        <v>254</v>
      </c>
      <c r="C257" s="7">
        <v>587.6755437963817</v>
      </c>
      <c r="D257" s="6">
        <v>0</v>
      </c>
      <c r="E257" s="6">
        <v>-9.5459215371220818</v>
      </c>
      <c r="F257" s="6">
        <v>643.35254724644528</v>
      </c>
      <c r="G257" s="14">
        <v>43.362261209119794</v>
      </c>
      <c r="H257" s="14">
        <v>180.9854377566889</v>
      </c>
      <c r="I257" s="14">
        <v>512.2001860168989</v>
      </c>
      <c r="J257" s="14">
        <v>-33.803225636021359</v>
      </c>
      <c r="K257" s="14">
        <v>-762.77032970181301</v>
      </c>
      <c r="L257" s="14">
        <v>15.57052056304372</v>
      </c>
      <c r="M257" s="14">
        <v>-1.6759321208584721</v>
      </c>
      <c r="XEM257" s="5" t="s">
        <v>125</v>
      </c>
    </row>
    <row r="258" spans="2:13 16367:16367" ht="16" x14ac:dyDescent="0.4">
      <c r="B258" s="124" t="s">
        <v>255</v>
      </c>
      <c r="C258" s="7">
        <v>239.72077257104905</v>
      </c>
      <c r="D258" s="6">
        <v>0</v>
      </c>
      <c r="E258" s="6">
        <v>-9.5459215371220818</v>
      </c>
      <c r="F258" s="6">
        <v>306.29183657571019</v>
      </c>
      <c r="G258" s="14">
        <v>-3.596995352217339</v>
      </c>
      <c r="H258" s="14">
        <v>-19.712407670289135</v>
      </c>
      <c r="I258" s="14">
        <v>187.79089575323738</v>
      </c>
      <c r="J258" s="14">
        <v>87.405401306126237</v>
      </c>
      <c r="K258" s="14">
        <v>-328.69376733691041</v>
      </c>
      <c r="L258" s="14">
        <v>15.57052056304372</v>
      </c>
      <c r="M258" s="14">
        <v>4.2112102694704934</v>
      </c>
      <c r="XEM258" s="5" t="s">
        <v>70</v>
      </c>
    </row>
    <row r="259" spans="2:13 16367:16367" ht="16" x14ac:dyDescent="0.4">
      <c r="B259" s="124" t="s">
        <v>256</v>
      </c>
      <c r="C259" s="7">
        <v>993.36597942314108</v>
      </c>
      <c r="D259" s="6">
        <v>0</v>
      </c>
      <c r="E259" s="6">
        <v>-9.5459215371220818</v>
      </c>
      <c r="F259" s="6">
        <v>652.41248642355947</v>
      </c>
      <c r="G259" s="14">
        <v>70.370860246600031</v>
      </c>
      <c r="H259" s="14">
        <v>160.16642485430376</v>
      </c>
      <c r="I259" s="14">
        <v>917.79312880689815</v>
      </c>
      <c r="J259" s="14">
        <v>24.455912401280298</v>
      </c>
      <c r="K259" s="14">
        <v>-842.06864260489283</v>
      </c>
      <c r="L259" s="14">
        <v>15.57052056304372</v>
      </c>
      <c r="M259" s="14">
        <v>4.2112102694704934</v>
      </c>
      <c r="XEM259" s="5" t="s">
        <v>275</v>
      </c>
    </row>
    <row r="260" spans="2:13 16367:16367" ht="16" x14ac:dyDescent="0.4">
      <c r="B260" s="124" t="s">
        <v>257</v>
      </c>
      <c r="C260" s="7">
        <v>680.14993067915304</v>
      </c>
      <c r="D260" s="6">
        <v>0</v>
      </c>
      <c r="E260" s="6">
        <v>-9.5459215371220818</v>
      </c>
      <c r="F260" s="6">
        <v>654.72391732645042</v>
      </c>
      <c r="G260" s="14">
        <v>85.549538240544749</v>
      </c>
      <c r="H260" s="14">
        <v>119.41585792475045</v>
      </c>
      <c r="I260" s="14">
        <v>602.35574084987354</v>
      </c>
      <c r="J260" s="14">
        <v>-76.330371833246943</v>
      </c>
      <c r="K260" s="14">
        <v>-611.88434169502079</v>
      </c>
      <c r="L260" s="14">
        <v>15.57052056304372</v>
      </c>
      <c r="M260" s="14">
        <v>-99.705009160119957</v>
      </c>
      <c r="XEM260" s="5" t="s">
        <v>90</v>
      </c>
    </row>
    <row r="261" spans="2:13 16367:16367" ht="16" x14ac:dyDescent="0.4">
      <c r="B261" s="124" t="s">
        <v>258</v>
      </c>
      <c r="C261" s="7">
        <v>803.64373172915964</v>
      </c>
      <c r="D261" s="6">
        <v>0</v>
      </c>
      <c r="E261" s="6">
        <v>-9.5459215371220818</v>
      </c>
      <c r="F261" s="6">
        <v>755.09746753261402</v>
      </c>
      <c r="G261" s="14">
        <v>29.953066105378344</v>
      </c>
      <c r="H261" s="14">
        <v>-28.303474277814004</v>
      </c>
      <c r="I261" s="14">
        <v>604.81849226688882</v>
      </c>
      <c r="J261" s="14">
        <v>26.74735936725547</v>
      </c>
      <c r="K261" s="14">
        <v>-575.56637180014843</v>
      </c>
      <c r="L261" s="14">
        <v>15.57052056304372</v>
      </c>
      <c r="M261" s="14">
        <v>-15.127406490936275</v>
      </c>
      <c r="XEM261" s="5" t="s">
        <v>276</v>
      </c>
    </row>
    <row r="262" spans="2:13 16367:16367" ht="16" x14ac:dyDescent="0.4">
      <c r="B262" s="124" t="s">
        <v>259</v>
      </c>
      <c r="C262" s="7">
        <v>779.35194021601808</v>
      </c>
      <c r="D262" s="6">
        <v>0</v>
      </c>
      <c r="E262" s="6">
        <v>-9.5459215371220818</v>
      </c>
      <c r="F262" s="6">
        <v>647.8596383694462</v>
      </c>
      <c r="G262" s="14">
        <v>-1.8439578181055372</v>
      </c>
      <c r="H262" s="14">
        <v>22.155902016790083</v>
      </c>
      <c r="I262" s="14">
        <v>598.95668847971456</v>
      </c>
      <c r="J262" s="14">
        <v>22.353002305629076</v>
      </c>
      <c r="K262" s="14">
        <v>-425.0237630301018</v>
      </c>
      <c r="L262" s="14">
        <v>-79.770858839702896</v>
      </c>
      <c r="M262" s="14">
        <v>4.2112102694704934</v>
      </c>
      <c r="XEM262" s="5" t="s">
        <v>45</v>
      </c>
    </row>
    <row r="263" spans="2:13 16367:16367" ht="16" x14ac:dyDescent="0.4">
      <c r="B263" s="124" t="s">
        <v>260</v>
      </c>
      <c r="C263" s="7">
        <v>716.41782422610493</v>
      </c>
      <c r="D263" s="6">
        <v>0</v>
      </c>
      <c r="E263" s="6">
        <v>-9.5459215371220818</v>
      </c>
      <c r="F263" s="6">
        <v>583.5452645912311</v>
      </c>
      <c r="G263" s="14">
        <v>96.043344261508807</v>
      </c>
      <c r="H263" s="14">
        <v>111.70515037410837</v>
      </c>
      <c r="I263" s="14">
        <v>887.7250961294244</v>
      </c>
      <c r="J263" s="14">
        <v>31.077829116942446</v>
      </c>
      <c r="K263" s="14">
        <v>-921.07439467759889</v>
      </c>
      <c r="L263" s="14">
        <v>15.57052056304372</v>
      </c>
      <c r="M263" s="14">
        <v>-78.629064595432808</v>
      </c>
      <c r="XEM263" s="5" t="s">
        <v>182</v>
      </c>
    </row>
    <row r="264" spans="2:13 16367:16367" ht="16" x14ac:dyDescent="0.4">
      <c r="B264" s="124" t="s">
        <v>261</v>
      </c>
      <c r="C264" s="7">
        <v>537.88414884756537</v>
      </c>
      <c r="D264" s="6">
        <v>0</v>
      </c>
      <c r="E264" s="6">
        <v>-9.5459215371220818</v>
      </c>
      <c r="F264" s="6">
        <v>666.62909070200351</v>
      </c>
      <c r="G264" s="14">
        <v>22.859628210428419</v>
      </c>
      <c r="H264" s="14">
        <v>45.277644110265115</v>
      </c>
      <c r="I264" s="14">
        <v>437.26636262906391</v>
      </c>
      <c r="J264" s="14">
        <v>11.545647533826182</v>
      </c>
      <c r="K264" s="14">
        <v>-624.61939121424166</v>
      </c>
      <c r="L264" s="14">
        <v>15.57052056304372</v>
      </c>
      <c r="M264" s="14">
        <v>-27.099432149701677</v>
      </c>
      <c r="XEM264" s="5" t="s">
        <v>183</v>
      </c>
    </row>
    <row r="265" spans="2:13 16367:16367" ht="16" x14ac:dyDescent="0.4">
      <c r="B265" s="124" t="s">
        <v>262</v>
      </c>
      <c r="C265" s="7">
        <v>522.22257548073048</v>
      </c>
      <c r="D265" s="6">
        <v>0</v>
      </c>
      <c r="E265" s="6">
        <v>-9.5459215371220818</v>
      </c>
      <c r="F265" s="6">
        <v>623.61031031045559</v>
      </c>
      <c r="G265" s="14">
        <v>19.11830784535303</v>
      </c>
      <c r="H265" s="14">
        <v>3.4365639961336041</v>
      </c>
      <c r="I265" s="14">
        <v>335.10626444668867</v>
      </c>
      <c r="J265" s="14">
        <v>4.2145964811850849</v>
      </c>
      <c r="K265" s="14">
        <v>-473.49927689447765</v>
      </c>
      <c r="L265" s="14">
        <v>15.57052056304372</v>
      </c>
      <c r="M265" s="14">
        <v>4.2112102694704934</v>
      </c>
      <c r="XEM265" s="5" t="s">
        <v>277</v>
      </c>
    </row>
    <row r="266" spans="2:13 16367:16367" ht="16" x14ac:dyDescent="0.4">
      <c r="B266" s="124" t="s">
        <v>263</v>
      </c>
      <c r="C266" s="7">
        <v>112.04049983676195</v>
      </c>
      <c r="D266" s="6">
        <v>0</v>
      </c>
      <c r="E266" s="6">
        <v>-9.5459215371220818</v>
      </c>
      <c r="F266" s="6">
        <v>96.249629320672071</v>
      </c>
      <c r="G266" s="14">
        <v>-3.596995352217339</v>
      </c>
      <c r="H266" s="14">
        <v>-13.556756479194842</v>
      </c>
      <c r="I266" s="14">
        <v>48.313919974040914</v>
      </c>
      <c r="J266" s="14">
        <v>4.4833403041164734</v>
      </c>
      <c r="K266" s="14">
        <v>9.0741049423446416</v>
      </c>
      <c r="L266" s="14">
        <v>-23.592031605348382</v>
      </c>
      <c r="M266" s="14">
        <v>4.2112102694704934</v>
      </c>
      <c r="XEM266" s="5" t="s">
        <v>27</v>
      </c>
    </row>
    <row r="267" spans="2:13 16367:16367" ht="16" x14ac:dyDescent="0.4">
      <c r="B267" s="124" t="s">
        <v>264</v>
      </c>
      <c r="C267" s="7">
        <v>392.03252643012922</v>
      </c>
      <c r="D267" s="6">
        <v>0</v>
      </c>
      <c r="E267" s="6">
        <v>-9.5459215371220818</v>
      </c>
      <c r="F267" s="6">
        <v>441.35309138446985</v>
      </c>
      <c r="G267" s="14">
        <v>254.78537081465197</v>
      </c>
      <c r="H267" s="14">
        <v>-48.143269418914969</v>
      </c>
      <c r="I267" s="14">
        <v>670.09247064679937</v>
      </c>
      <c r="J267" s="14">
        <v>39.997675023968505</v>
      </c>
      <c r="K267" s="14">
        <v>-798.7843839926303</v>
      </c>
      <c r="L267" s="14">
        <v>15.57052056304372</v>
      </c>
      <c r="M267" s="14">
        <v>-173.29302705413681</v>
      </c>
      <c r="XEM267" s="5" t="s">
        <v>71</v>
      </c>
    </row>
    <row r="268" spans="2:13 16367:16367" ht="16" x14ac:dyDescent="0.4">
      <c r="B268" s="124" t="s">
        <v>265</v>
      </c>
      <c r="C268" s="7">
        <v>966.71197392472425</v>
      </c>
      <c r="D268" s="6">
        <v>0</v>
      </c>
      <c r="E268" s="6">
        <v>-9.5459215371220818</v>
      </c>
      <c r="F268" s="6">
        <v>763.86634228517187</v>
      </c>
      <c r="G268" s="14">
        <v>268.3120199578596</v>
      </c>
      <c r="H268" s="14">
        <v>-51.672496656048182</v>
      </c>
      <c r="I268" s="14">
        <v>492.1135597227032</v>
      </c>
      <c r="J268" s="14">
        <v>-182.6958926518893</v>
      </c>
      <c r="K268" s="14">
        <v>-297.26089264182053</v>
      </c>
      <c r="L268" s="14">
        <v>15.57052056304372</v>
      </c>
      <c r="M268" s="14">
        <v>-31.97526511717394</v>
      </c>
      <c r="XEM268" s="5" t="s">
        <v>91</v>
      </c>
    </row>
    <row r="269" spans="2:13 16367:16367" ht="16" x14ac:dyDescent="0.4">
      <c r="B269" s="124" t="s">
        <v>266</v>
      </c>
      <c r="C269" s="7">
        <v>764.26251714815487</v>
      </c>
      <c r="D269" s="6">
        <v>0</v>
      </c>
      <c r="E269" s="6">
        <v>-9.5459215371220818</v>
      </c>
      <c r="F269" s="6">
        <v>647.04890202879312</v>
      </c>
      <c r="G269" s="14">
        <v>20.561197806199761</v>
      </c>
      <c r="H269" s="14">
        <v>37.581026834069789</v>
      </c>
      <c r="I269" s="14">
        <v>488.79372893482815</v>
      </c>
      <c r="J269" s="14">
        <v>40.517184079844085</v>
      </c>
      <c r="K269" s="14">
        <v>-464.68055912985665</v>
      </c>
      <c r="L269" s="14">
        <v>15.57052056304372</v>
      </c>
      <c r="M269" s="14">
        <v>-11.583562431645049</v>
      </c>
      <c r="XEM269" s="5" t="s">
        <v>223</v>
      </c>
    </row>
    <row r="270" spans="2:13 16367:16367" ht="16" x14ac:dyDescent="0.4">
      <c r="B270" s="124" t="s">
        <v>267</v>
      </c>
      <c r="C270" s="7">
        <v>1082.6056150660286</v>
      </c>
      <c r="D270" s="6">
        <v>0</v>
      </c>
      <c r="E270" s="6">
        <v>-9.5459215371220818</v>
      </c>
      <c r="F270" s="6">
        <v>805.79948697300927</v>
      </c>
      <c r="G270" s="14">
        <v>222.25275414374505</v>
      </c>
      <c r="H270" s="14">
        <v>514.49940653760223</v>
      </c>
      <c r="I270" s="14">
        <v>862.89385107558917</v>
      </c>
      <c r="J270" s="14">
        <v>-146.8979448716797</v>
      </c>
      <c r="K270" s="14">
        <v>-1148.0549227864717</v>
      </c>
      <c r="L270" s="14">
        <v>15.57052056304372</v>
      </c>
      <c r="M270" s="14">
        <v>-33.911615031687383</v>
      </c>
      <c r="XEM270" s="5" t="s">
        <v>78</v>
      </c>
    </row>
    <row r="271" spans="2:13 16367:16367" ht="16" x14ac:dyDescent="0.4">
      <c r="B271" s="124" t="s">
        <v>268</v>
      </c>
      <c r="C271" s="7">
        <v>733.42493218837001</v>
      </c>
      <c r="D271" s="6">
        <v>0</v>
      </c>
      <c r="E271" s="6">
        <v>-9.5459215371220818</v>
      </c>
      <c r="F271" s="6">
        <v>549.70016480146683</v>
      </c>
      <c r="G271" s="14">
        <v>71.619666448852499</v>
      </c>
      <c r="H271" s="14">
        <v>198.35105943425725</v>
      </c>
      <c r="I271" s="14">
        <v>730.21580157652579</v>
      </c>
      <c r="J271" s="14">
        <v>-101.91887667227792</v>
      </c>
      <c r="K271" s="14">
        <v>-686.52128385318895</v>
      </c>
      <c r="L271" s="14">
        <v>15.57052056304372</v>
      </c>
      <c r="M271" s="14">
        <v>-34.046198573187048</v>
      </c>
      <c r="XEM271" s="5" t="s">
        <v>56</v>
      </c>
    </row>
    <row r="272" spans="2:13 16367:16367" ht="16" x14ac:dyDescent="0.4">
      <c r="B272" s="124" t="s">
        <v>269</v>
      </c>
      <c r="C272" s="7">
        <v>708.43203984587115</v>
      </c>
      <c r="D272" s="6">
        <v>0</v>
      </c>
      <c r="E272" s="6">
        <v>-9.5459215371220818</v>
      </c>
      <c r="F272" s="6">
        <v>672.84696777280442</v>
      </c>
      <c r="G272" s="14">
        <v>157.06173624117278</v>
      </c>
      <c r="H272" s="14">
        <v>38.028033452271799</v>
      </c>
      <c r="I272" s="14">
        <v>688.88474843228778</v>
      </c>
      <c r="J272" s="14">
        <v>-60.974125443731765</v>
      </c>
      <c r="K272" s="14">
        <v>-721.68671353214825</v>
      </c>
      <c r="L272" s="14">
        <v>15.57052056304372</v>
      </c>
      <c r="M272" s="14">
        <v>-71.753206102707153</v>
      </c>
      <c r="XEM272" s="5" t="s">
        <v>126</v>
      </c>
    </row>
    <row r="273" spans="2:13 16367:16367" ht="16" x14ac:dyDescent="0.4">
      <c r="B273" s="124" t="s">
        <v>270</v>
      </c>
      <c r="C273" s="7">
        <v>524.39754662670271</v>
      </c>
      <c r="D273" s="6">
        <v>0</v>
      </c>
      <c r="E273" s="6">
        <v>-9.5459215371220818</v>
      </c>
      <c r="F273" s="6">
        <v>533.11188426991282</v>
      </c>
      <c r="G273" s="14">
        <v>73.149653753373471</v>
      </c>
      <c r="H273" s="14">
        <v>-10.853370915111997</v>
      </c>
      <c r="I273" s="14">
        <v>357.76156137013174</v>
      </c>
      <c r="J273" s="14">
        <v>-121.69577901546143</v>
      </c>
      <c r="K273" s="14">
        <v>-317.31221213153407</v>
      </c>
      <c r="L273" s="14">
        <v>15.57052056304372</v>
      </c>
      <c r="M273" s="14">
        <v>4.2112102694704934</v>
      </c>
      <c r="XEM273" s="5" t="s">
        <v>184</v>
      </c>
    </row>
    <row r="274" spans="2:13 16367:16367" ht="16" x14ac:dyDescent="0.4">
      <c r="B274" s="124" t="s">
        <v>271</v>
      </c>
      <c r="C274" s="7">
        <v>369.10793431542697</v>
      </c>
      <c r="D274" s="6">
        <v>0</v>
      </c>
      <c r="E274" s="6">
        <v>-9.5459215371220818</v>
      </c>
      <c r="F274" s="6">
        <v>295.68575311120168</v>
      </c>
      <c r="G274" s="14">
        <v>-3.596995352217339</v>
      </c>
      <c r="H274" s="14">
        <v>-45.370861904065819</v>
      </c>
      <c r="I274" s="14">
        <v>166.76183075450083</v>
      </c>
      <c r="J274" s="14">
        <v>61.510215889816479</v>
      </c>
      <c r="K274" s="14">
        <v>-116.11781747920105</v>
      </c>
      <c r="L274" s="14">
        <v>15.57052056304372</v>
      </c>
      <c r="M274" s="14">
        <v>4.2112102694704934</v>
      </c>
      <c r="XEM274" s="5" t="s">
        <v>254</v>
      </c>
    </row>
    <row r="275" spans="2:13 16367:16367" ht="16" x14ac:dyDescent="0.4">
      <c r="B275" s="124" t="s">
        <v>272</v>
      </c>
      <c r="C275" s="7">
        <v>98.823266270914303</v>
      </c>
      <c r="D275" s="6">
        <v>0</v>
      </c>
      <c r="E275" s="6">
        <v>-9.5459215371220818</v>
      </c>
      <c r="F275" s="6">
        <v>603.70287068855987</v>
      </c>
      <c r="G275" s="14">
        <v>214.02898182046113</v>
      </c>
      <c r="H275" s="14">
        <v>-116.29278244754913</v>
      </c>
      <c r="I275" s="14">
        <v>359.47703637361735</v>
      </c>
      <c r="J275" s="14">
        <v>-213.8965808309207</v>
      </c>
      <c r="K275" s="14">
        <v>-319.29218742378953</v>
      </c>
      <c r="L275" s="14">
        <v>15.57052056304372</v>
      </c>
      <c r="M275" s="14">
        <v>-434.92867093538638</v>
      </c>
      <c r="XEM275" s="5" t="s">
        <v>262</v>
      </c>
    </row>
    <row r="276" spans="2:13 16367:16367" ht="16" x14ac:dyDescent="0.4">
      <c r="B276" s="124" t="s">
        <v>273</v>
      </c>
      <c r="C276" s="7">
        <v>489.53052444401658</v>
      </c>
      <c r="D276" s="6">
        <v>0</v>
      </c>
      <c r="E276" s="6">
        <v>-9.5459215371220818</v>
      </c>
      <c r="F276" s="6">
        <v>635.37763118541943</v>
      </c>
      <c r="G276" s="14">
        <v>70.885026500776334</v>
      </c>
      <c r="H276" s="14">
        <v>-81.853967558528467</v>
      </c>
      <c r="I276" s="14">
        <v>399.01989138073657</v>
      </c>
      <c r="J276" s="14">
        <v>-58.997388793233547</v>
      </c>
      <c r="K276" s="14">
        <v>-338.68069373258902</v>
      </c>
      <c r="L276" s="14">
        <v>15.57052056304372</v>
      </c>
      <c r="M276" s="14">
        <v>-142.24457356448633</v>
      </c>
      <c r="XEM276" s="5" t="s">
        <v>201</v>
      </c>
    </row>
    <row r="277" spans="2:13 16367:16367" ht="16" x14ac:dyDescent="0.4">
      <c r="B277" s="124" t="s">
        <v>274</v>
      </c>
      <c r="C277" s="7">
        <v>34.321052438860718</v>
      </c>
      <c r="D277" s="6">
        <v>0</v>
      </c>
      <c r="E277" s="6">
        <v>-9.5459215371220818</v>
      </c>
      <c r="F277" s="6">
        <v>45.880327763051632</v>
      </c>
      <c r="G277" s="14">
        <v>-3.596995352217339</v>
      </c>
      <c r="H277" s="14">
        <v>-106.93527172669872</v>
      </c>
      <c r="I277" s="14">
        <v>-58.763574715379768</v>
      </c>
      <c r="J277" s="14">
        <v>33.701882023120689</v>
      </c>
      <c r="K277" s="14">
        <v>120.25721180512193</v>
      </c>
      <c r="L277" s="14">
        <v>9.1121839095138952</v>
      </c>
      <c r="M277" s="14">
        <v>4.2112102694704934</v>
      </c>
      <c r="XEM277" s="5" t="s">
        <v>278</v>
      </c>
    </row>
    <row r="278" spans="2:13 16367:16367" ht="16" x14ac:dyDescent="0.4">
      <c r="B278" s="124" t="s">
        <v>275</v>
      </c>
      <c r="C278" s="7">
        <v>644.1371051178478</v>
      </c>
      <c r="D278" s="6">
        <v>0</v>
      </c>
      <c r="E278" s="6">
        <v>-9.5459215371220818</v>
      </c>
      <c r="F278" s="6">
        <v>840.10893435398054</v>
      </c>
      <c r="G278" s="14">
        <v>83.54162979914986</v>
      </c>
      <c r="H278" s="14">
        <v>159.0528067490456</v>
      </c>
      <c r="I278" s="14">
        <v>690.68497330618334</v>
      </c>
      <c r="J278" s="14">
        <v>-63.569665569985659</v>
      </c>
      <c r="K278" s="14">
        <v>-958.10613800480439</v>
      </c>
      <c r="L278" s="14">
        <v>15.57052056304372</v>
      </c>
      <c r="M278" s="14">
        <v>-113.600034541643</v>
      </c>
      <c r="XEM278" s="5" t="s">
        <v>127</v>
      </c>
    </row>
    <row r="279" spans="2:13 16367:16367" ht="16" x14ac:dyDescent="0.4">
      <c r="B279" s="124" t="s">
        <v>276</v>
      </c>
      <c r="C279" s="7">
        <v>249.20482764025732</v>
      </c>
      <c r="D279" s="6">
        <v>0</v>
      </c>
      <c r="E279" s="6">
        <v>-9.5459215371220818</v>
      </c>
      <c r="F279" s="6">
        <v>490.77155379427165</v>
      </c>
      <c r="G279" s="14">
        <v>91.128795217389921</v>
      </c>
      <c r="H279" s="14">
        <v>16.300664504410779</v>
      </c>
      <c r="I279" s="14">
        <v>725.26744521833575</v>
      </c>
      <c r="J279" s="14">
        <v>-83.575539233152497</v>
      </c>
      <c r="K279" s="14">
        <v>-998.89556889905066</v>
      </c>
      <c r="L279" s="14">
        <v>15.57052056304372</v>
      </c>
      <c r="M279" s="14">
        <v>2.1828780121306615</v>
      </c>
      <c r="XEM279" s="5" t="s">
        <v>57</v>
      </c>
    </row>
    <row r="280" spans="2:13 16367:16367" ht="16" x14ac:dyDescent="0.4">
      <c r="B280" s="124" t="s">
        <v>277</v>
      </c>
      <c r="C280" s="7">
        <v>408.05642303331149</v>
      </c>
      <c r="D280" s="6">
        <v>0</v>
      </c>
      <c r="E280" s="6">
        <v>-9.5459215371220818</v>
      </c>
      <c r="F280" s="6">
        <v>502.53801856250203</v>
      </c>
      <c r="G280" s="14">
        <v>15.801476318273261</v>
      </c>
      <c r="H280" s="14">
        <v>91.698848240073247</v>
      </c>
      <c r="I280" s="14">
        <v>513.78546703815255</v>
      </c>
      <c r="J280" s="14">
        <v>29.124458487117611</v>
      </c>
      <c r="K280" s="14">
        <v>-755.12765490819925</v>
      </c>
      <c r="L280" s="14">
        <v>15.57052056304372</v>
      </c>
      <c r="M280" s="14">
        <v>4.2112102694704934</v>
      </c>
      <c r="XEM280" s="5" t="s">
        <v>79</v>
      </c>
    </row>
    <row r="281" spans="2:13 16367:16367" ht="16" x14ac:dyDescent="0.4">
      <c r="B281" s="124" t="s">
        <v>278</v>
      </c>
      <c r="C281" s="7">
        <v>588.23776734208695</v>
      </c>
      <c r="D281" s="6">
        <v>0</v>
      </c>
      <c r="E281" s="6">
        <v>-9.5459215371220818</v>
      </c>
      <c r="F281" s="6">
        <v>709.35342369876992</v>
      </c>
      <c r="G281" s="14">
        <v>221.40506252674982</v>
      </c>
      <c r="H281" s="14">
        <v>-58.908723339886521</v>
      </c>
      <c r="I281" s="14">
        <v>434.37474958163506</v>
      </c>
      <c r="J281" s="14">
        <v>-161.49409602907659</v>
      </c>
      <c r="K281" s="14">
        <v>-410.22461618030434</v>
      </c>
      <c r="L281" s="14">
        <v>15.57052056304372</v>
      </c>
      <c r="M281" s="14">
        <v>-152.29263194172191</v>
      </c>
      <c r="XEM281" s="5" t="s">
        <v>238</v>
      </c>
    </row>
    <row r="282" spans="2:13 16367:16367" ht="16" x14ac:dyDescent="0.4">
      <c r="B282" s="124" t="s">
        <v>279</v>
      </c>
      <c r="C282" s="7">
        <v>831.35258921116213</v>
      </c>
      <c r="D282" s="6">
        <v>0</v>
      </c>
      <c r="E282" s="6">
        <v>-9.5459215371220818</v>
      </c>
      <c r="F282" s="6">
        <v>747.87989587512391</v>
      </c>
      <c r="G282" s="14">
        <v>207.87849544271913</v>
      </c>
      <c r="H282" s="14">
        <v>-62.969049107316707</v>
      </c>
      <c r="I282" s="14">
        <v>497.15194997836733</v>
      </c>
      <c r="J282" s="14">
        <v>-60.684199921535146</v>
      </c>
      <c r="K282" s="14">
        <v>-482.27709326137335</v>
      </c>
      <c r="L282" s="14">
        <v>15.57052056304372</v>
      </c>
      <c r="M282" s="14">
        <v>-21.652008820744808</v>
      </c>
      <c r="XEM282" s="5" t="s">
        <v>35</v>
      </c>
    </row>
    <row r="283" spans="2:13 16367:16367" ht="16" x14ac:dyDescent="0.4">
      <c r="B283" s="124" t="s">
        <v>280</v>
      </c>
      <c r="C283" s="7">
        <v>497.42808758532908</v>
      </c>
      <c r="D283" s="6">
        <v>0</v>
      </c>
      <c r="E283" s="6">
        <v>-9.5459215371220818</v>
      </c>
      <c r="F283" s="6">
        <v>700.47400218026746</v>
      </c>
      <c r="G283" s="14">
        <v>75.799855073336744</v>
      </c>
      <c r="H283" s="14">
        <v>-93.315035582887404</v>
      </c>
      <c r="I283" s="14">
        <v>420.81859630530505</v>
      </c>
      <c r="J283" s="14">
        <v>-21.436728320142919</v>
      </c>
      <c r="K283" s="14">
        <v>-485.275838408705</v>
      </c>
      <c r="L283" s="14">
        <v>15.57052056304372</v>
      </c>
      <c r="M283" s="14">
        <v>-105.6613626877664</v>
      </c>
      <c r="XEM283" s="5" t="s">
        <v>290</v>
      </c>
    </row>
    <row r="284" spans="2:13 16367:16367" ht="16" x14ac:dyDescent="0.4">
      <c r="B284" s="124" t="s">
        <v>281</v>
      </c>
      <c r="C284" s="7">
        <v>185.02663409271898</v>
      </c>
      <c r="D284" s="6">
        <v>0</v>
      </c>
      <c r="E284" s="6">
        <v>-9.5459215371220818</v>
      </c>
      <c r="F284" s="6">
        <v>238.83955082918121</v>
      </c>
      <c r="G284" s="14">
        <v>-3.596995352217339</v>
      </c>
      <c r="H284" s="14">
        <v>-53.544298854595155</v>
      </c>
      <c r="I284" s="14">
        <v>305.50272241460186</v>
      </c>
      <c r="J284" s="14">
        <v>-32.589081328725889</v>
      </c>
      <c r="K284" s="14">
        <v>-265.52042964011576</v>
      </c>
      <c r="L284" s="14">
        <v>15.57052056304372</v>
      </c>
      <c r="M284" s="14">
        <v>-10.08943300133158</v>
      </c>
      <c r="XEM284" s="5" t="s">
        <v>128</v>
      </c>
    </row>
    <row r="285" spans="2:13 16367:16367" ht="16" x14ac:dyDescent="0.4">
      <c r="B285" s="124" t="s">
        <v>282</v>
      </c>
      <c r="C285" s="7">
        <v>673.92731828625028</v>
      </c>
      <c r="D285" s="6">
        <v>0</v>
      </c>
      <c r="E285" s="6">
        <v>-9.5459215371220818</v>
      </c>
      <c r="F285" s="6">
        <v>683.79046358402377</v>
      </c>
      <c r="G285" s="14">
        <v>1.0697691765360571</v>
      </c>
      <c r="H285" s="14">
        <v>-37.339260870365486</v>
      </c>
      <c r="I285" s="14">
        <v>474.0737651947104</v>
      </c>
      <c r="J285" s="14">
        <v>-42.345568571497985</v>
      </c>
      <c r="K285" s="14">
        <v>-394.52341820693812</v>
      </c>
      <c r="L285" s="14">
        <v>15.57052056304372</v>
      </c>
      <c r="M285" s="14">
        <v>-16.823031046139882</v>
      </c>
      <c r="XEM285" s="5" t="s">
        <v>185</v>
      </c>
    </row>
    <row r="286" spans="2:13 16367:16367" ht="16" x14ac:dyDescent="0.4">
      <c r="B286" s="124" t="s">
        <v>283</v>
      </c>
      <c r="C286" s="7">
        <v>84.579917132604265</v>
      </c>
      <c r="D286" s="6">
        <v>0</v>
      </c>
      <c r="E286" s="6">
        <v>-9.5459215371220818</v>
      </c>
      <c r="F286" s="6">
        <v>624.35109708896039</v>
      </c>
      <c r="G286" s="14">
        <v>40.590742776361324</v>
      </c>
      <c r="H286" s="14">
        <v>70.687835515950482</v>
      </c>
      <c r="I286" s="14">
        <v>288.19212037169234</v>
      </c>
      <c r="J286" s="14">
        <v>-416.87605765551905</v>
      </c>
      <c r="K286" s="14">
        <v>-491.27899856637572</v>
      </c>
      <c r="L286" s="14">
        <v>15.57052056304372</v>
      </c>
      <c r="M286" s="14">
        <v>-37.111421424387139</v>
      </c>
      <c r="XEM286" s="5" t="s">
        <v>58</v>
      </c>
    </row>
    <row r="287" spans="2:13 16367:16367" ht="16" x14ac:dyDescent="0.4">
      <c r="B287" s="124" t="s">
        <v>284</v>
      </c>
      <c r="C287" s="7">
        <v>716.25391485208002</v>
      </c>
      <c r="D287" s="6">
        <v>0</v>
      </c>
      <c r="E287" s="6">
        <v>-9.5459215371220818</v>
      </c>
      <c r="F287" s="6">
        <v>605.75032240307098</v>
      </c>
      <c r="G287" s="14">
        <v>92.10701465597873</v>
      </c>
      <c r="H287" s="14">
        <v>-48.489274124960346</v>
      </c>
      <c r="I287" s="14">
        <v>382.91545319225065</v>
      </c>
      <c r="J287" s="14">
        <v>8.6963130822408896</v>
      </c>
      <c r="K287" s="14">
        <v>-213.50528548129219</v>
      </c>
      <c r="L287" s="14">
        <v>15.57052056304372</v>
      </c>
      <c r="M287" s="14">
        <v>-117.24522790113024</v>
      </c>
      <c r="XEM287" s="5" t="s">
        <v>213</v>
      </c>
    </row>
    <row r="288" spans="2:13 16367:16367" ht="16" x14ac:dyDescent="0.4">
      <c r="B288" s="124" t="s">
        <v>285</v>
      </c>
      <c r="C288" s="7">
        <v>419.38016932882522</v>
      </c>
      <c r="D288" s="6">
        <v>0</v>
      </c>
      <c r="E288" s="6">
        <v>-9.5459215371220818</v>
      </c>
      <c r="F288" s="6">
        <v>338.95542935259544</v>
      </c>
      <c r="G288" s="14">
        <v>6.3017712001515767</v>
      </c>
      <c r="H288" s="14">
        <v>-25.265035737735175</v>
      </c>
      <c r="I288" s="14">
        <v>432.99148712577789</v>
      </c>
      <c r="J288" s="14">
        <v>18.588090546586201</v>
      </c>
      <c r="K288" s="14">
        <v>-339.5880624292775</v>
      </c>
      <c r="L288" s="14">
        <v>15.57052056304372</v>
      </c>
      <c r="M288" s="14">
        <v>-18.628109755194906</v>
      </c>
      <c r="XEM288" s="5" t="s">
        <v>129</v>
      </c>
    </row>
    <row r="289" spans="2:13 16367:16367" ht="16" x14ac:dyDescent="0.4">
      <c r="B289" s="124" t="s">
        <v>286</v>
      </c>
      <c r="C289" s="7">
        <v>509.295752486661</v>
      </c>
      <c r="D289" s="6">
        <v>0</v>
      </c>
      <c r="E289" s="6">
        <v>-9.5459215371220818</v>
      </c>
      <c r="F289" s="6">
        <v>519.24678189684255</v>
      </c>
      <c r="G289" s="14">
        <v>-3.596995352217339</v>
      </c>
      <c r="H289" s="14">
        <v>-16.476090515572562</v>
      </c>
      <c r="I289" s="14">
        <v>311.06392673214629</v>
      </c>
      <c r="J289" s="14">
        <v>-16.524722087153595</v>
      </c>
      <c r="K289" s="14">
        <v>-289.70973030063783</v>
      </c>
      <c r="L289" s="14">
        <v>15.57052056304372</v>
      </c>
      <c r="M289" s="14">
        <v>-0.73201691266825808</v>
      </c>
      <c r="XEM289" s="5" t="s">
        <v>255</v>
      </c>
    </row>
    <row r="290" spans="2:13 16367:16367" ht="16" x14ac:dyDescent="0.4">
      <c r="B290" s="124" t="s">
        <v>287</v>
      </c>
      <c r="C290" s="7">
        <v>94.07254330496032</v>
      </c>
      <c r="D290" s="6">
        <v>0</v>
      </c>
      <c r="E290" s="6">
        <v>-9.5459215371220818</v>
      </c>
      <c r="F290" s="6">
        <v>58.252670989461485</v>
      </c>
      <c r="G290" s="14">
        <v>-3.596995352217339</v>
      </c>
      <c r="H290" s="14">
        <v>-90.414820652759232</v>
      </c>
      <c r="I290" s="14">
        <v>62.89278202604055</v>
      </c>
      <c r="J290" s="14">
        <v>20.699049969088041</v>
      </c>
      <c r="K290" s="14">
        <v>36.004047029954684</v>
      </c>
      <c r="L290" s="14">
        <v>15.57052056304372</v>
      </c>
      <c r="M290" s="14">
        <v>4.2112102694704934</v>
      </c>
      <c r="XEM290" s="5" t="s">
        <v>263</v>
      </c>
    </row>
    <row r="291" spans="2:13 16367:16367" ht="16" x14ac:dyDescent="0.4">
      <c r="B291" s="124" t="s">
        <v>288</v>
      </c>
      <c r="C291" s="7">
        <v>912.76941234828655</v>
      </c>
      <c r="D291" s="6">
        <v>0</v>
      </c>
      <c r="E291" s="6">
        <v>-9.5459215371220818</v>
      </c>
      <c r="F291" s="6">
        <v>851.35577816907414</v>
      </c>
      <c r="G291" s="14">
        <v>86.176094396587402</v>
      </c>
      <c r="H291" s="14">
        <v>-38.558064980390476</v>
      </c>
      <c r="I291" s="14">
        <v>471.36923832799897</v>
      </c>
      <c r="J291" s="14">
        <v>46.759899982764082</v>
      </c>
      <c r="K291" s="14">
        <v>-437.23964960257638</v>
      </c>
      <c r="L291" s="14">
        <v>15.57052056304372</v>
      </c>
      <c r="M291" s="14">
        <v>-73.118482971092874</v>
      </c>
      <c r="XEM291" s="5" t="s">
        <v>28</v>
      </c>
    </row>
    <row r="292" spans="2:13 16367:16367" ht="16" x14ac:dyDescent="0.4">
      <c r="B292" s="124" t="s">
        <v>289</v>
      </c>
      <c r="C292" s="7">
        <v>324.96099881856981</v>
      </c>
      <c r="D292" s="6">
        <v>0</v>
      </c>
      <c r="E292" s="6">
        <v>-9.5459215371220818</v>
      </c>
      <c r="F292" s="6">
        <v>183.54549852819116</v>
      </c>
      <c r="G292" s="14">
        <v>-3.596995352217339</v>
      </c>
      <c r="H292" s="14">
        <v>-35.56507759757465</v>
      </c>
      <c r="I292" s="14">
        <v>373.41620586446368</v>
      </c>
      <c r="J292" s="14">
        <v>35.359113020570135</v>
      </c>
      <c r="K292" s="14">
        <v>-238.43355494025525</v>
      </c>
      <c r="L292" s="14">
        <v>15.57052056304372</v>
      </c>
      <c r="M292" s="14">
        <v>4.2112102694704934</v>
      </c>
      <c r="XEM292" s="5" t="s">
        <v>36</v>
      </c>
    </row>
    <row r="293" spans="2:13 16367:16367" ht="16" x14ac:dyDescent="0.4">
      <c r="B293" s="124" t="s">
        <v>290</v>
      </c>
      <c r="C293" s="7">
        <v>442.7746070146236</v>
      </c>
      <c r="D293" s="6">
        <v>0</v>
      </c>
      <c r="E293" s="6">
        <v>-9.5459215371220818</v>
      </c>
      <c r="F293" s="6">
        <v>676.87118922537661</v>
      </c>
      <c r="G293" s="14">
        <v>55.499265632890832</v>
      </c>
      <c r="H293" s="14">
        <v>32.459075661097913</v>
      </c>
      <c r="I293" s="14">
        <v>519.13870420875423</v>
      </c>
      <c r="J293" s="14">
        <v>-164.44586314105973</v>
      </c>
      <c r="K293" s="14">
        <v>-542.08438449252196</v>
      </c>
      <c r="L293" s="14">
        <v>15.57052056304372</v>
      </c>
      <c r="M293" s="14">
        <v>-140.68797910583589</v>
      </c>
      <c r="XEM293" s="5" t="s">
        <v>130</v>
      </c>
    </row>
    <row r="294" spans="2:13 16367:16367" ht="16" x14ac:dyDescent="0.4">
      <c r="B294" s="124" t="s">
        <v>291</v>
      </c>
      <c r="C294" s="7">
        <v>277.68801716185538</v>
      </c>
      <c r="D294" s="6">
        <v>0</v>
      </c>
      <c r="E294" s="6">
        <v>-9.5459215371220818</v>
      </c>
      <c r="F294" s="6">
        <v>516.81890188626437</v>
      </c>
      <c r="G294" s="14">
        <v>154.33265755704025</v>
      </c>
      <c r="H294" s="14">
        <v>152.30324939751677</v>
      </c>
      <c r="I294" s="14">
        <v>797.09165103071496</v>
      </c>
      <c r="J294" s="14">
        <v>-129.26570154228384</v>
      </c>
      <c r="K294" s="14">
        <v>-1060.5584405707061</v>
      </c>
      <c r="L294" s="14">
        <v>15.57052056304372</v>
      </c>
      <c r="M294" s="14">
        <v>-159.05889962261261</v>
      </c>
      <c r="XEM294" s="5" t="s">
        <v>291</v>
      </c>
    </row>
    <row r="295" spans="2:13 16367:16367" ht="16" x14ac:dyDescent="0.4">
      <c r="B295" s="124" t="s">
        <v>292</v>
      </c>
      <c r="C295" s="7">
        <v>185.76221306796441</v>
      </c>
      <c r="D295" s="6">
        <v>0</v>
      </c>
      <c r="E295" s="6">
        <v>-9.5459215371220818</v>
      </c>
      <c r="F295" s="6">
        <v>637.85567691677534</v>
      </c>
      <c r="G295" s="14">
        <v>120.23028484156141</v>
      </c>
      <c r="H295" s="14">
        <v>-65.94439822955384</v>
      </c>
      <c r="I295" s="14">
        <v>193.66547219594926</v>
      </c>
      <c r="J295" s="14">
        <v>-45.701698711211961</v>
      </c>
      <c r="K295" s="14">
        <v>-333.72236728914191</v>
      </c>
      <c r="L295" s="14">
        <v>15.57052056304372</v>
      </c>
      <c r="M295" s="14">
        <v>-326.64535568233561</v>
      </c>
      <c r="XEM295" s="5" t="s">
        <v>292</v>
      </c>
    </row>
    <row r="305" customFormat="1" x14ac:dyDescent="0.35"/>
    <row r="306" customFormat="1" x14ac:dyDescent="0.35"/>
    <row r="307" customFormat="1" x14ac:dyDescent="0.35"/>
    <row r="308" customFormat="1" x14ac:dyDescent="0.35"/>
    <row r="309" customFormat="1" x14ac:dyDescent="0.35"/>
    <row r="310" customFormat="1" x14ac:dyDescent="0.35"/>
    <row r="311" customFormat="1" x14ac:dyDescent="0.35"/>
    <row r="312" customFormat="1" x14ac:dyDescent="0.35"/>
    <row r="313" customFormat="1" x14ac:dyDescent="0.35"/>
    <row r="314" customFormat="1" x14ac:dyDescent="0.35"/>
    <row r="315" customFormat="1" x14ac:dyDescent="0.35"/>
    <row r="316" customFormat="1" x14ac:dyDescent="0.35"/>
    <row r="317" customFormat="1" x14ac:dyDescent="0.35"/>
    <row r="318" customFormat="1" x14ac:dyDescent="0.35"/>
    <row r="319" customFormat="1" x14ac:dyDescent="0.35"/>
    <row r="320" customFormat="1" x14ac:dyDescent="0.35"/>
    <row r="321" customFormat="1" x14ac:dyDescent="0.35"/>
    <row r="322" customFormat="1" x14ac:dyDescent="0.35"/>
    <row r="323" customFormat="1" x14ac:dyDescent="0.35"/>
    <row r="324" customFormat="1" x14ac:dyDescent="0.35"/>
    <row r="325" customFormat="1" x14ac:dyDescent="0.35"/>
    <row r="326" customFormat="1" x14ac:dyDescent="0.35"/>
  </sheetData>
  <dataValidations count="1">
    <dataValidation type="list" allowBlank="1" showInputMessage="1" showErrorMessage="1" sqref="B5" xr:uid="{00000000-0002-0000-0600-000000000000}">
      <formula1>$XEM$6:$XEM$295</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FA295"/>
  <sheetViews>
    <sheetView showGridLines="0" zoomScaleNormal="100" workbookViewId="0">
      <pane xSplit="2" ySplit="5" topLeftCell="C6" activePane="bottomRight" state="frozen"/>
      <selection pane="topRight" activeCell="C1" sqref="C1"/>
      <selection pane="bottomLeft" activeCell="A6" sqref="A6"/>
      <selection pane="bottomRight" activeCell="C6" sqref="C6"/>
    </sheetView>
  </sheetViews>
  <sheetFormatPr defaultRowHeight="14.5" x14ac:dyDescent="0.35"/>
  <cols>
    <col min="2" max="2" width="30.54296875" customWidth="1"/>
    <col min="3" max="3" width="11.453125" customWidth="1"/>
    <col min="4" max="4" width="13" customWidth="1"/>
    <col min="5" max="5" width="18" customWidth="1"/>
    <col min="6" max="6" width="6.7265625" customWidth="1"/>
    <col min="7" max="7" width="16" bestFit="1" customWidth="1"/>
  </cols>
  <sheetData>
    <row r="1" spans="1:7 16381:16381" x14ac:dyDescent="0.35">
      <c r="A1" s="145" t="s">
        <v>510</v>
      </c>
      <c r="B1" s="146"/>
      <c r="C1" s="29">
        <v>2</v>
      </c>
      <c r="D1" s="29">
        <v>3</v>
      </c>
      <c r="E1" s="29">
        <v>4</v>
      </c>
      <c r="F1" s="29">
        <v>5</v>
      </c>
      <c r="G1" s="29">
        <v>6</v>
      </c>
    </row>
    <row r="2" spans="1:7 16381:16381" x14ac:dyDescent="0.35">
      <c r="D2" s="2"/>
    </row>
    <row r="3" spans="1:7 16381:16381" x14ac:dyDescent="0.35">
      <c r="C3" s="3" t="s">
        <v>373</v>
      </c>
      <c r="D3" s="3" t="s">
        <v>380</v>
      </c>
      <c r="E3" s="3" t="s">
        <v>511</v>
      </c>
      <c r="F3" s="3" t="s">
        <v>328</v>
      </c>
      <c r="G3" s="3" t="s">
        <v>379</v>
      </c>
    </row>
    <row r="4" spans="1:7 16381:16381" ht="15" thickBot="1" x14ac:dyDescent="0.4"/>
    <row r="5" spans="1:7 16381:16381" ht="16.5" thickBot="1" x14ac:dyDescent="0.45">
      <c r="B5" s="170" t="s">
        <v>14</v>
      </c>
      <c r="C5" s="174">
        <f>VLOOKUP($B5,$B$6:$G$295,C1,0)</f>
        <v>-3.2023695141941362</v>
      </c>
      <c r="D5" s="174">
        <f>VLOOKUP($B5,$B$6:$G$295,D1,0)</f>
        <v>0</v>
      </c>
      <c r="E5" s="174">
        <f>VLOOKUP($B5,$B$6:$G$295,E1,0)</f>
        <v>0</v>
      </c>
      <c r="F5" s="174">
        <f t="shared" ref="F5:G5" si="0">VLOOKUP($B5,$B$6:$G$295,F1,0)</f>
        <v>0</v>
      </c>
      <c r="G5" s="177">
        <f t="shared" si="0"/>
        <v>-3.2023695141941362</v>
      </c>
    </row>
    <row r="6" spans="1:7 16381:16381" ht="16" x14ac:dyDescent="0.4">
      <c r="B6" s="124" t="s">
        <v>3</v>
      </c>
      <c r="C6" s="7">
        <v>14.387680049509125</v>
      </c>
      <c r="D6" s="6">
        <v>0</v>
      </c>
      <c r="E6" s="6">
        <v>0</v>
      </c>
      <c r="F6" s="6">
        <v>0</v>
      </c>
      <c r="G6" s="6">
        <v>14.387680049509125</v>
      </c>
      <c r="XFA6" s="5" t="s">
        <v>137</v>
      </c>
    </row>
    <row r="7" spans="1:7 16381:16381" ht="16" x14ac:dyDescent="0.4">
      <c r="B7" s="124" t="s">
        <v>4</v>
      </c>
      <c r="C7" s="7">
        <v>-7.5908522697866987</v>
      </c>
      <c r="D7" s="6">
        <v>0</v>
      </c>
      <c r="E7" s="6">
        <v>0</v>
      </c>
      <c r="F7" s="6">
        <v>0</v>
      </c>
      <c r="G7" s="6">
        <v>-7.5908522697866987</v>
      </c>
      <c r="XFA7" s="5" t="s">
        <v>138</v>
      </c>
    </row>
    <row r="8" spans="1:7 16381:16381" ht="16" x14ac:dyDescent="0.4">
      <c r="B8" s="124" t="s">
        <v>5</v>
      </c>
      <c r="C8" s="7">
        <v>-2.8341237629693281</v>
      </c>
      <c r="D8" s="6">
        <v>0</v>
      </c>
      <c r="E8" s="6">
        <v>0</v>
      </c>
      <c r="F8" s="6">
        <v>0</v>
      </c>
      <c r="G8" s="6">
        <v>-2.8341237629693281</v>
      </c>
      <c r="XFA8" s="5" t="s">
        <v>72</v>
      </c>
    </row>
    <row r="9" spans="1:7 16381:16381" ht="16" x14ac:dyDescent="0.4">
      <c r="B9" s="124" t="s">
        <v>6</v>
      </c>
      <c r="C9" s="7">
        <v>5.2528996854639463</v>
      </c>
      <c r="D9" s="6">
        <v>0</v>
      </c>
      <c r="E9" s="6">
        <v>0</v>
      </c>
      <c r="F9" s="6">
        <v>0</v>
      </c>
      <c r="G9" s="6">
        <v>5.2528996854639463</v>
      </c>
      <c r="XFA9" s="5" t="s">
        <v>59</v>
      </c>
    </row>
    <row r="10" spans="1:7 16381:16381" ht="16" x14ac:dyDescent="0.4">
      <c r="B10" s="124" t="s">
        <v>7</v>
      </c>
      <c r="C10" s="7">
        <v>3.4937152334902177</v>
      </c>
      <c r="D10" s="6">
        <v>0</v>
      </c>
      <c r="E10" s="6">
        <v>0</v>
      </c>
      <c r="F10" s="6">
        <v>0</v>
      </c>
      <c r="G10" s="6">
        <v>3.4937152334902177</v>
      </c>
      <c r="XFA10" s="5" t="s">
        <v>214</v>
      </c>
    </row>
    <row r="11" spans="1:7 16381:16381" ht="16" x14ac:dyDescent="0.4">
      <c r="B11" s="124" t="s">
        <v>8</v>
      </c>
      <c r="C11" s="7">
        <v>10.58041896926145</v>
      </c>
      <c r="D11" s="6">
        <v>0</v>
      </c>
      <c r="E11" s="6">
        <v>0</v>
      </c>
      <c r="F11" s="6">
        <v>0</v>
      </c>
      <c r="G11" s="6">
        <v>10.58041896926145</v>
      </c>
      <c r="XFA11" s="5" t="s">
        <v>279</v>
      </c>
    </row>
    <row r="12" spans="1:7 16381:16381" ht="16" x14ac:dyDescent="0.4">
      <c r="B12" s="124" t="s">
        <v>9</v>
      </c>
      <c r="C12" s="7">
        <v>-6.3044386755765842</v>
      </c>
      <c r="D12" s="6">
        <v>0</v>
      </c>
      <c r="E12" s="6">
        <v>0</v>
      </c>
      <c r="F12" s="6">
        <v>0</v>
      </c>
      <c r="G12" s="6">
        <v>-6.3044386755765842</v>
      </c>
      <c r="XFA12" s="5" t="s">
        <v>280</v>
      </c>
    </row>
    <row r="13" spans="1:7 16381:16381" ht="16" x14ac:dyDescent="0.4">
      <c r="B13" s="124" t="s">
        <v>10</v>
      </c>
      <c r="C13" s="7">
        <v>-3.3480665143545036</v>
      </c>
      <c r="D13" s="6">
        <v>0</v>
      </c>
      <c r="E13" s="6">
        <v>0</v>
      </c>
      <c r="F13" s="6">
        <v>0</v>
      </c>
      <c r="G13" s="6">
        <v>-3.3480665143545036</v>
      </c>
      <c r="XFA13" s="5" t="s">
        <v>186</v>
      </c>
    </row>
    <row r="14" spans="1:7 16381:16381" ht="16" x14ac:dyDescent="0.4">
      <c r="B14" s="124" t="s">
        <v>11</v>
      </c>
      <c r="C14" s="7">
        <v>-3.07642021950012</v>
      </c>
      <c r="D14" s="6">
        <v>0</v>
      </c>
      <c r="E14" s="6">
        <v>0</v>
      </c>
      <c r="F14" s="6">
        <v>0</v>
      </c>
      <c r="G14" s="6">
        <v>-3.07642021950012</v>
      </c>
      <c r="XFA14" s="5" t="s">
        <v>202</v>
      </c>
    </row>
    <row r="15" spans="1:7 16381:16381" ht="16" x14ac:dyDescent="0.4">
      <c r="B15" s="124" t="s">
        <v>12</v>
      </c>
      <c r="C15" s="7">
        <v>-7.5732594836278224</v>
      </c>
      <c r="D15" s="6">
        <v>0</v>
      </c>
      <c r="E15" s="6">
        <v>0</v>
      </c>
      <c r="F15" s="6">
        <v>0</v>
      </c>
      <c r="G15" s="6">
        <v>-7.5732594836278224</v>
      </c>
      <c r="XFA15" s="5" t="s">
        <v>224</v>
      </c>
    </row>
    <row r="16" spans="1:7 16381:16381" ht="16" x14ac:dyDescent="0.4">
      <c r="B16" s="124" t="s">
        <v>13</v>
      </c>
      <c r="C16" s="7">
        <v>0.52241804931605496</v>
      </c>
      <c r="D16" s="6">
        <v>0</v>
      </c>
      <c r="E16" s="6">
        <v>0</v>
      </c>
      <c r="F16" s="6">
        <v>0</v>
      </c>
      <c r="G16" s="6">
        <v>0.52241804931605496</v>
      </c>
      <c r="XFA16" s="5" t="s">
        <v>139</v>
      </c>
    </row>
    <row r="17" spans="2:7 16381:16381" ht="16" x14ac:dyDescent="0.4">
      <c r="B17" s="124" t="s">
        <v>14</v>
      </c>
      <c r="C17" s="7">
        <v>-3.2023695141941362</v>
      </c>
      <c r="D17" s="6">
        <v>0</v>
      </c>
      <c r="E17" s="6">
        <v>0</v>
      </c>
      <c r="F17" s="6">
        <v>0</v>
      </c>
      <c r="G17" s="6">
        <v>-3.2023695141941362</v>
      </c>
      <c r="XFA17" s="5" t="s">
        <v>256</v>
      </c>
    </row>
    <row r="18" spans="2:7 16381:16381" ht="16" x14ac:dyDescent="0.4">
      <c r="B18" s="124" t="s">
        <v>15</v>
      </c>
      <c r="C18" s="7">
        <v>10.021229689234669</v>
      </c>
      <c r="D18" s="6">
        <v>0</v>
      </c>
      <c r="E18" s="6">
        <v>0</v>
      </c>
      <c r="F18" s="6">
        <v>0</v>
      </c>
      <c r="G18" s="6">
        <v>10.021229689234669</v>
      </c>
      <c r="XFA18" s="5" t="s">
        <v>264</v>
      </c>
    </row>
    <row r="19" spans="2:7 16381:16381" ht="16" x14ac:dyDescent="0.4">
      <c r="B19" s="124" t="s">
        <v>16</v>
      </c>
      <c r="C19" s="7">
        <v>2.9243309157480191</v>
      </c>
      <c r="D19" s="6">
        <v>0</v>
      </c>
      <c r="E19" s="6">
        <v>0</v>
      </c>
      <c r="F19" s="6">
        <v>0</v>
      </c>
      <c r="G19" s="6">
        <v>2.9243309157480191</v>
      </c>
      <c r="XFA19" s="5" t="s">
        <v>98</v>
      </c>
    </row>
    <row r="20" spans="2:7 16381:16381" ht="16" x14ac:dyDescent="0.4">
      <c r="B20" s="124" t="s">
        <v>17</v>
      </c>
      <c r="C20" s="7">
        <v>3.3028600646782267</v>
      </c>
      <c r="D20" s="6">
        <v>0</v>
      </c>
      <c r="E20" s="6">
        <v>0</v>
      </c>
      <c r="F20" s="6">
        <v>0</v>
      </c>
      <c r="G20" s="6">
        <v>3.3028600646782267</v>
      </c>
      <c r="XFA20" s="5" t="s">
        <v>281</v>
      </c>
    </row>
    <row r="21" spans="2:7 16381:16381" ht="16" x14ac:dyDescent="0.4">
      <c r="B21" s="124" t="s">
        <v>18</v>
      </c>
      <c r="C21" s="7">
        <v>0.81933898146403294</v>
      </c>
      <c r="D21" s="6">
        <v>0</v>
      </c>
      <c r="E21" s="6">
        <v>0</v>
      </c>
      <c r="F21" s="6">
        <v>0</v>
      </c>
      <c r="G21" s="6">
        <v>0.81933898146403294</v>
      </c>
      <c r="XFA21" s="5" t="s">
        <v>140</v>
      </c>
    </row>
    <row r="22" spans="2:7 16381:16381" ht="16" x14ac:dyDescent="0.4">
      <c r="B22" s="124" t="s">
        <v>19</v>
      </c>
      <c r="C22" s="7">
        <v>3.6333913195123468</v>
      </c>
      <c r="D22" s="6">
        <v>0</v>
      </c>
      <c r="E22" s="6">
        <v>0</v>
      </c>
      <c r="F22" s="6">
        <v>0</v>
      </c>
      <c r="G22" s="6">
        <v>3.6333913195123468</v>
      </c>
      <c r="XFA22" s="5" t="s">
        <v>239</v>
      </c>
    </row>
    <row r="23" spans="2:7 16381:16381" ht="16" x14ac:dyDescent="0.4">
      <c r="B23" s="124" t="s">
        <v>20</v>
      </c>
      <c r="C23" s="7">
        <v>3.0911831817472737</v>
      </c>
      <c r="D23" s="6">
        <v>0</v>
      </c>
      <c r="E23" s="6">
        <v>0</v>
      </c>
      <c r="F23" s="6">
        <v>0</v>
      </c>
      <c r="G23" s="6">
        <v>3.0911831817472737</v>
      </c>
      <c r="XFA23" s="5" t="s">
        <v>80</v>
      </c>
    </row>
    <row r="24" spans="2:7 16381:16381" ht="16" x14ac:dyDescent="0.4">
      <c r="B24" s="124" t="s">
        <v>21</v>
      </c>
      <c r="C24" s="7">
        <v>-4.2446538052905947</v>
      </c>
      <c r="D24" s="6">
        <v>0</v>
      </c>
      <c r="E24" s="6">
        <v>0</v>
      </c>
      <c r="F24" s="6">
        <v>0</v>
      </c>
      <c r="G24" s="6">
        <v>-4.2446538052905947</v>
      </c>
      <c r="XFA24" s="5" t="s">
        <v>225</v>
      </c>
    </row>
    <row r="25" spans="2:7 16381:16381" ht="16" x14ac:dyDescent="0.4">
      <c r="B25" s="124" t="s">
        <v>22</v>
      </c>
      <c r="C25" s="7">
        <v>-2.763994950439518</v>
      </c>
      <c r="D25" s="6">
        <v>0</v>
      </c>
      <c r="E25" s="6">
        <v>0</v>
      </c>
      <c r="F25" s="6">
        <v>0</v>
      </c>
      <c r="G25" s="6">
        <v>-2.763994950439518</v>
      </c>
      <c r="XFA25" s="5" t="s">
        <v>141</v>
      </c>
    </row>
    <row r="26" spans="2:7 16381:16381" ht="16" x14ac:dyDescent="0.4">
      <c r="B26" s="124" t="s">
        <v>23</v>
      </c>
      <c r="C26" s="7">
        <v>7.9030834945271797</v>
      </c>
      <c r="D26" s="6">
        <v>0</v>
      </c>
      <c r="E26" s="6">
        <v>0</v>
      </c>
      <c r="F26" s="6">
        <v>0</v>
      </c>
      <c r="G26" s="6">
        <v>7.9030834945271797</v>
      </c>
      <c r="XFA26" s="5" t="s">
        <v>3</v>
      </c>
    </row>
    <row r="27" spans="2:7 16381:16381" ht="16" x14ac:dyDescent="0.4">
      <c r="B27" s="124" t="s">
        <v>24</v>
      </c>
      <c r="C27" s="7">
        <v>9.569050519389231</v>
      </c>
      <c r="D27" s="6">
        <v>0</v>
      </c>
      <c r="E27" s="6">
        <v>0</v>
      </c>
      <c r="F27" s="6">
        <v>0</v>
      </c>
      <c r="G27" s="6">
        <v>9.569050519389231</v>
      </c>
      <c r="XFA27" s="5" t="s">
        <v>46</v>
      </c>
    </row>
    <row r="28" spans="2:7 16381:16381" ht="16" x14ac:dyDescent="0.4">
      <c r="B28" s="124" t="s">
        <v>25</v>
      </c>
      <c r="C28" s="7">
        <v>-2.4993152359057791</v>
      </c>
      <c r="D28" s="6">
        <v>0</v>
      </c>
      <c r="E28" s="6">
        <v>0</v>
      </c>
      <c r="F28" s="6">
        <v>0</v>
      </c>
      <c r="G28" s="6">
        <v>-2.4993152359057791</v>
      </c>
      <c r="XFA28" s="5" t="s">
        <v>99</v>
      </c>
    </row>
    <row r="29" spans="2:7 16381:16381" ht="16" x14ac:dyDescent="0.4">
      <c r="B29" s="124" t="s">
        <v>26</v>
      </c>
      <c r="C29" s="7">
        <v>-3.5427060674329298</v>
      </c>
      <c r="D29" s="6">
        <v>0</v>
      </c>
      <c r="E29" s="6">
        <v>0</v>
      </c>
      <c r="F29" s="6">
        <v>0</v>
      </c>
      <c r="G29" s="6">
        <v>-3.5427060674329298</v>
      </c>
      <c r="XFA29" s="5" t="s">
        <v>257</v>
      </c>
    </row>
    <row r="30" spans="2:7 16381:16381" ht="16" x14ac:dyDescent="0.4">
      <c r="B30" s="124" t="s">
        <v>27</v>
      </c>
      <c r="C30" s="7">
        <v>-3.0601390706441172</v>
      </c>
      <c r="D30" s="6">
        <v>0</v>
      </c>
      <c r="E30" s="6">
        <v>0</v>
      </c>
      <c r="F30" s="6">
        <v>0</v>
      </c>
      <c r="G30" s="6">
        <v>-3.0601390706441172</v>
      </c>
      <c r="XFA30" s="5" t="s">
        <v>100</v>
      </c>
    </row>
    <row r="31" spans="2:7 16381:16381" ht="16" x14ac:dyDescent="0.4">
      <c r="B31" s="124" t="s">
        <v>28</v>
      </c>
      <c r="C31" s="7">
        <v>-4.4519914630702928</v>
      </c>
      <c r="D31" s="6">
        <v>0</v>
      </c>
      <c r="E31" s="6">
        <v>0</v>
      </c>
      <c r="F31" s="6">
        <v>0</v>
      </c>
      <c r="G31" s="6">
        <v>-4.4519914630702928</v>
      </c>
      <c r="XFA31" s="5" t="s">
        <v>101</v>
      </c>
    </row>
    <row r="32" spans="2:7 16381:16381" ht="16" x14ac:dyDescent="0.4">
      <c r="B32" s="124" t="s">
        <v>29</v>
      </c>
      <c r="C32" s="7">
        <v>3.3421777548687031</v>
      </c>
      <c r="D32" s="6">
        <v>0</v>
      </c>
      <c r="E32" s="6">
        <v>0</v>
      </c>
      <c r="F32" s="6">
        <v>0</v>
      </c>
      <c r="G32" s="6">
        <v>3.3421777548687031</v>
      </c>
      <c r="XFA32" s="5" t="s">
        <v>142</v>
      </c>
    </row>
    <row r="33" spans="2:7 16381:16381" ht="16" x14ac:dyDescent="0.4">
      <c r="B33" s="124" t="s">
        <v>30</v>
      </c>
      <c r="C33" s="7">
        <v>2.0646568009186521</v>
      </c>
      <c r="D33" s="6">
        <v>0</v>
      </c>
      <c r="E33" s="6">
        <v>0</v>
      </c>
      <c r="F33" s="6">
        <v>0</v>
      </c>
      <c r="G33" s="6">
        <v>2.0646568009186521</v>
      </c>
      <c r="XFA33" s="5" t="s">
        <v>4</v>
      </c>
    </row>
    <row r="34" spans="2:7 16381:16381" ht="16" x14ac:dyDescent="0.4">
      <c r="B34" s="124" t="s">
        <v>31</v>
      </c>
      <c r="C34" s="7">
        <v>-5.5791775673457069</v>
      </c>
      <c r="D34" s="6">
        <v>0</v>
      </c>
      <c r="E34" s="6">
        <v>0</v>
      </c>
      <c r="F34" s="6">
        <v>0</v>
      </c>
      <c r="G34" s="6">
        <v>-5.5791775673457069</v>
      </c>
      <c r="XFA34" s="5" t="s">
        <v>203</v>
      </c>
    </row>
    <row r="35" spans="2:7 16381:16381" ht="16" x14ac:dyDescent="0.4">
      <c r="B35" s="124" t="s">
        <v>32</v>
      </c>
      <c r="C35" s="7">
        <v>-0.31823502844462126</v>
      </c>
      <c r="D35" s="6">
        <v>0</v>
      </c>
      <c r="E35" s="6">
        <v>0</v>
      </c>
      <c r="F35" s="6">
        <v>0</v>
      </c>
      <c r="G35" s="6">
        <v>-0.31823502844462126</v>
      </c>
      <c r="XFA35" s="5" t="s">
        <v>265</v>
      </c>
    </row>
    <row r="36" spans="2:7 16381:16381" ht="16" x14ac:dyDescent="0.4">
      <c r="B36" s="124" t="s">
        <v>33</v>
      </c>
      <c r="C36" s="7">
        <v>6.7748247249926461</v>
      </c>
      <c r="D36" s="6">
        <v>0</v>
      </c>
      <c r="E36" s="6">
        <v>0</v>
      </c>
      <c r="F36" s="6">
        <v>0</v>
      </c>
      <c r="G36" s="6">
        <v>6.7748247249926461</v>
      </c>
      <c r="XFA36" s="5" t="s">
        <v>187</v>
      </c>
    </row>
    <row r="37" spans="2:7 16381:16381" ht="16" x14ac:dyDescent="0.4">
      <c r="B37" s="124" t="s">
        <v>34</v>
      </c>
      <c r="C37" s="7">
        <v>6.8358240975670732</v>
      </c>
      <c r="D37" s="6">
        <v>0</v>
      </c>
      <c r="E37" s="6">
        <v>0</v>
      </c>
      <c r="F37" s="6">
        <v>0</v>
      </c>
      <c r="G37" s="6">
        <v>6.8358240975670732</v>
      </c>
      <c r="XFA37" s="5" t="s">
        <v>5</v>
      </c>
    </row>
    <row r="38" spans="2:7 16381:16381" ht="16" x14ac:dyDescent="0.4">
      <c r="B38" s="124" t="s">
        <v>35</v>
      </c>
      <c r="C38" s="7">
        <v>2.693702812657742</v>
      </c>
      <c r="D38" s="6">
        <v>0</v>
      </c>
      <c r="E38" s="6">
        <v>0</v>
      </c>
      <c r="F38" s="6">
        <v>0</v>
      </c>
      <c r="G38" s="6">
        <v>2.693702812657742</v>
      </c>
      <c r="XFA38" s="5" t="s">
        <v>60</v>
      </c>
    </row>
    <row r="39" spans="2:7 16381:16381" ht="16" x14ac:dyDescent="0.4">
      <c r="B39" s="124" t="s">
        <v>36</v>
      </c>
      <c r="C39" s="7">
        <v>-1.5955509782680113</v>
      </c>
      <c r="D39" s="6">
        <v>0</v>
      </c>
      <c r="E39" s="6">
        <v>0</v>
      </c>
      <c r="F39" s="6">
        <v>0</v>
      </c>
      <c r="G39" s="6">
        <v>-1.5955509782680113</v>
      </c>
      <c r="XFA39" s="5" t="s">
        <v>81</v>
      </c>
    </row>
    <row r="40" spans="2:7 16381:16381" ht="16" x14ac:dyDescent="0.4">
      <c r="B40" s="124" t="s">
        <v>37</v>
      </c>
      <c r="C40" s="7">
        <v>24.415082057815617</v>
      </c>
      <c r="D40" s="6">
        <v>0</v>
      </c>
      <c r="E40" s="6">
        <v>0</v>
      </c>
      <c r="F40" s="6">
        <v>0</v>
      </c>
      <c r="G40" s="6">
        <v>24.415082057815617</v>
      </c>
      <c r="XFA40" s="5" t="s">
        <v>29</v>
      </c>
    </row>
    <row r="41" spans="2:7 16381:16381" ht="16" x14ac:dyDescent="0.4">
      <c r="B41" s="124" t="s">
        <v>38</v>
      </c>
      <c r="C41" s="7">
        <v>26.720383496478579</v>
      </c>
      <c r="D41" s="6">
        <v>0</v>
      </c>
      <c r="E41" s="6">
        <v>0</v>
      </c>
      <c r="F41" s="6">
        <v>0</v>
      </c>
      <c r="G41" s="6">
        <v>26.720383496478579</v>
      </c>
      <c r="XFA41" s="5" t="s">
        <v>37</v>
      </c>
    </row>
    <row r="42" spans="2:7 16381:16381" ht="16" x14ac:dyDescent="0.4">
      <c r="B42" s="124" t="s">
        <v>39</v>
      </c>
      <c r="C42" s="7">
        <v>-2.9411174287243615</v>
      </c>
      <c r="D42" s="6">
        <v>0</v>
      </c>
      <c r="E42" s="6">
        <v>0</v>
      </c>
      <c r="F42" s="6">
        <v>0</v>
      </c>
      <c r="G42" s="6">
        <v>-2.9411174287243615</v>
      </c>
      <c r="XFA42" s="5" t="s">
        <v>102</v>
      </c>
    </row>
    <row r="43" spans="2:7 16381:16381" ht="16" x14ac:dyDescent="0.4">
      <c r="B43" s="124" t="s">
        <v>40</v>
      </c>
      <c r="C43" s="7">
        <v>12.285554541872012</v>
      </c>
      <c r="D43" s="6">
        <v>0</v>
      </c>
      <c r="E43" s="6">
        <v>0</v>
      </c>
      <c r="F43" s="6">
        <v>0</v>
      </c>
      <c r="G43" s="6">
        <v>12.285554541872012</v>
      </c>
      <c r="XFA43" s="5" t="s">
        <v>143</v>
      </c>
    </row>
    <row r="44" spans="2:7 16381:16381" ht="16" x14ac:dyDescent="0.4">
      <c r="B44" s="124" t="s">
        <v>41</v>
      </c>
      <c r="C44" s="7">
        <v>8.908504734224854</v>
      </c>
      <c r="D44" s="6">
        <v>0</v>
      </c>
      <c r="E44" s="6">
        <v>0</v>
      </c>
      <c r="F44" s="6">
        <v>0</v>
      </c>
      <c r="G44" s="6">
        <v>8.908504734224854</v>
      </c>
      <c r="XFA44" s="5" t="s">
        <v>215</v>
      </c>
    </row>
    <row r="45" spans="2:7 16381:16381" ht="16" x14ac:dyDescent="0.4">
      <c r="B45" s="124" t="s">
        <v>42</v>
      </c>
      <c r="C45" s="7">
        <v>11.541139640088446</v>
      </c>
      <c r="D45" s="6">
        <v>0</v>
      </c>
      <c r="E45" s="6">
        <v>0</v>
      </c>
      <c r="F45" s="6">
        <v>0</v>
      </c>
      <c r="G45" s="6">
        <v>11.541139640088446</v>
      </c>
      <c r="XFA45" s="5" t="s">
        <v>131</v>
      </c>
    </row>
    <row r="46" spans="2:7 16381:16381" ht="16" x14ac:dyDescent="0.4">
      <c r="B46" s="124" t="s">
        <v>43</v>
      </c>
      <c r="C46" s="7">
        <v>0.56309205001300611</v>
      </c>
      <c r="D46" s="6">
        <v>0</v>
      </c>
      <c r="E46" s="6">
        <v>0</v>
      </c>
      <c r="F46" s="6">
        <v>0</v>
      </c>
      <c r="G46" s="6">
        <v>0.56309205001300611</v>
      </c>
      <c r="XFA46" s="5" t="s">
        <v>144</v>
      </c>
    </row>
    <row r="47" spans="2:7 16381:16381" ht="16" x14ac:dyDescent="0.4">
      <c r="B47" s="124" t="s">
        <v>44</v>
      </c>
      <c r="C47" s="7">
        <v>-4.4070022773448709</v>
      </c>
      <c r="D47" s="6">
        <v>0</v>
      </c>
      <c r="E47" s="6">
        <v>0</v>
      </c>
      <c r="F47" s="6">
        <v>0</v>
      </c>
      <c r="G47" s="6">
        <v>-4.4070022773448709</v>
      </c>
      <c r="XFA47" s="5" t="s">
        <v>226</v>
      </c>
    </row>
    <row r="48" spans="2:7 16381:16381" ht="16" x14ac:dyDescent="0.4">
      <c r="B48" s="124" t="s">
        <v>45</v>
      </c>
      <c r="C48" s="7">
        <v>10.260281089768347</v>
      </c>
      <c r="D48" s="6">
        <v>0</v>
      </c>
      <c r="E48" s="6">
        <v>0</v>
      </c>
      <c r="F48" s="6">
        <v>0</v>
      </c>
      <c r="G48" s="6">
        <v>10.260281089768347</v>
      </c>
      <c r="XFA48" s="5" t="s">
        <v>188</v>
      </c>
    </row>
    <row r="49" spans="2:7 16381:16381" ht="16" x14ac:dyDescent="0.4">
      <c r="B49" s="124" t="s">
        <v>46</v>
      </c>
      <c r="C49" s="7">
        <v>-2.9400127760584223</v>
      </c>
      <c r="D49" s="6">
        <v>0</v>
      </c>
      <c r="E49" s="6">
        <v>0</v>
      </c>
      <c r="F49" s="6">
        <v>0</v>
      </c>
      <c r="G49" s="6">
        <v>-2.9400127760584223</v>
      </c>
      <c r="XFA49" s="5" t="s">
        <v>47</v>
      </c>
    </row>
    <row r="50" spans="2:7 16381:16381" ht="16" x14ac:dyDescent="0.4">
      <c r="B50" s="124" t="s">
        <v>47</v>
      </c>
      <c r="C50" s="7">
        <v>11.674552988315309</v>
      </c>
      <c r="D50" s="6">
        <v>0</v>
      </c>
      <c r="E50" s="6">
        <v>0</v>
      </c>
      <c r="F50" s="6">
        <v>0</v>
      </c>
      <c r="G50" s="6">
        <v>11.674552988315309</v>
      </c>
      <c r="XFA50" s="5" t="s">
        <v>38</v>
      </c>
    </row>
    <row r="51" spans="2:7 16381:16381" ht="16" x14ac:dyDescent="0.4">
      <c r="B51" s="124" t="s">
        <v>48</v>
      </c>
      <c r="C51" s="7">
        <v>3.5821548118742212</v>
      </c>
      <c r="D51" s="6">
        <v>0</v>
      </c>
      <c r="E51" s="6">
        <v>0</v>
      </c>
      <c r="F51" s="6">
        <v>0</v>
      </c>
      <c r="G51" s="6">
        <v>3.5821548118742212</v>
      </c>
      <c r="XFA51" s="5" t="s">
        <v>189</v>
      </c>
    </row>
    <row r="52" spans="2:7 16381:16381" ht="16" x14ac:dyDescent="0.4">
      <c r="B52" s="124" t="s">
        <v>49</v>
      </c>
      <c r="C52" s="7">
        <v>6.9954954578092208</v>
      </c>
      <c r="D52" s="6">
        <v>0</v>
      </c>
      <c r="E52" s="6">
        <v>0</v>
      </c>
      <c r="F52" s="6">
        <v>0</v>
      </c>
      <c r="G52" s="6">
        <v>6.9954954578092208</v>
      </c>
      <c r="XFA52" s="5" t="s">
        <v>145</v>
      </c>
    </row>
    <row r="53" spans="2:7 16381:16381" ht="16" x14ac:dyDescent="0.4">
      <c r="B53" s="124" t="s">
        <v>50</v>
      </c>
      <c r="C53" s="7">
        <v>-2.1436341211978607</v>
      </c>
      <c r="D53" s="6">
        <v>0</v>
      </c>
      <c r="E53" s="6">
        <v>0</v>
      </c>
      <c r="F53" s="6">
        <v>0</v>
      </c>
      <c r="G53" s="6">
        <v>-2.1436341211978607</v>
      </c>
      <c r="XFA53" s="5" t="s">
        <v>227</v>
      </c>
    </row>
    <row r="54" spans="2:7 16381:16381" ht="16" x14ac:dyDescent="0.4">
      <c r="B54" s="124" t="s">
        <v>51</v>
      </c>
      <c r="C54" s="7">
        <v>-6.5039710549115004E-2</v>
      </c>
      <c r="D54" s="6">
        <v>0</v>
      </c>
      <c r="E54" s="6">
        <v>0</v>
      </c>
      <c r="F54" s="6">
        <v>0</v>
      </c>
      <c r="G54" s="6">
        <v>-6.5039710549115004E-2</v>
      </c>
      <c r="XFA54" s="5" t="s">
        <v>61</v>
      </c>
    </row>
    <row r="55" spans="2:7 16381:16381" ht="16" x14ac:dyDescent="0.4">
      <c r="B55" s="124" t="s">
        <v>52</v>
      </c>
      <c r="C55" s="7">
        <v>7.3235365797428331</v>
      </c>
      <c r="D55" s="6">
        <v>0</v>
      </c>
      <c r="E55" s="6">
        <v>0</v>
      </c>
      <c r="F55" s="6">
        <v>0</v>
      </c>
      <c r="G55" s="6">
        <v>7.3235365797428331</v>
      </c>
      <c r="XFA55" s="5" t="s">
        <v>39</v>
      </c>
    </row>
    <row r="56" spans="2:7 16381:16381" ht="16" x14ac:dyDescent="0.4">
      <c r="B56" s="124" t="s">
        <v>53</v>
      </c>
      <c r="C56" s="7">
        <v>-2.0396224535891001</v>
      </c>
      <c r="D56" s="6">
        <v>0</v>
      </c>
      <c r="E56" s="6">
        <v>0</v>
      </c>
      <c r="F56" s="6">
        <v>0</v>
      </c>
      <c r="G56" s="6">
        <v>-2.0396224535891001</v>
      </c>
      <c r="XFA56" s="5" t="s">
        <v>62</v>
      </c>
    </row>
    <row r="57" spans="2:7 16381:16381" ht="16" x14ac:dyDescent="0.4">
      <c r="B57" s="124" t="s">
        <v>54</v>
      </c>
      <c r="C57" s="7">
        <v>-0.62689725889170611</v>
      </c>
      <c r="D57" s="6">
        <v>0</v>
      </c>
      <c r="E57" s="6">
        <v>0</v>
      </c>
      <c r="F57" s="6">
        <v>0</v>
      </c>
      <c r="G57" s="6">
        <v>-0.62689725889170611</v>
      </c>
      <c r="XFA57" s="5" t="s">
        <v>92</v>
      </c>
    </row>
    <row r="58" spans="2:7 16381:16381" ht="16" x14ac:dyDescent="0.4">
      <c r="B58" s="124" t="s">
        <v>55</v>
      </c>
      <c r="C58" s="7">
        <v>0.42498535679892396</v>
      </c>
      <c r="D58" s="6">
        <v>0</v>
      </c>
      <c r="E58" s="6">
        <v>0</v>
      </c>
      <c r="F58" s="6">
        <v>0</v>
      </c>
      <c r="G58" s="6">
        <v>0.42498535679892396</v>
      </c>
      <c r="XFA58" s="5" t="s">
        <v>190</v>
      </c>
    </row>
    <row r="59" spans="2:7 16381:16381" ht="16" x14ac:dyDescent="0.4">
      <c r="B59" s="124" t="s">
        <v>56</v>
      </c>
      <c r="C59" s="7">
        <v>-0.28982316355484039</v>
      </c>
      <c r="D59" s="6">
        <v>0</v>
      </c>
      <c r="E59" s="6">
        <v>0</v>
      </c>
      <c r="F59" s="6">
        <v>0</v>
      </c>
      <c r="G59" s="6">
        <v>-0.28982316355484039</v>
      </c>
      <c r="XFA59" s="5" t="s">
        <v>146</v>
      </c>
    </row>
    <row r="60" spans="2:7 16381:16381" ht="16" x14ac:dyDescent="0.4">
      <c r="B60" s="124" t="s">
        <v>57</v>
      </c>
      <c r="C60" s="7">
        <v>-0.26849573763340551</v>
      </c>
      <c r="D60" s="6">
        <v>0</v>
      </c>
      <c r="E60" s="6">
        <v>0</v>
      </c>
      <c r="F60" s="6">
        <v>0</v>
      </c>
      <c r="G60" s="6">
        <v>-0.26849573763340551</v>
      </c>
      <c r="XFA60" s="5" t="s">
        <v>147</v>
      </c>
    </row>
    <row r="61" spans="2:7 16381:16381" ht="16" x14ac:dyDescent="0.4">
      <c r="B61" s="124" t="s">
        <v>58</v>
      </c>
      <c r="C61" s="7">
        <v>-1.5421397975574263</v>
      </c>
      <c r="D61" s="6">
        <v>0</v>
      </c>
      <c r="E61" s="6">
        <v>0</v>
      </c>
      <c r="F61" s="6">
        <v>0</v>
      </c>
      <c r="G61" s="6">
        <v>-1.5421397975574263</v>
      </c>
      <c r="XFA61" s="5" t="s">
        <v>282</v>
      </c>
    </row>
    <row r="62" spans="2:7 16381:16381" ht="16" x14ac:dyDescent="0.4">
      <c r="B62" s="124" t="s">
        <v>59</v>
      </c>
      <c r="C62" s="7">
        <v>0.32938552798251752</v>
      </c>
      <c r="D62" s="6">
        <v>0</v>
      </c>
      <c r="E62" s="6">
        <v>0</v>
      </c>
      <c r="F62" s="6">
        <v>0</v>
      </c>
      <c r="G62" s="6">
        <v>0.32938552798251752</v>
      </c>
      <c r="XFA62" s="5" t="s">
        <v>240</v>
      </c>
    </row>
    <row r="63" spans="2:7 16381:16381" ht="16" x14ac:dyDescent="0.4">
      <c r="B63" s="124" t="s">
        <v>60</v>
      </c>
      <c r="C63" s="7">
        <v>7.859734053824079</v>
      </c>
      <c r="D63" s="6">
        <v>0</v>
      </c>
      <c r="E63" s="6">
        <v>0</v>
      </c>
      <c r="F63" s="6">
        <v>0</v>
      </c>
      <c r="G63" s="6">
        <v>7.859734053824079</v>
      </c>
      <c r="XFA63" s="5" t="s">
        <v>148</v>
      </c>
    </row>
    <row r="64" spans="2:7 16381:16381" ht="16" x14ac:dyDescent="0.4">
      <c r="B64" s="124" t="s">
        <v>61</v>
      </c>
      <c r="C64" s="7">
        <v>10.332821165476004</v>
      </c>
      <c r="D64" s="6">
        <v>0</v>
      </c>
      <c r="E64" s="6">
        <v>0</v>
      </c>
      <c r="F64" s="6">
        <v>0</v>
      </c>
      <c r="G64" s="6">
        <v>10.332821165476004</v>
      </c>
      <c r="XFA64" s="5" t="s">
        <v>149</v>
      </c>
    </row>
    <row r="65" spans="2:7 16381:16381" ht="16" x14ac:dyDescent="0.4">
      <c r="B65" s="124" t="s">
        <v>62</v>
      </c>
      <c r="C65" s="7">
        <v>9.5892431188425675</v>
      </c>
      <c r="D65" s="6">
        <v>0</v>
      </c>
      <c r="E65" s="6">
        <v>0</v>
      </c>
      <c r="F65" s="6">
        <v>0</v>
      </c>
      <c r="G65" s="6">
        <v>9.5892431188425675</v>
      </c>
      <c r="XFA65" s="5" t="s">
        <v>63</v>
      </c>
    </row>
    <row r="66" spans="2:7 16381:16381" ht="16" x14ac:dyDescent="0.4">
      <c r="B66" s="124" t="s">
        <v>63</v>
      </c>
      <c r="C66" s="7">
        <v>-0.99636492690004552</v>
      </c>
      <c r="D66" s="6">
        <v>0</v>
      </c>
      <c r="E66" s="6">
        <v>0</v>
      </c>
      <c r="F66" s="6">
        <v>0</v>
      </c>
      <c r="G66" s="6">
        <v>-0.99636492690004552</v>
      </c>
      <c r="XFA66" s="5" t="s">
        <v>191</v>
      </c>
    </row>
    <row r="67" spans="2:7 16381:16381" ht="16" x14ac:dyDescent="0.4">
      <c r="B67" s="124" t="s">
        <v>64</v>
      </c>
      <c r="C67" s="7">
        <v>1.7741690756704491</v>
      </c>
      <c r="D67" s="6">
        <v>0</v>
      </c>
      <c r="E67" s="6">
        <v>0</v>
      </c>
      <c r="F67" s="6">
        <v>0</v>
      </c>
      <c r="G67" s="6">
        <v>1.7741690756704491</v>
      </c>
      <c r="XFA67" s="5" t="s">
        <v>204</v>
      </c>
    </row>
    <row r="68" spans="2:7 16381:16381" ht="16" x14ac:dyDescent="0.4">
      <c r="B68" s="124" t="s">
        <v>65</v>
      </c>
      <c r="C68" s="7">
        <v>-6.2455113646601239</v>
      </c>
      <c r="D68" s="6">
        <v>0</v>
      </c>
      <c r="E68" s="6">
        <v>0</v>
      </c>
      <c r="F68" s="6">
        <v>0</v>
      </c>
      <c r="G68" s="6">
        <v>-6.2455113646601239</v>
      </c>
      <c r="XFA68" s="5" t="s">
        <v>216</v>
      </c>
    </row>
    <row r="69" spans="2:7 16381:16381" ht="16" x14ac:dyDescent="0.4">
      <c r="B69" s="124" t="s">
        <v>66</v>
      </c>
      <c r="C69" s="7">
        <v>10.337910613436303</v>
      </c>
      <c r="D69" s="6">
        <v>0</v>
      </c>
      <c r="E69" s="6">
        <v>0</v>
      </c>
      <c r="F69" s="6">
        <v>0</v>
      </c>
      <c r="G69" s="6">
        <v>10.337910613436303</v>
      </c>
      <c r="XFA69" s="5" t="s">
        <v>132</v>
      </c>
    </row>
    <row r="70" spans="2:7 16381:16381" ht="16" x14ac:dyDescent="0.4">
      <c r="B70" s="124" t="s">
        <v>67</v>
      </c>
      <c r="C70" s="7">
        <v>3.0929676853838841</v>
      </c>
      <c r="D70" s="6">
        <v>0</v>
      </c>
      <c r="E70" s="6">
        <v>0</v>
      </c>
      <c r="F70" s="6">
        <v>0</v>
      </c>
      <c r="G70" s="6">
        <v>3.0929676853838841</v>
      </c>
      <c r="XFA70" s="5" t="s">
        <v>192</v>
      </c>
    </row>
    <row r="71" spans="2:7 16381:16381" ht="16" x14ac:dyDescent="0.4">
      <c r="B71" s="124" t="s">
        <v>68</v>
      </c>
      <c r="C71" s="7">
        <v>2.2882789507198416</v>
      </c>
      <c r="D71" s="6">
        <v>0</v>
      </c>
      <c r="E71" s="6">
        <v>0</v>
      </c>
      <c r="F71" s="6">
        <v>0</v>
      </c>
      <c r="G71" s="6">
        <v>2.2882789507198416</v>
      </c>
      <c r="XFA71" s="5" t="s">
        <v>6</v>
      </c>
    </row>
    <row r="72" spans="2:7 16381:16381" ht="16" x14ac:dyDescent="0.4">
      <c r="B72" s="124" t="s">
        <v>69</v>
      </c>
      <c r="C72" s="7">
        <v>-0.93314087041637628</v>
      </c>
      <c r="D72" s="6">
        <v>0</v>
      </c>
      <c r="E72" s="6">
        <v>0</v>
      </c>
      <c r="F72" s="6">
        <v>0</v>
      </c>
      <c r="G72" s="6">
        <v>-0.93314087041637628</v>
      </c>
      <c r="XFA72" s="5" t="s">
        <v>283</v>
      </c>
    </row>
    <row r="73" spans="2:7 16381:16381" ht="16" x14ac:dyDescent="0.4">
      <c r="B73" s="124" t="s">
        <v>70</v>
      </c>
      <c r="C73" s="7">
        <v>3.9721986763207138</v>
      </c>
      <c r="D73" s="6">
        <v>0</v>
      </c>
      <c r="E73" s="6">
        <v>0</v>
      </c>
      <c r="F73" s="6">
        <v>0</v>
      </c>
      <c r="G73" s="6">
        <v>3.9721986763207138</v>
      </c>
      <c r="XFA73" s="5" t="s">
        <v>30</v>
      </c>
    </row>
    <row r="74" spans="2:7 16381:16381" ht="16" x14ac:dyDescent="0.4">
      <c r="B74" s="124" t="s">
        <v>71</v>
      </c>
      <c r="C74" s="7">
        <v>-0.9050527344240954</v>
      </c>
      <c r="D74" s="6">
        <v>0</v>
      </c>
      <c r="E74" s="6">
        <v>0</v>
      </c>
      <c r="F74" s="6">
        <v>0</v>
      </c>
      <c r="G74" s="6">
        <v>-0.9050527344240954</v>
      </c>
      <c r="XFA74" s="5" t="s">
        <v>228</v>
      </c>
    </row>
    <row r="75" spans="2:7 16381:16381" ht="16" x14ac:dyDescent="0.4">
      <c r="B75" s="124" t="s">
        <v>72</v>
      </c>
      <c r="C75" s="7">
        <v>7.5475590652459603</v>
      </c>
      <c r="D75" s="6">
        <v>0</v>
      </c>
      <c r="E75" s="6">
        <v>0</v>
      </c>
      <c r="F75" s="6">
        <v>0</v>
      </c>
      <c r="G75" s="6">
        <v>7.5475590652459603</v>
      </c>
      <c r="XFA75" s="5" t="s">
        <v>103</v>
      </c>
    </row>
    <row r="76" spans="2:7 16381:16381" ht="16" x14ac:dyDescent="0.4">
      <c r="B76" s="124" t="s">
        <v>73</v>
      </c>
      <c r="C76" s="7">
        <v>22.87636333957899</v>
      </c>
      <c r="D76" s="6">
        <v>0</v>
      </c>
      <c r="E76" s="6">
        <v>0</v>
      </c>
      <c r="F76" s="6">
        <v>0</v>
      </c>
      <c r="G76" s="6">
        <v>22.87636333957899</v>
      </c>
      <c r="XFA76" s="5" t="s">
        <v>150</v>
      </c>
    </row>
    <row r="77" spans="2:7 16381:16381" ht="16" x14ac:dyDescent="0.4">
      <c r="B77" s="124" t="s">
        <v>74</v>
      </c>
      <c r="C77" s="7">
        <v>1.1067031057617758</v>
      </c>
      <c r="D77" s="6">
        <v>0</v>
      </c>
      <c r="E77" s="6">
        <v>0</v>
      </c>
      <c r="F77" s="6">
        <v>0</v>
      </c>
      <c r="G77" s="6">
        <v>1.1067031057617758</v>
      </c>
      <c r="XFA77" s="5" t="s">
        <v>151</v>
      </c>
    </row>
    <row r="78" spans="2:7 16381:16381" ht="16" x14ac:dyDescent="0.4">
      <c r="B78" s="124" t="s">
        <v>75</v>
      </c>
      <c r="C78" s="7">
        <v>19.940019782151506</v>
      </c>
      <c r="D78" s="6">
        <v>0</v>
      </c>
      <c r="E78" s="6">
        <v>0</v>
      </c>
      <c r="F78" s="6">
        <v>0</v>
      </c>
      <c r="G78" s="6">
        <v>19.940019782151506</v>
      </c>
      <c r="XFA78" s="5" t="s">
        <v>241</v>
      </c>
    </row>
    <row r="79" spans="2:7 16381:16381" ht="16" x14ac:dyDescent="0.4">
      <c r="B79" s="124" t="s">
        <v>76</v>
      </c>
      <c r="C79" s="7">
        <v>6.7867179790164283</v>
      </c>
      <c r="D79" s="6">
        <v>0</v>
      </c>
      <c r="E79" s="6">
        <v>0</v>
      </c>
      <c r="F79" s="6">
        <v>0</v>
      </c>
      <c r="G79" s="6">
        <v>6.7867179790164283</v>
      </c>
      <c r="XFA79" s="5" t="s">
        <v>7</v>
      </c>
    </row>
    <row r="80" spans="2:7 16381:16381" ht="16" x14ac:dyDescent="0.4">
      <c r="B80" s="124" t="s">
        <v>77</v>
      </c>
      <c r="C80" s="7">
        <v>14.73906781773324</v>
      </c>
      <c r="D80" s="6">
        <v>0</v>
      </c>
      <c r="E80" s="6">
        <v>0</v>
      </c>
      <c r="F80" s="6">
        <v>0</v>
      </c>
      <c r="G80" s="6">
        <v>14.73906781773324</v>
      </c>
      <c r="XFA80" s="5" t="s">
        <v>242</v>
      </c>
    </row>
    <row r="81" spans="2:7 16381:16381" ht="16" x14ac:dyDescent="0.4">
      <c r="B81" s="124" t="s">
        <v>78</v>
      </c>
      <c r="C81" s="7">
        <v>3.4084693005900415</v>
      </c>
      <c r="D81" s="6">
        <v>0</v>
      </c>
      <c r="E81" s="6">
        <v>0</v>
      </c>
      <c r="F81" s="6">
        <v>0</v>
      </c>
      <c r="G81" s="6">
        <v>3.4084693005900415</v>
      </c>
      <c r="XFA81" s="5" t="s">
        <v>82</v>
      </c>
    </row>
    <row r="82" spans="2:7 16381:16381" ht="16" x14ac:dyDescent="0.4">
      <c r="B82" s="124" t="s">
        <v>79</v>
      </c>
      <c r="C82" s="7">
        <v>23.686495311883935</v>
      </c>
      <c r="D82" s="6">
        <v>0</v>
      </c>
      <c r="E82" s="6">
        <v>0</v>
      </c>
      <c r="F82" s="6">
        <v>0</v>
      </c>
      <c r="G82" s="6">
        <v>23.686495311883935</v>
      </c>
      <c r="XFA82" s="5" t="s">
        <v>133</v>
      </c>
    </row>
    <row r="83" spans="2:7 16381:16381" ht="16" x14ac:dyDescent="0.4">
      <c r="B83" s="124" t="s">
        <v>80</v>
      </c>
      <c r="C83" s="7">
        <v>-6.0577187288023477</v>
      </c>
      <c r="D83" s="6">
        <v>0</v>
      </c>
      <c r="E83" s="6">
        <v>0</v>
      </c>
      <c r="F83" s="6">
        <v>0</v>
      </c>
      <c r="G83" s="6">
        <v>-6.0577187288023477</v>
      </c>
      <c r="XFA83" s="5" t="s">
        <v>31</v>
      </c>
    </row>
    <row r="84" spans="2:7 16381:16381" ht="16" x14ac:dyDescent="0.4">
      <c r="B84" s="124" t="s">
        <v>81</v>
      </c>
      <c r="C84" s="7">
        <v>12.463503366449517</v>
      </c>
      <c r="D84" s="6">
        <v>0</v>
      </c>
      <c r="E84" s="6">
        <v>0</v>
      </c>
      <c r="F84" s="6">
        <v>0</v>
      </c>
      <c r="G84" s="6">
        <v>12.463503366449517</v>
      </c>
      <c r="XFA84" s="5" t="s">
        <v>205</v>
      </c>
    </row>
    <row r="85" spans="2:7 16381:16381" ht="16" x14ac:dyDescent="0.4">
      <c r="B85" s="124" t="s">
        <v>82</v>
      </c>
      <c r="C85" s="7">
        <v>0.22832712079104084</v>
      </c>
      <c r="D85" s="6">
        <v>0</v>
      </c>
      <c r="E85" s="6">
        <v>0</v>
      </c>
      <c r="F85" s="6">
        <v>0</v>
      </c>
      <c r="G85" s="6">
        <v>0.22832712079104084</v>
      </c>
      <c r="XFA85" s="5" t="s">
        <v>258</v>
      </c>
    </row>
    <row r="86" spans="2:7 16381:16381" ht="16" x14ac:dyDescent="0.4">
      <c r="B86" s="124" t="s">
        <v>83</v>
      </c>
      <c r="C86" s="7">
        <v>33.919397042285958</v>
      </c>
      <c r="D86" s="6">
        <v>0</v>
      </c>
      <c r="E86" s="6">
        <v>0</v>
      </c>
      <c r="F86" s="6">
        <v>0</v>
      </c>
      <c r="G86" s="6">
        <v>33.919397042285958</v>
      </c>
      <c r="XFA86" s="5" t="s">
        <v>249</v>
      </c>
    </row>
    <row r="87" spans="2:7 16381:16381" ht="16" x14ac:dyDescent="0.4">
      <c r="B87" s="124" t="s">
        <v>84</v>
      </c>
      <c r="C87" s="7">
        <v>-3.2371113382045813</v>
      </c>
      <c r="D87" s="6">
        <v>0</v>
      </c>
      <c r="E87" s="6">
        <v>0</v>
      </c>
      <c r="F87" s="6">
        <v>0</v>
      </c>
      <c r="G87" s="6">
        <v>-3.2371113382045813</v>
      </c>
      <c r="XFA87" s="5" t="s">
        <v>152</v>
      </c>
    </row>
    <row r="88" spans="2:7 16381:16381" ht="16" x14ac:dyDescent="0.4">
      <c r="B88" s="124" t="s">
        <v>85</v>
      </c>
      <c r="C88" s="7">
        <v>6.4474870853235053</v>
      </c>
      <c r="D88" s="6">
        <v>0</v>
      </c>
      <c r="E88" s="6">
        <v>0</v>
      </c>
      <c r="F88" s="6">
        <v>0</v>
      </c>
      <c r="G88" s="6">
        <v>6.4474870853235053</v>
      </c>
      <c r="XFA88" s="5" t="s">
        <v>104</v>
      </c>
    </row>
    <row r="89" spans="2:7 16381:16381" ht="16" x14ac:dyDescent="0.4">
      <c r="B89" s="124" t="s">
        <v>86</v>
      </c>
      <c r="C89" s="7">
        <v>-3.338117025672958</v>
      </c>
      <c r="D89" s="6">
        <v>0</v>
      </c>
      <c r="E89" s="6">
        <v>0</v>
      </c>
      <c r="F89" s="6">
        <v>0</v>
      </c>
      <c r="G89" s="6">
        <v>-3.338117025672958</v>
      </c>
      <c r="XFA89" s="5" t="s">
        <v>105</v>
      </c>
    </row>
    <row r="90" spans="2:7 16381:16381" ht="16" x14ac:dyDescent="0.4">
      <c r="B90" s="124" t="s">
        <v>87</v>
      </c>
      <c r="C90" s="7">
        <v>0.64258362208600672</v>
      </c>
      <c r="D90" s="6">
        <v>0</v>
      </c>
      <c r="E90" s="6">
        <v>0</v>
      </c>
      <c r="F90" s="6">
        <v>0</v>
      </c>
      <c r="G90" s="6">
        <v>0.64258362208600672</v>
      </c>
      <c r="XFA90" s="5" t="s">
        <v>83</v>
      </c>
    </row>
    <row r="91" spans="2:7 16381:16381" ht="16" x14ac:dyDescent="0.4">
      <c r="B91" s="124" t="s">
        <v>88</v>
      </c>
      <c r="C91" s="7">
        <v>3.3947399328435828</v>
      </c>
      <c r="D91" s="6">
        <v>0</v>
      </c>
      <c r="E91" s="6">
        <v>0</v>
      </c>
      <c r="F91" s="6">
        <v>0</v>
      </c>
      <c r="G91" s="6">
        <v>3.3947399328435828</v>
      </c>
      <c r="XFA91" s="5" t="s">
        <v>106</v>
      </c>
    </row>
    <row r="92" spans="2:7 16381:16381" ht="16" x14ac:dyDescent="0.4">
      <c r="B92" s="124" t="s">
        <v>89</v>
      </c>
      <c r="C92" s="7">
        <v>-2.5243243726432625</v>
      </c>
      <c r="D92" s="6">
        <v>0</v>
      </c>
      <c r="E92" s="6">
        <v>0</v>
      </c>
      <c r="F92" s="6">
        <v>0</v>
      </c>
      <c r="G92" s="6">
        <v>-2.5243243726432625</v>
      </c>
      <c r="XFA92" s="5" t="s">
        <v>107</v>
      </c>
    </row>
    <row r="93" spans="2:7 16381:16381" ht="16" x14ac:dyDescent="0.4">
      <c r="B93" s="124" t="s">
        <v>90</v>
      </c>
      <c r="C93" s="7">
        <v>1.8972218481688843</v>
      </c>
      <c r="D93" s="6">
        <v>0</v>
      </c>
      <c r="E93" s="6">
        <v>0</v>
      </c>
      <c r="F93" s="6">
        <v>0</v>
      </c>
      <c r="G93" s="6">
        <v>1.8972218481688843</v>
      </c>
      <c r="XFA93" s="5" t="s">
        <v>284</v>
      </c>
    </row>
    <row r="94" spans="2:7 16381:16381" ht="16" x14ac:dyDescent="0.4">
      <c r="B94" s="124" t="s">
        <v>91</v>
      </c>
      <c r="C94" s="7">
        <v>-1.2848167216285022</v>
      </c>
      <c r="D94" s="6">
        <v>0</v>
      </c>
      <c r="E94" s="6">
        <v>0</v>
      </c>
      <c r="F94" s="6">
        <v>0</v>
      </c>
      <c r="G94" s="6">
        <v>-1.2848167216285022</v>
      </c>
      <c r="XFA94" s="5" t="s">
        <v>8</v>
      </c>
    </row>
    <row r="95" spans="2:7 16381:16381" ht="16" x14ac:dyDescent="0.4">
      <c r="B95" s="124" t="s">
        <v>92</v>
      </c>
      <c r="C95" s="7">
        <v>-0.84752963265667736</v>
      </c>
      <c r="D95" s="6">
        <v>0</v>
      </c>
      <c r="E95" s="6">
        <v>0</v>
      </c>
      <c r="F95" s="6">
        <v>0</v>
      </c>
      <c r="G95" s="6">
        <v>-0.84752963265667736</v>
      </c>
      <c r="XFA95" s="5" t="s">
        <v>64</v>
      </c>
    </row>
    <row r="96" spans="2:7 16381:16381" ht="16" x14ac:dyDescent="0.4">
      <c r="B96" s="124" t="s">
        <v>93</v>
      </c>
      <c r="C96" s="7">
        <v>2.7963331469992103</v>
      </c>
      <c r="D96" s="6">
        <v>0</v>
      </c>
      <c r="E96" s="6">
        <v>0</v>
      </c>
      <c r="F96" s="6">
        <v>0</v>
      </c>
      <c r="G96" s="6">
        <v>2.7963331469992103</v>
      </c>
      <c r="XFA96" s="5" t="s">
        <v>285</v>
      </c>
    </row>
    <row r="97" spans="2:7 16381:16381" ht="16" x14ac:dyDescent="0.4">
      <c r="B97" s="124" t="s">
        <v>94</v>
      </c>
      <c r="C97" s="7">
        <v>-1.0214898717511698</v>
      </c>
      <c r="D97" s="6">
        <v>0</v>
      </c>
      <c r="E97" s="6">
        <v>0</v>
      </c>
      <c r="F97" s="6">
        <v>0</v>
      </c>
      <c r="G97" s="6">
        <v>-1.0214898717511698</v>
      </c>
      <c r="XFA97" s="5" t="s">
        <v>84</v>
      </c>
    </row>
    <row r="98" spans="2:7 16381:16381" ht="16" x14ac:dyDescent="0.4">
      <c r="B98" s="124" t="s">
        <v>95</v>
      </c>
      <c r="C98" s="7">
        <v>4.9948709670411153</v>
      </c>
      <c r="D98" s="6">
        <v>0</v>
      </c>
      <c r="E98" s="6">
        <v>0</v>
      </c>
      <c r="F98" s="6">
        <v>0</v>
      </c>
      <c r="G98" s="6">
        <v>4.9948709670411153</v>
      </c>
      <c r="XFA98" s="5" t="s">
        <v>153</v>
      </c>
    </row>
    <row r="99" spans="2:7 16381:16381" ht="16" x14ac:dyDescent="0.4">
      <c r="B99" s="124" t="s">
        <v>96</v>
      </c>
      <c r="C99" s="7">
        <v>9.6735102799384922</v>
      </c>
      <c r="D99" s="6">
        <v>0</v>
      </c>
      <c r="E99" s="6">
        <v>0</v>
      </c>
      <c r="F99" s="6">
        <v>0</v>
      </c>
      <c r="G99" s="6">
        <v>9.6735102799384922</v>
      </c>
      <c r="XFA99" s="5" t="s">
        <v>93</v>
      </c>
    </row>
    <row r="100" spans="2:7 16381:16381" ht="16" x14ac:dyDescent="0.4">
      <c r="B100" s="124" t="s">
        <v>97</v>
      </c>
      <c r="C100" s="7">
        <v>-2.493437708110696</v>
      </c>
      <c r="D100" s="6">
        <v>0</v>
      </c>
      <c r="E100" s="6">
        <v>0</v>
      </c>
      <c r="F100" s="6">
        <v>0</v>
      </c>
      <c r="G100" s="6">
        <v>-2.493437708110696</v>
      </c>
      <c r="XFA100" s="5" t="s">
        <v>206</v>
      </c>
    </row>
    <row r="101" spans="2:7 16381:16381" ht="16" x14ac:dyDescent="0.4">
      <c r="B101" s="124" t="s">
        <v>98</v>
      </c>
      <c r="C101" s="7">
        <v>6.2228058966758173</v>
      </c>
      <c r="D101" s="6">
        <v>0</v>
      </c>
      <c r="E101" s="6">
        <v>0</v>
      </c>
      <c r="F101" s="6">
        <v>0</v>
      </c>
      <c r="G101" s="6">
        <v>6.2228058966758173</v>
      </c>
      <c r="XFA101" s="5" t="s">
        <v>94</v>
      </c>
    </row>
    <row r="102" spans="2:7 16381:16381" ht="16" x14ac:dyDescent="0.4">
      <c r="B102" s="124" t="s">
        <v>99</v>
      </c>
      <c r="C102" s="7">
        <v>7.4267602457911766</v>
      </c>
      <c r="D102" s="6">
        <v>0</v>
      </c>
      <c r="E102" s="6">
        <v>0</v>
      </c>
      <c r="F102" s="6">
        <v>0</v>
      </c>
      <c r="G102" s="6">
        <v>7.4267602457911766</v>
      </c>
      <c r="XFA102" s="5" t="s">
        <v>193</v>
      </c>
    </row>
    <row r="103" spans="2:7 16381:16381" ht="16" x14ac:dyDescent="0.4">
      <c r="B103" s="124" t="s">
        <v>100</v>
      </c>
      <c r="C103" s="7">
        <v>-6.1552080496096702</v>
      </c>
      <c r="D103" s="6">
        <v>0</v>
      </c>
      <c r="E103" s="6">
        <v>0</v>
      </c>
      <c r="F103" s="6">
        <v>0</v>
      </c>
      <c r="G103" s="6">
        <v>-6.1552080496096702</v>
      </c>
      <c r="XFA103" s="5" t="s">
        <v>40</v>
      </c>
    </row>
    <row r="104" spans="2:7 16381:16381" ht="16" x14ac:dyDescent="0.4">
      <c r="B104" s="124" t="s">
        <v>101</v>
      </c>
      <c r="C104" s="7">
        <v>-8.6027357523012063E-2</v>
      </c>
      <c r="D104" s="6">
        <v>0</v>
      </c>
      <c r="E104" s="6">
        <v>0</v>
      </c>
      <c r="F104" s="6">
        <v>0</v>
      </c>
      <c r="G104" s="6">
        <v>-8.6027357523012063E-2</v>
      </c>
      <c r="XFA104" s="5" t="s">
        <v>194</v>
      </c>
    </row>
    <row r="105" spans="2:7 16381:16381" ht="16" x14ac:dyDescent="0.4">
      <c r="B105" s="124" t="s">
        <v>102</v>
      </c>
      <c r="C105" s="7">
        <v>-0.71137834812970602</v>
      </c>
      <c r="D105" s="6">
        <v>0</v>
      </c>
      <c r="E105" s="6">
        <v>0</v>
      </c>
      <c r="F105" s="6">
        <v>0</v>
      </c>
      <c r="G105" s="6">
        <v>-0.71137834812970602</v>
      </c>
      <c r="XFA105" s="5" t="s">
        <v>48</v>
      </c>
    </row>
    <row r="106" spans="2:7 16381:16381" ht="16" x14ac:dyDescent="0.4">
      <c r="B106" s="124" t="s">
        <v>103</v>
      </c>
      <c r="C106" s="7">
        <v>3.8865374731012365</v>
      </c>
      <c r="D106" s="6">
        <v>0</v>
      </c>
      <c r="E106" s="6">
        <v>0</v>
      </c>
      <c r="F106" s="6">
        <v>0</v>
      </c>
      <c r="G106" s="6">
        <v>3.8865374731012365</v>
      </c>
      <c r="XFA106" s="5" t="s">
        <v>286</v>
      </c>
    </row>
    <row r="107" spans="2:7 16381:16381" ht="16" x14ac:dyDescent="0.4">
      <c r="B107" s="124" t="s">
        <v>104</v>
      </c>
      <c r="C107" s="7">
        <v>6.2804092757064716</v>
      </c>
      <c r="D107" s="6">
        <v>0</v>
      </c>
      <c r="E107" s="6">
        <v>0</v>
      </c>
      <c r="F107" s="6">
        <v>0</v>
      </c>
      <c r="G107" s="6">
        <v>6.2804092757064716</v>
      </c>
      <c r="XFA107" s="5" t="s">
        <v>108</v>
      </c>
    </row>
    <row r="108" spans="2:7 16381:16381" ht="16" x14ac:dyDescent="0.4">
      <c r="B108" s="124" t="s">
        <v>105</v>
      </c>
      <c r="C108" s="7">
        <v>-5.1467647499590354</v>
      </c>
      <c r="D108" s="6">
        <v>0</v>
      </c>
      <c r="E108" s="6">
        <v>0</v>
      </c>
      <c r="F108" s="6">
        <v>0</v>
      </c>
      <c r="G108" s="6">
        <v>-5.1467647499590354</v>
      </c>
      <c r="XFA108" s="5" t="s">
        <v>32</v>
      </c>
    </row>
    <row r="109" spans="2:7 16381:16381" ht="16" x14ac:dyDescent="0.4">
      <c r="B109" s="124" t="s">
        <v>106</v>
      </c>
      <c r="C109" s="7">
        <v>-2.0889472075669357</v>
      </c>
      <c r="D109" s="6">
        <v>0</v>
      </c>
      <c r="E109" s="6">
        <v>0</v>
      </c>
      <c r="F109" s="6">
        <v>0</v>
      </c>
      <c r="G109" s="6">
        <v>-2.0889472075669357</v>
      </c>
      <c r="XFA109" s="5" t="s">
        <v>250</v>
      </c>
    </row>
    <row r="110" spans="2:7 16381:16381" ht="16" x14ac:dyDescent="0.4">
      <c r="B110" s="124" t="s">
        <v>107</v>
      </c>
      <c r="C110" s="7">
        <v>-2.7154964409775562</v>
      </c>
      <c r="D110" s="6">
        <v>0</v>
      </c>
      <c r="E110" s="6">
        <v>0</v>
      </c>
      <c r="F110" s="6">
        <v>0</v>
      </c>
      <c r="G110" s="6">
        <v>-2.7154964409775562</v>
      </c>
      <c r="XFA110" s="5" t="s">
        <v>109</v>
      </c>
    </row>
    <row r="111" spans="2:7 16381:16381" ht="16" x14ac:dyDescent="0.4">
      <c r="B111" s="124" t="s">
        <v>108</v>
      </c>
      <c r="C111" s="7">
        <v>-2.7854224510286856</v>
      </c>
      <c r="D111" s="6">
        <v>0</v>
      </c>
      <c r="E111" s="6">
        <v>0</v>
      </c>
      <c r="F111" s="6">
        <v>0</v>
      </c>
      <c r="G111" s="6">
        <v>-2.7854224510286856</v>
      </c>
      <c r="XFA111" s="5" t="s">
        <v>195</v>
      </c>
    </row>
    <row r="112" spans="2:7 16381:16381" ht="16" x14ac:dyDescent="0.4">
      <c r="B112" s="124" t="s">
        <v>109</v>
      </c>
      <c r="C112" s="7">
        <v>3.9703478611375678</v>
      </c>
      <c r="D112" s="6">
        <v>0</v>
      </c>
      <c r="E112" s="6">
        <v>0</v>
      </c>
      <c r="F112" s="6">
        <v>0</v>
      </c>
      <c r="G112" s="6">
        <v>3.9703478611375678</v>
      </c>
      <c r="XFA112" s="5" t="s">
        <v>259</v>
      </c>
    </row>
    <row r="113" spans="2:7 16381:16381" ht="16" x14ac:dyDescent="0.4">
      <c r="B113" s="124" t="s">
        <v>110</v>
      </c>
      <c r="C113" s="7">
        <v>-4.441287759212531</v>
      </c>
      <c r="D113" s="6">
        <v>0</v>
      </c>
      <c r="E113" s="6">
        <v>0</v>
      </c>
      <c r="F113" s="6">
        <v>0</v>
      </c>
      <c r="G113" s="6">
        <v>-4.441287759212531</v>
      </c>
      <c r="XFA113" s="5" t="s">
        <v>207</v>
      </c>
    </row>
    <row r="114" spans="2:7 16381:16381" ht="16" x14ac:dyDescent="0.4">
      <c r="B114" s="124" t="s">
        <v>111</v>
      </c>
      <c r="C114" s="7">
        <v>-2.6829147381582508</v>
      </c>
      <c r="D114" s="6">
        <v>0</v>
      </c>
      <c r="E114" s="6">
        <v>0</v>
      </c>
      <c r="F114" s="6">
        <v>0</v>
      </c>
      <c r="G114" s="6">
        <v>-2.6829147381582508</v>
      </c>
      <c r="XFA114" s="5" t="s">
        <v>134</v>
      </c>
    </row>
    <row r="115" spans="2:7 16381:16381" ht="16" x14ac:dyDescent="0.4">
      <c r="B115" s="124" t="s">
        <v>112</v>
      </c>
      <c r="C115" s="7">
        <v>-3.6741399562971337</v>
      </c>
      <c r="D115" s="6">
        <v>0</v>
      </c>
      <c r="E115" s="6">
        <v>0</v>
      </c>
      <c r="F115" s="6">
        <v>0</v>
      </c>
      <c r="G115" s="6">
        <v>-3.6741399562971337</v>
      </c>
      <c r="XFA115" s="5" t="s">
        <v>217</v>
      </c>
    </row>
    <row r="116" spans="2:7 16381:16381" ht="16" x14ac:dyDescent="0.4">
      <c r="B116" s="124" t="s">
        <v>113</v>
      </c>
      <c r="C116" s="7">
        <v>1.8490590095618071</v>
      </c>
      <c r="D116" s="6">
        <v>0</v>
      </c>
      <c r="E116" s="6">
        <v>0</v>
      </c>
      <c r="F116" s="6">
        <v>0</v>
      </c>
      <c r="G116" s="6">
        <v>1.8490590095618071</v>
      </c>
      <c r="XFA116" s="5" t="s">
        <v>154</v>
      </c>
    </row>
    <row r="117" spans="2:7 16381:16381" ht="16" x14ac:dyDescent="0.4">
      <c r="B117" s="124" t="s">
        <v>114</v>
      </c>
      <c r="C117" s="7">
        <v>-29.262716220023627</v>
      </c>
      <c r="D117" s="6">
        <v>0</v>
      </c>
      <c r="E117" s="6">
        <v>0</v>
      </c>
      <c r="F117" s="6">
        <v>0</v>
      </c>
      <c r="G117" s="6">
        <v>-29.262716220023627</v>
      </c>
      <c r="XFA117" s="5" t="s">
        <v>110</v>
      </c>
    </row>
    <row r="118" spans="2:7 16381:16381" ht="16" x14ac:dyDescent="0.4">
      <c r="B118" s="124" t="s">
        <v>115</v>
      </c>
      <c r="C118" s="7">
        <v>4.4336599761717315</v>
      </c>
      <c r="D118" s="6">
        <v>0</v>
      </c>
      <c r="E118" s="6">
        <v>0</v>
      </c>
      <c r="F118" s="6">
        <v>0</v>
      </c>
      <c r="G118" s="6">
        <v>4.4336599761717315</v>
      </c>
      <c r="XFA118" s="5" t="s">
        <v>218</v>
      </c>
    </row>
    <row r="119" spans="2:7 16381:16381" ht="16" x14ac:dyDescent="0.4">
      <c r="B119" s="124" t="s">
        <v>116</v>
      </c>
      <c r="C119" s="7">
        <v>31.453855449781305</v>
      </c>
      <c r="D119" s="6">
        <v>0</v>
      </c>
      <c r="E119" s="6">
        <v>0</v>
      </c>
      <c r="F119" s="6">
        <v>0</v>
      </c>
      <c r="G119" s="6">
        <v>31.453855449781305</v>
      </c>
      <c r="XFA119" s="5" t="s">
        <v>135</v>
      </c>
    </row>
    <row r="120" spans="2:7 16381:16381" ht="16" x14ac:dyDescent="0.4">
      <c r="B120" s="124" t="s">
        <v>117</v>
      </c>
      <c r="C120" s="7">
        <v>7.7563542749616188E-2</v>
      </c>
      <c r="D120" s="6">
        <v>0</v>
      </c>
      <c r="E120" s="6">
        <v>0</v>
      </c>
      <c r="F120" s="6">
        <v>0</v>
      </c>
      <c r="G120" s="6">
        <v>7.7563542749616188E-2</v>
      </c>
      <c r="XFA120" s="5" t="s">
        <v>111</v>
      </c>
    </row>
    <row r="121" spans="2:7 16381:16381" ht="16" x14ac:dyDescent="0.4">
      <c r="B121" s="124" t="s">
        <v>118</v>
      </c>
      <c r="C121" s="7">
        <v>-1.476797096442346</v>
      </c>
      <c r="D121" s="6">
        <v>0</v>
      </c>
      <c r="E121" s="6">
        <v>0</v>
      </c>
      <c r="F121" s="6">
        <v>0</v>
      </c>
      <c r="G121" s="6">
        <v>-1.476797096442346</v>
      </c>
      <c r="XFA121" s="5" t="s">
        <v>208</v>
      </c>
    </row>
    <row r="122" spans="2:7 16381:16381" ht="16" x14ac:dyDescent="0.4">
      <c r="B122" s="124" t="s">
        <v>119</v>
      </c>
      <c r="C122" s="7">
        <v>-12.852864281304372</v>
      </c>
      <c r="D122" s="6">
        <v>0</v>
      </c>
      <c r="E122" s="6">
        <v>0</v>
      </c>
      <c r="F122" s="6">
        <v>0</v>
      </c>
      <c r="G122" s="6">
        <v>-12.852864281304372</v>
      </c>
      <c r="XFA122" s="5" t="s">
        <v>209</v>
      </c>
    </row>
    <row r="123" spans="2:7 16381:16381" ht="16" x14ac:dyDescent="0.4">
      <c r="B123" s="124" t="s">
        <v>120</v>
      </c>
      <c r="C123" s="7">
        <v>-6.2752584288777369</v>
      </c>
      <c r="D123" s="6">
        <v>0</v>
      </c>
      <c r="E123" s="6">
        <v>0</v>
      </c>
      <c r="F123" s="6">
        <v>0</v>
      </c>
      <c r="G123" s="6">
        <v>-6.2752584288777369</v>
      </c>
      <c r="XFA123" s="5" t="s">
        <v>229</v>
      </c>
    </row>
    <row r="124" spans="2:7 16381:16381" ht="16" x14ac:dyDescent="0.4">
      <c r="B124" s="124" t="s">
        <v>121</v>
      </c>
      <c r="C124" s="7">
        <v>-2.2056137788385004</v>
      </c>
      <c r="D124" s="6">
        <v>0</v>
      </c>
      <c r="E124" s="6">
        <v>0</v>
      </c>
      <c r="F124" s="6">
        <v>0</v>
      </c>
      <c r="G124" s="6">
        <v>-2.2056137788385004</v>
      </c>
      <c r="XFA124" s="5" t="s">
        <v>155</v>
      </c>
    </row>
    <row r="125" spans="2:7 16381:16381" ht="16" x14ac:dyDescent="0.4">
      <c r="B125" s="124" t="s">
        <v>122</v>
      </c>
      <c r="C125" s="7">
        <v>-10.251229915838541</v>
      </c>
      <c r="D125" s="6">
        <v>0</v>
      </c>
      <c r="E125" s="6">
        <v>0</v>
      </c>
      <c r="F125" s="6">
        <v>0</v>
      </c>
      <c r="G125" s="6">
        <v>-10.251229915838541</v>
      </c>
      <c r="XFA125" s="5" t="s">
        <v>73</v>
      </c>
    </row>
    <row r="126" spans="2:7 16381:16381" ht="16" x14ac:dyDescent="0.4">
      <c r="B126" s="124" t="s">
        <v>123</v>
      </c>
      <c r="C126" s="7">
        <v>4.0506377629153603</v>
      </c>
      <c r="D126" s="6">
        <v>0</v>
      </c>
      <c r="E126" s="6">
        <v>0</v>
      </c>
      <c r="F126" s="6">
        <v>0</v>
      </c>
      <c r="G126" s="6">
        <v>4.0506377629153603</v>
      </c>
      <c r="XFA126" s="5" t="s">
        <v>9</v>
      </c>
    </row>
    <row r="127" spans="2:7 16381:16381" ht="16" x14ac:dyDescent="0.4">
      <c r="B127" s="124" t="s">
        <v>124</v>
      </c>
      <c r="C127" s="7">
        <v>-7.2163713403654137</v>
      </c>
      <c r="D127" s="6">
        <v>0</v>
      </c>
      <c r="E127" s="6">
        <v>0</v>
      </c>
      <c r="F127" s="6">
        <v>0</v>
      </c>
      <c r="G127" s="6">
        <v>-7.2163713403654137</v>
      </c>
      <c r="XFA127" s="5" t="s">
        <v>156</v>
      </c>
    </row>
    <row r="128" spans="2:7 16381:16381" ht="16" x14ac:dyDescent="0.4">
      <c r="B128" s="124" t="s">
        <v>125</v>
      </c>
      <c r="C128" s="7">
        <v>-11.329434454590682</v>
      </c>
      <c r="D128" s="6">
        <v>0</v>
      </c>
      <c r="E128" s="6">
        <v>0</v>
      </c>
      <c r="F128" s="6">
        <v>0</v>
      </c>
      <c r="G128" s="6">
        <v>-11.329434454590682</v>
      </c>
      <c r="XFA128" s="5" t="s">
        <v>157</v>
      </c>
    </row>
    <row r="129" spans="2:7 16381:16381" ht="16" x14ac:dyDescent="0.4">
      <c r="B129" s="124" t="s">
        <v>126</v>
      </c>
      <c r="C129" s="7">
        <v>-4.2126560714559433</v>
      </c>
      <c r="D129" s="6">
        <v>0</v>
      </c>
      <c r="E129" s="6">
        <v>0</v>
      </c>
      <c r="F129" s="6">
        <v>0</v>
      </c>
      <c r="G129" s="6">
        <v>-4.2126560714559433</v>
      </c>
      <c r="XFA129" s="5" t="s">
        <v>210</v>
      </c>
    </row>
    <row r="130" spans="2:7 16381:16381" ht="16" x14ac:dyDescent="0.4">
      <c r="B130" s="124" t="s">
        <v>127</v>
      </c>
      <c r="C130" s="7">
        <v>10.090830692090835</v>
      </c>
      <c r="D130" s="6">
        <v>0</v>
      </c>
      <c r="E130" s="6">
        <v>0</v>
      </c>
      <c r="F130" s="6">
        <v>0</v>
      </c>
      <c r="G130" s="6">
        <v>10.090830692090835</v>
      </c>
      <c r="XFA130" s="5" t="s">
        <v>49</v>
      </c>
    </row>
    <row r="131" spans="2:7 16381:16381" ht="16" x14ac:dyDescent="0.4">
      <c r="B131" s="124" t="s">
        <v>128</v>
      </c>
      <c r="C131" s="7">
        <v>-0.57291546762557199</v>
      </c>
      <c r="D131" s="6">
        <v>0</v>
      </c>
      <c r="E131" s="6">
        <v>0</v>
      </c>
      <c r="F131" s="6">
        <v>0</v>
      </c>
      <c r="G131" s="6">
        <v>-0.57291546762557199</v>
      </c>
      <c r="XFA131" s="5" t="s">
        <v>74</v>
      </c>
    </row>
    <row r="132" spans="2:7 16381:16381" ht="16" x14ac:dyDescent="0.4">
      <c r="B132" s="124" t="s">
        <v>129</v>
      </c>
      <c r="C132" s="7">
        <v>-10.900048958577626</v>
      </c>
      <c r="D132" s="6">
        <v>0</v>
      </c>
      <c r="E132" s="6">
        <v>0</v>
      </c>
      <c r="F132" s="6">
        <v>0</v>
      </c>
      <c r="G132" s="6">
        <v>-10.900048958577626</v>
      </c>
      <c r="XFA132" s="5" t="s">
        <v>243</v>
      </c>
    </row>
    <row r="133" spans="2:7 16381:16381" ht="16" x14ac:dyDescent="0.4">
      <c r="B133" s="124" t="s">
        <v>130</v>
      </c>
      <c r="C133" s="7">
        <v>8.5606921733069647</v>
      </c>
      <c r="D133" s="6">
        <v>0</v>
      </c>
      <c r="E133" s="6">
        <v>0</v>
      </c>
      <c r="F133" s="6">
        <v>0</v>
      </c>
      <c r="G133" s="6">
        <v>8.5606921733069647</v>
      </c>
      <c r="XFA133" s="5" t="s">
        <v>211</v>
      </c>
    </row>
    <row r="134" spans="2:7 16381:16381" ht="16" x14ac:dyDescent="0.4">
      <c r="B134" s="124" t="s">
        <v>131</v>
      </c>
      <c r="C134" s="7">
        <v>0.45109912075934133</v>
      </c>
      <c r="D134" s="6">
        <v>0</v>
      </c>
      <c r="E134" s="6">
        <v>0</v>
      </c>
      <c r="F134" s="6">
        <v>0</v>
      </c>
      <c r="G134" s="6">
        <v>0.45109912075934133</v>
      </c>
      <c r="XFA134" s="5" t="s">
        <v>112</v>
      </c>
    </row>
    <row r="135" spans="2:7 16381:16381" ht="16" x14ac:dyDescent="0.4">
      <c r="B135" s="124" t="s">
        <v>132</v>
      </c>
      <c r="C135" s="7">
        <v>2.8882433073713392</v>
      </c>
      <c r="D135" s="6">
        <v>0</v>
      </c>
      <c r="E135" s="6">
        <v>0</v>
      </c>
      <c r="F135" s="6">
        <v>0</v>
      </c>
      <c r="G135" s="6">
        <v>2.8882433073713392</v>
      </c>
      <c r="XFA135" s="5" t="s">
        <v>230</v>
      </c>
    </row>
    <row r="136" spans="2:7 16381:16381" ht="16" x14ac:dyDescent="0.4">
      <c r="B136" s="124" t="s">
        <v>133</v>
      </c>
      <c r="C136" s="7">
        <v>-7.6270662507594587</v>
      </c>
      <c r="D136" s="6">
        <v>0</v>
      </c>
      <c r="E136" s="6">
        <v>0</v>
      </c>
      <c r="F136" s="6">
        <v>0</v>
      </c>
      <c r="G136" s="6">
        <v>-7.6270662507594587</v>
      </c>
      <c r="XFA136" s="5" t="s">
        <v>287</v>
      </c>
    </row>
    <row r="137" spans="2:7 16381:16381" ht="16" x14ac:dyDescent="0.4">
      <c r="B137" s="124" t="s">
        <v>134</v>
      </c>
      <c r="C137" s="7">
        <v>-2.9312221105632097</v>
      </c>
      <c r="D137" s="6">
        <v>0</v>
      </c>
      <c r="E137" s="6">
        <v>0</v>
      </c>
      <c r="F137" s="6">
        <v>0</v>
      </c>
      <c r="G137" s="6">
        <v>-2.9312221105632097</v>
      </c>
      <c r="XFA137" s="5" t="s">
        <v>113</v>
      </c>
    </row>
    <row r="138" spans="2:7 16381:16381" ht="16" x14ac:dyDescent="0.4">
      <c r="B138" s="124" t="s">
        <v>135</v>
      </c>
      <c r="C138" s="7">
        <v>-1.8196808636112498</v>
      </c>
      <c r="D138" s="6">
        <v>0</v>
      </c>
      <c r="E138" s="6">
        <v>0</v>
      </c>
      <c r="F138" s="6">
        <v>0</v>
      </c>
      <c r="G138" s="6">
        <v>-1.8196808636112498</v>
      </c>
      <c r="XFA138" s="5" t="s">
        <v>266</v>
      </c>
    </row>
    <row r="139" spans="2:7 16381:16381" ht="16" x14ac:dyDescent="0.4">
      <c r="B139" s="124" t="s">
        <v>136</v>
      </c>
      <c r="C139" s="7">
        <v>-6.5763190523344436E-2</v>
      </c>
      <c r="D139" s="6">
        <v>0</v>
      </c>
      <c r="E139" s="6">
        <v>0</v>
      </c>
      <c r="F139" s="6">
        <v>0</v>
      </c>
      <c r="G139" s="6">
        <v>-6.5763190523344436E-2</v>
      </c>
      <c r="XFA139" s="5" t="s">
        <v>158</v>
      </c>
    </row>
    <row r="140" spans="2:7 16381:16381" ht="16" x14ac:dyDescent="0.4">
      <c r="B140" s="124" t="s">
        <v>137</v>
      </c>
      <c r="C140" s="7">
        <v>-5.5842427165404382</v>
      </c>
      <c r="D140" s="6">
        <v>0</v>
      </c>
      <c r="E140" s="6">
        <v>0</v>
      </c>
      <c r="F140" s="6">
        <v>0</v>
      </c>
      <c r="G140" s="6">
        <v>-5.5842427165404382</v>
      </c>
      <c r="XFA140" s="5" t="s">
        <v>114</v>
      </c>
    </row>
    <row r="141" spans="2:7 16381:16381" ht="16" x14ac:dyDescent="0.4">
      <c r="B141" s="124" t="s">
        <v>138</v>
      </c>
      <c r="C141" s="7">
        <v>-1.7705148841299361</v>
      </c>
      <c r="D141" s="6">
        <v>0</v>
      </c>
      <c r="E141" s="6">
        <v>0</v>
      </c>
      <c r="F141" s="6">
        <v>0</v>
      </c>
      <c r="G141" s="6">
        <v>-1.7705148841299361</v>
      </c>
      <c r="XFA141" s="5" t="s">
        <v>231</v>
      </c>
    </row>
    <row r="142" spans="2:7 16381:16381" ht="16" x14ac:dyDescent="0.4">
      <c r="B142" s="124" t="s">
        <v>139</v>
      </c>
      <c r="C142" s="7">
        <v>-12.853333905085924</v>
      </c>
      <c r="D142" s="6">
        <v>0</v>
      </c>
      <c r="E142" s="6">
        <v>0</v>
      </c>
      <c r="F142" s="6">
        <v>0</v>
      </c>
      <c r="G142" s="6">
        <v>-12.853333905085924</v>
      </c>
      <c r="XFA142" s="5" t="s">
        <v>267</v>
      </c>
    </row>
    <row r="143" spans="2:7 16381:16381" ht="16" x14ac:dyDescent="0.4">
      <c r="B143" s="124" t="s">
        <v>140</v>
      </c>
      <c r="C143" s="7">
        <v>-2.6173351991171616</v>
      </c>
      <c r="D143" s="6">
        <v>0</v>
      </c>
      <c r="E143" s="6">
        <v>0</v>
      </c>
      <c r="F143" s="6">
        <v>0</v>
      </c>
      <c r="G143" s="6">
        <v>-2.6173351991171616</v>
      </c>
      <c r="XFA143" s="5" t="s">
        <v>159</v>
      </c>
    </row>
    <row r="144" spans="2:7 16381:16381" ht="16" x14ac:dyDescent="0.4">
      <c r="B144" s="124" t="s">
        <v>141</v>
      </c>
      <c r="C144" s="7">
        <v>5.9713662263122798</v>
      </c>
      <c r="D144" s="6">
        <v>0</v>
      </c>
      <c r="E144" s="6">
        <v>0</v>
      </c>
      <c r="F144" s="6">
        <v>0</v>
      </c>
      <c r="G144" s="6">
        <v>5.9713662263122798</v>
      </c>
      <c r="XFA144" s="5" t="s">
        <v>160</v>
      </c>
    </row>
    <row r="145" spans="2:7 16381:16381" ht="16" x14ac:dyDescent="0.4">
      <c r="B145" s="124" t="s">
        <v>142</v>
      </c>
      <c r="C145" s="7">
        <v>-8.7391309043785199</v>
      </c>
      <c r="D145" s="6">
        <v>0</v>
      </c>
      <c r="E145" s="6">
        <v>0</v>
      </c>
      <c r="F145" s="6">
        <v>0</v>
      </c>
      <c r="G145" s="6">
        <v>-8.7391309043785199</v>
      </c>
      <c r="XFA145" s="5" t="s">
        <v>75</v>
      </c>
    </row>
    <row r="146" spans="2:7 16381:16381" ht="16" x14ac:dyDescent="0.4">
      <c r="B146" s="124" t="s">
        <v>143</v>
      </c>
      <c r="C146" s="7">
        <v>-1.4469534016920396</v>
      </c>
      <c r="D146" s="6">
        <v>0</v>
      </c>
      <c r="E146" s="6">
        <v>0</v>
      </c>
      <c r="F146" s="6">
        <v>0</v>
      </c>
      <c r="G146" s="6">
        <v>-1.4469534016920396</v>
      </c>
      <c r="XFA146" s="5" t="s">
        <v>161</v>
      </c>
    </row>
    <row r="147" spans="2:7 16381:16381" ht="16" x14ac:dyDescent="0.4">
      <c r="B147" s="124" t="s">
        <v>144</v>
      </c>
      <c r="C147" s="7">
        <v>5.8082668553601557</v>
      </c>
      <c r="D147" s="6">
        <v>0</v>
      </c>
      <c r="E147" s="6">
        <v>0</v>
      </c>
      <c r="F147" s="6">
        <v>0</v>
      </c>
      <c r="G147" s="6">
        <v>5.8082668553601557</v>
      </c>
      <c r="XFA147" s="5" t="s">
        <v>50</v>
      </c>
    </row>
    <row r="148" spans="2:7 16381:16381" ht="16" x14ac:dyDescent="0.4">
      <c r="B148" s="124" t="s">
        <v>145</v>
      </c>
      <c r="C148" s="7">
        <v>-4.9576029021066796</v>
      </c>
      <c r="D148" s="6">
        <v>0</v>
      </c>
      <c r="E148" s="6">
        <v>0</v>
      </c>
      <c r="F148" s="6">
        <v>0</v>
      </c>
      <c r="G148" s="6">
        <v>-4.9576029021066796</v>
      </c>
      <c r="XFA148" s="5" t="s">
        <v>232</v>
      </c>
    </row>
    <row r="149" spans="2:7 16381:16381" ht="16" x14ac:dyDescent="0.4">
      <c r="B149" s="124" t="s">
        <v>146</v>
      </c>
      <c r="C149" s="7">
        <v>-6.3489067247227702</v>
      </c>
      <c r="D149" s="6">
        <v>0</v>
      </c>
      <c r="E149" s="6">
        <v>0</v>
      </c>
      <c r="F149" s="6">
        <v>0</v>
      </c>
      <c r="G149" s="6">
        <v>-6.3489067247227702</v>
      </c>
      <c r="XFA149" s="5" t="s">
        <v>51</v>
      </c>
    </row>
    <row r="150" spans="2:7 16381:16381" ht="16" x14ac:dyDescent="0.4">
      <c r="B150" s="124" t="s">
        <v>147</v>
      </c>
      <c r="C150" s="7">
        <v>4.0538031869421554</v>
      </c>
      <c r="D150" s="6">
        <v>0</v>
      </c>
      <c r="E150" s="6">
        <v>0</v>
      </c>
      <c r="F150" s="6">
        <v>0</v>
      </c>
      <c r="G150" s="6">
        <v>4.0538031869421554</v>
      </c>
      <c r="XFA150" s="5" t="s">
        <v>65</v>
      </c>
    </row>
    <row r="151" spans="2:7 16381:16381" ht="16" x14ac:dyDescent="0.4">
      <c r="B151" s="124" t="s">
        <v>148</v>
      </c>
      <c r="C151" s="7">
        <v>4.4950852622615578</v>
      </c>
      <c r="D151" s="6">
        <v>0</v>
      </c>
      <c r="E151" s="6">
        <v>0</v>
      </c>
      <c r="F151" s="6">
        <v>0</v>
      </c>
      <c r="G151" s="6">
        <v>4.4950852622615578</v>
      </c>
      <c r="XFA151" s="5" t="s">
        <v>162</v>
      </c>
    </row>
    <row r="152" spans="2:7 16381:16381" ht="16" x14ac:dyDescent="0.4">
      <c r="B152" s="124" t="s">
        <v>149</v>
      </c>
      <c r="C152" s="7">
        <v>-6.982931795746369</v>
      </c>
      <c r="D152" s="6">
        <v>0</v>
      </c>
      <c r="E152" s="6">
        <v>0</v>
      </c>
      <c r="F152" s="6">
        <v>0</v>
      </c>
      <c r="G152" s="6">
        <v>-6.982931795746369</v>
      </c>
      <c r="XFA152" s="5" t="s">
        <v>196</v>
      </c>
    </row>
    <row r="153" spans="2:7 16381:16381" ht="16" x14ac:dyDescent="0.4">
      <c r="B153" s="124" t="s">
        <v>150</v>
      </c>
      <c r="C153" s="7">
        <v>-4.0132670805918318</v>
      </c>
      <c r="D153" s="6">
        <v>0</v>
      </c>
      <c r="E153" s="6">
        <v>0</v>
      </c>
      <c r="F153" s="6">
        <v>0</v>
      </c>
      <c r="G153" s="6">
        <v>-4.0132670805918318</v>
      </c>
      <c r="XFA153" s="5" t="s">
        <v>163</v>
      </c>
    </row>
    <row r="154" spans="2:7 16381:16381" ht="16" x14ac:dyDescent="0.4">
      <c r="B154" s="124" t="s">
        <v>151</v>
      </c>
      <c r="C154" s="7">
        <v>-1.6368294476899403</v>
      </c>
      <c r="D154" s="6">
        <v>0</v>
      </c>
      <c r="E154" s="6">
        <v>0</v>
      </c>
      <c r="F154" s="6">
        <v>0</v>
      </c>
      <c r="G154" s="6">
        <v>-1.6368294476899403</v>
      </c>
      <c r="XFA154" s="5" t="s">
        <v>85</v>
      </c>
    </row>
    <row r="155" spans="2:7 16381:16381" ht="16" x14ac:dyDescent="0.4">
      <c r="B155" s="124" t="s">
        <v>152</v>
      </c>
      <c r="C155" s="7">
        <v>-1.0971632196125354</v>
      </c>
      <c r="D155" s="6">
        <v>0</v>
      </c>
      <c r="E155" s="6">
        <v>0</v>
      </c>
      <c r="F155" s="6">
        <v>0</v>
      </c>
      <c r="G155" s="6">
        <v>-1.0971632196125354</v>
      </c>
      <c r="XFA155" s="5" t="s">
        <v>86</v>
      </c>
    </row>
    <row r="156" spans="2:7 16381:16381" ht="16" x14ac:dyDescent="0.4">
      <c r="B156" s="124" t="s">
        <v>153</v>
      </c>
      <c r="C156" s="7">
        <v>1.0855438775681916</v>
      </c>
      <c r="D156" s="6">
        <v>0</v>
      </c>
      <c r="E156" s="6">
        <v>0</v>
      </c>
      <c r="F156" s="6">
        <v>0</v>
      </c>
      <c r="G156" s="6">
        <v>1.0855438775681916</v>
      </c>
      <c r="XFA156" s="5" t="s">
        <v>10</v>
      </c>
    </row>
    <row r="157" spans="2:7 16381:16381" ht="16" x14ac:dyDescent="0.4">
      <c r="B157" s="124" t="s">
        <v>154</v>
      </c>
      <c r="C157" s="7">
        <v>-1.7632107463831508</v>
      </c>
      <c r="D157" s="6">
        <v>0</v>
      </c>
      <c r="E157" s="6">
        <v>0</v>
      </c>
      <c r="F157" s="6">
        <v>0</v>
      </c>
      <c r="G157" s="6">
        <v>-1.7632107463831508</v>
      </c>
      <c r="XFA157" s="5" t="s">
        <v>212</v>
      </c>
    </row>
    <row r="158" spans="2:7 16381:16381" ht="16" x14ac:dyDescent="0.4">
      <c r="B158" s="124" t="s">
        <v>155</v>
      </c>
      <c r="C158" s="7">
        <v>-2.9375221837348731</v>
      </c>
      <c r="D158" s="6">
        <v>0</v>
      </c>
      <c r="E158" s="6">
        <v>0</v>
      </c>
      <c r="F158" s="6">
        <v>0</v>
      </c>
      <c r="G158" s="6">
        <v>-2.9375221837348731</v>
      </c>
      <c r="XFA158" s="5" t="s">
        <v>219</v>
      </c>
    </row>
    <row r="159" spans="2:7 16381:16381" ht="16" x14ac:dyDescent="0.4">
      <c r="B159" s="124" t="s">
        <v>156</v>
      </c>
      <c r="C159" s="7">
        <v>-1.0363452151863994</v>
      </c>
      <c r="D159" s="6">
        <v>0</v>
      </c>
      <c r="E159" s="6">
        <v>0</v>
      </c>
      <c r="F159" s="6">
        <v>0</v>
      </c>
      <c r="G159" s="6">
        <v>-1.0363452151863994</v>
      </c>
      <c r="XFA159" s="5" t="s">
        <v>244</v>
      </c>
    </row>
    <row r="160" spans="2:7 16381:16381" ht="16" x14ac:dyDescent="0.4">
      <c r="B160" s="124" t="s">
        <v>157</v>
      </c>
      <c r="C160" s="7">
        <v>-8.3130726214213304</v>
      </c>
      <c r="D160" s="6">
        <v>0</v>
      </c>
      <c r="E160" s="6">
        <v>0</v>
      </c>
      <c r="F160" s="6">
        <v>0</v>
      </c>
      <c r="G160" s="6">
        <v>-8.3130726214213304</v>
      </c>
      <c r="XFA160" s="5" t="s">
        <v>268</v>
      </c>
    </row>
    <row r="161" spans="2:7 16381:16381" ht="16" x14ac:dyDescent="0.4">
      <c r="B161" s="124" t="s">
        <v>158</v>
      </c>
      <c r="C161" s="7">
        <v>-2.4310702251861875</v>
      </c>
      <c r="D161" s="6">
        <v>0</v>
      </c>
      <c r="E161" s="6">
        <v>0</v>
      </c>
      <c r="F161" s="6">
        <v>0</v>
      </c>
      <c r="G161" s="6">
        <v>-2.4310702251861875</v>
      </c>
      <c r="XFA161" s="5" t="s">
        <v>52</v>
      </c>
    </row>
    <row r="162" spans="2:7 16381:16381" ht="16" x14ac:dyDescent="0.4">
      <c r="B162" s="124" t="s">
        <v>159</v>
      </c>
      <c r="C162" s="7">
        <v>-2.1959214404480374</v>
      </c>
      <c r="D162" s="6">
        <v>0</v>
      </c>
      <c r="E162" s="6">
        <v>0</v>
      </c>
      <c r="F162" s="6">
        <v>0</v>
      </c>
      <c r="G162" s="6">
        <v>-2.1959214404480374</v>
      </c>
      <c r="XFA162" s="5" t="s">
        <v>11</v>
      </c>
    </row>
    <row r="163" spans="2:7 16381:16381" ht="16" x14ac:dyDescent="0.4">
      <c r="B163" s="124" t="s">
        <v>160</v>
      </c>
      <c r="C163" s="7">
        <v>-1.9482941388151394</v>
      </c>
      <c r="D163" s="6">
        <v>0</v>
      </c>
      <c r="E163" s="6">
        <v>0</v>
      </c>
      <c r="F163" s="6">
        <v>0</v>
      </c>
      <c r="G163" s="6">
        <v>-1.9482941388151394</v>
      </c>
      <c r="XFA163" s="5" t="s">
        <v>269</v>
      </c>
    </row>
    <row r="164" spans="2:7 16381:16381" ht="16" x14ac:dyDescent="0.4">
      <c r="B164" s="124" t="s">
        <v>161</v>
      </c>
      <c r="C164" s="7">
        <v>7.4244830768476513</v>
      </c>
      <c r="D164" s="6">
        <v>0</v>
      </c>
      <c r="E164" s="6">
        <v>0</v>
      </c>
      <c r="F164" s="6">
        <v>0</v>
      </c>
      <c r="G164" s="6">
        <v>7.4244830768476513</v>
      </c>
      <c r="XFA164" s="5" t="s">
        <v>87</v>
      </c>
    </row>
    <row r="165" spans="2:7 16381:16381" ht="16" x14ac:dyDescent="0.4">
      <c r="B165" s="124" t="s">
        <v>162</v>
      </c>
      <c r="C165" s="7">
        <v>-9.3493581114380255</v>
      </c>
      <c r="D165" s="6">
        <v>0</v>
      </c>
      <c r="E165" s="6">
        <v>0</v>
      </c>
      <c r="F165" s="6">
        <v>0</v>
      </c>
      <c r="G165" s="6">
        <v>-9.3493581114380255</v>
      </c>
      <c r="XFA165" s="5" t="s">
        <v>12</v>
      </c>
    </row>
    <row r="166" spans="2:7 16381:16381" ht="16" x14ac:dyDescent="0.4">
      <c r="B166" s="124" t="s">
        <v>163</v>
      </c>
      <c r="C166" s="7">
        <v>-2.7678809997937432</v>
      </c>
      <c r="D166" s="6">
        <v>0</v>
      </c>
      <c r="E166" s="6">
        <v>0</v>
      </c>
      <c r="F166" s="6">
        <v>0</v>
      </c>
      <c r="G166" s="6">
        <v>-2.7678809997937432</v>
      </c>
      <c r="XFA166" s="5" t="s">
        <v>41</v>
      </c>
    </row>
    <row r="167" spans="2:7 16381:16381" ht="16" x14ac:dyDescent="0.4">
      <c r="B167" s="124" t="s">
        <v>164</v>
      </c>
      <c r="C167" s="7">
        <v>-3.7595561392503321</v>
      </c>
      <c r="D167" s="6">
        <v>0</v>
      </c>
      <c r="E167" s="6">
        <v>0</v>
      </c>
      <c r="F167" s="6">
        <v>0</v>
      </c>
      <c r="G167" s="6">
        <v>-3.7595561392503321</v>
      </c>
      <c r="XFA167" s="5" t="s">
        <v>13</v>
      </c>
    </row>
    <row r="168" spans="2:7 16381:16381" ht="16" x14ac:dyDescent="0.4">
      <c r="B168" s="124" t="s">
        <v>165</v>
      </c>
      <c r="C168" s="7">
        <v>-2.3219840161027614</v>
      </c>
      <c r="D168" s="6">
        <v>0</v>
      </c>
      <c r="E168" s="6">
        <v>0</v>
      </c>
      <c r="F168" s="6">
        <v>0</v>
      </c>
      <c r="G168" s="6">
        <v>-2.3219840161027614</v>
      </c>
      <c r="XFA168" s="5" t="s">
        <v>66</v>
      </c>
    </row>
    <row r="169" spans="2:7 16381:16381" ht="16" x14ac:dyDescent="0.4">
      <c r="B169" s="124" t="s">
        <v>166</v>
      </c>
      <c r="C169" s="7">
        <v>2.3991073765464024</v>
      </c>
      <c r="D169" s="6">
        <v>0</v>
      </c>
      <c r="E169" s="6">
        <v>0</v>
      </c>
      <c r="F169" s="6">
        <v>0</v>
      </c>
      <c r="G169" s="6">
        <v>2.3991073765464024</v>
      </c>
      <c r="XFA169" s="5" t="s">
        <v>245</v>
      </c>
    </row>
    <row r="170" spans="2:7 16381:16381" ht="16" x14ac:dyDescent="0.4">
      <c r="B170" s="124" t="s">
        <v>167</v>
      </c>
      <c r="C170" s="7">
        <v>0.59989139225055177</v>
      </c>
      <c r="D170" s="6">
        <v>0</v>
      </c>
      <c r="E170" s="6">
        <v>0</v>
      </c>
      <c r="F170" s="6">
        <v>0</v>
      </c>
      <c r="G170" s="6">
        <v>0.59989139225055177</v>
      </c>
      <c r="XFA170" s="5" t="s">
        <v>95</v>
      </c>
    </row>
    <row r="171" spans="2:7 16381:16381" ht="16" x14ac:dyDescent="0.4">
      <c r="B171" s="124" t="s">
        <v>168</v>
      </c>
      <c r="C171" s="7">
        <v>-21.172202419573587</v>
      </c>
      <c r="D171" s="6">
        <v>0</v>
      </c>
      <c r="E171" s="6">
        <v>0</v>
      </c>
      <c r="F171" s="6">
        <v>0</v>
      </c>
      <c r="G171" s="6">
        <v>-21.172202419573587</v>
      </c>
      <c r="XFA171" s="5" t="s">
        <v>233</v>
      </c>
    </row>
    <row r="172" spans="2:7 16381:16381" ht="16" x14ac:dyDescent="0.4">
      <c r="B172" s="124" t="s">
        <v>169</v>
      </c>
      <c r="C172" s="7">
        <v>-2.2637135703972984</v>
      </c>
      <c r="D172" s="6">
        <v>0</v>
      </c>
      <c r="E172" s="6">
        <v>0</v>
      </c>
      <c r="F172" s="6">
        <v>0</v>
      </c>
      <c r="G172" s="6">
        <v>-2.2637135703972984</v>
      </c>
      <c r="XFA172" s="5" t="s">
        <v>164</v>
      </c>
    </row>
    <row r="173" spans="2:7 16381:16381" ht="16" x14ac:dyDescent="0.4">
      <c r="B173" s="124" t="s">
        <v>170</v>
      </c>
      <c r="C173" s="7">
        <v>-176.1002572284774</v>
      </c>
      <c r="D173" s="6">
        <v>0</v>
      </c>
      <c r="E173" s="6">
        <v>0</v>
      </c>
      <c r="F173" s="6">
        <v>0</v>
      </c>
      <c r="G173" s="6">
        <v>-176.1002572284774</v>
      </c>
      <c r="XFA173" s="5" t="s">
        <v>115</v>
      </c>
    </row>
    <row r="174" spans="2:7 16381:16381" ht="16" x14ac:dyDescent="0.4">
      <c r="B174" s="124" t="s">
        <v>171</v>
      </c>
      <c r="C174" s="7">
        <v>1.6634236433115379</v>
      </c>
      <c r="D174" s="6">
        <v>0</v>
      </c>
      <c r="E174" s="6">
        <v>0</v>
      </c>
      <c r="F174" s="6">
        <v>0</v>
      </c>
      <c r="G174" s="6">
        <v>1.6634236433115379</v>
      </c>
      <c r="XFA174" s="5" t="s">
        <v>88</v>
      </c>
    </row>
    <row r="175" spans="2:7 16381:16381" ht="16" x14ac:dyDescent="0.4">
      <c r="B175" s="124" t="s">
        <v>172</v>
      </c>
      <c r="C175" s="7">
        <v>-13.827050298822519</v>
      </c>
      <c r="D175" s="6">
        <v>0</v>
      </c>
      <c r="E175" s="6">
        <v>0</v>
      </c>
      <c r="F175" s="6">
        <v>0</v>
      </c>
      <c r="G175" s="6">
        <v>-13.827050298822519</v>
      </c>
      <c r="XFA175" s="5" t="s">
        <v>246</v>
      </c>
    </row>
    <row r="176" spans="2:7 16381:16381" ht="16" x14ac:dyDescent="0.4">
      <c r="B176" s="124" t="s">
        <v>173</v>
      </c>
      <c r="C176" s="7">
        <v>3.5527157001626821</v>
      </c>
      <c r="D176" s="6">
        <v>0</v>
      </c>
      <c r="E176" s="6">
        <v>0</v>
      </c>
      <c r="F176" s="6">
        <v>0</v>
      </c>
      <c r="G176" s="6">
        <v>3.5527157001626821</v>
      </c>
      <c r="XFA176" s="5" t="s">
        <v>42</v>
      </c>
    </row>
    <row r="177" spans="2:7 16381:16381" ht="16" x14ac:dyDescent="0.4">
      <c r="B177" s="124" t="s">
        <v>174</v>
      </c>
      <c r="C177" s="7">
        <v>-2.9487734639003835</v>
      </c>
      <c r="D177" s="6">
        <v>0</v>
      </c>
      <c r="E177" s="6">
        <v>0</v>
      </c>
      <c r="F177" s="6">
        <v>0</v>
      </c>
      <c r="G177" s="6">
        <v>-2.9487734639003835</v>
      </c>
      <c r="XFA177" s="5" t="s">
        <v>288</v>
      </c>
    </row>
    <row r="178" spans="2:7 16381:16381" ht="16" x14ac:dyDescent="0.4">
      <c r="B178" s="124" t="s">
        <v>175</v>
      </c>
      <c r="C178" s="7">
        <v>-4.2908459043606237</v>
      </c>
      <c r="D178" s="6">
        <v>0</v>
      </c>
      <c r="E178" s="6">
        <v>0</v>
      </c>
      <c r="F178" s="6">
        <v>0</v>
      </c>
      <c r="G178" s="6">
        <v>-4.2908459043606237</v>
      </c>
      <c r="XFA178" s="5" t="s">
        <v>165</v>
      </c>
    </row>
    <row r="179" spans="2:7 16381:16381" ht="16" x14ac:dyDescent="0.4">
      <c r="B179" s="124" t="s">
        <v>176</v>
      </c>
      <c r="C179" s="7">
        <v>-2.5746851726705824</v>
      </c>
      <c r="D179" s="6">
        <v>0</v>
      </c>
      <c r="E179" s="6">
        <v>0</v>
      </c>
      <c r="F179" s="6">
        <v>0</v>
      </c>
      <c r="G179" s="6">
        <v>-2.5746851726705824</v>
      </c>
      <c r="XFA179" s="5" t="s">
        <v>116</v>
      </c>
    </row>
    <row r="180" spans="2:7 16381:16381" ht="16" x14ac:dyDescent="0.4">
      <c r="B180" s="124" t="s">
        <v>177</v>
      </c>
      <c r="C180" s="7">
        <v>0.24869080278051131</v>
      </c>
      <c r="D180" s="6">
        <v>0</v>
      </c>
      <c r="E180" s="6">
        <v>0</v>
      </c>
      <c r="F180" s="6">
        <v>0</v>
      </c>
      <c r="G180" s="6">
        <v>0.24869080278051131</v>
      </c>
      <c r="XFA180" s="5" t="s">
        <v>289</v>
      </c>
    </row>
    <row r="181" spans="2:7 16381:16381" ht="16" x14ac:dyDescent="0.4">
      <c r="B181" s="124" t="s">
        <v>178</v>
      </c>
      <c r="C181" s="7">
        <v>1.8645744542676785</v>
      </c>
      <c r="D181" s="6">
        <v>0</v>
      </c>
      <c r="E181" s="6">
        <v>0</v>
      </c>
      <c r="F181" s="6">
        <v>0</v>
      </c>
      <c r="G181" s="6">
        <v>1.8645744542676785</v>
      </c>
      <c r="XFA181" s="5" t="s">
        <v>260</v>
      </c>
    </row>
    <row r="182" spans="2:7 16381:16381" ht="16" x14ac:dyDescent="0.4">
      <c r="B182" s="124" t="s">
        <v>179</v>
      </c>
      <c r="C182" s="7">
        <v>1.3386627222158411</v>
      </c>
      <c r="D182" s="6">
        <v>0</v>
      </c>
      <c r="E182" s="6">
        <v>0</v>
      </c>
      <c r="F182" s="6">
        <v>0</v>
      </c>
      <c r="G182" s="6">
        <v>1.3386627222158411</v>
      </c>
      <c r="XFA182" s="5" t="s">
        <v>270</v>
      </c>
    </row>
    <row r="183" spans="2:7 16381:16381" ht="16" x14ac:dyDescent="0.4">
      <c r="B183" s="124" t="s">
        <v>180</v>
      </c>
      <c r="C183" s="7">
        <v>-1.8069436363217353</v>
      </c>
      <c r="D183" s="6">
        <v>0</v>
      </c>
      <c r="E183" s="6">
        <v>0</v>
      </c>
      <c r="F183" s="6">
        <v>0</v>
      </c>
      <c r="G183" s="6">
        <v>-1.8069436363217353</v>
      </c>
      <c r="XFA183" s="5" t="s">
        <v>96</v>
      </c>
    </row>
    <row r="184" spans="2:7 16381:16381" ht="16" x14ac:dyDescent="0.4">
      <c r="B184" s="124" t="s">
        <v>181</v>
      </c>
      <c r="C184" s="7">
        <v>0.53200163204339657</v>
      </c>
      <c r="D184" s="6">
        <v>0</v>
      </c>
      <c r="E184" s="6">
        <v>0</v>
      </c>
      <c r="F184" s="6">
        <v>0</v>
      </c>
      <c r="G184" s="6">
        <v>0.53200163204339657</v>
      </c>
      <c r="XFA184" s="5" t="s">
        <v>234</v>
      </c>
    </row>
    <row r="185" spans="2:7 16381:16381" ht="16" x14ac:dyDescent="0.4">
      <c r="B185" s="124" t="s">
        <v>182</v>
      </c>
      <c r="C185" s="7">
        <v>3.9838859961769439</v>
      </c>
      <c r="D185" s="6">
        <v>0</v>
      </c>
      <c r="E185" s="6">
        <v>0</v>
      </c>
      <c r="F185" s="6">
        <v>0</v>
      </c>
      <c r="G185" s="6">
        <v>3.9838859961769439</v>
      </c>
      <c r="XFA185" s="5" t="s">
        <v>220</v>
      </c>
    </row>
    <row r="186" spans="2:7 16381:16381" ht="16" x14ac:dyDescent="0.4">
      <c r="B186" s="124" t="s">
        <v>183</v>
      </c>
      <c r="C186" s="7">
        <v>-6.1777885789996043</v>
      </c>
      <c r="D186" s="6">
        <v>0</v>
      </c>
      <c r="E186" s="6">
        <v>0</v>
      </c>
      <c r="F186" s="6">
        <v>0</v>
      </c>
      <c r="G186" s="6">
        <v>-6.1777885789996043</v>
      </c>
      <c r="XFA186" s="5" t="s">
        <v>14</v>
      </c>
    </row>
    <row r="187" spans="2:7 16381:16381" ht="16" x14ac:dyDescent="0.4">
      <c r="B187" s="124" t="s">
        <v>184</v>
      </c>
      <c r="C187" s="7">
        <v>-0.39715309205490595</v>
      </c>
      <c r="D187" s="6">
        <v>0</v>
      </c>
      <c r="E187" s="6">
        <v>0</v>
      </c>
      <c r="F187" s="6">
        <v>0</v>
      </c>
      <c r="G187" s="6">
        <v>-0.39715309205490595</v>
      </c>
      <c r="XFA187" s="5" t="s">
        <v>247</v>
      </c>
    </row>
    <row r="188" spans="2:7 16381:16381" ht="16" x14ac:dyDescent="0.4">
      <c r="B188" s="124" t="s">
        <v>185</v>
      </c>
      <c r="C188" s="7">
        <v>-4.7109950024040685</v>
      </c>
      <c r="D188" s="6">
        <v>0</v>
      </c>
      <c r="E188" s="6">
        <v>0</v>
      </c>
      <c r="F188" s="6">
        <v>0</v>
      </c>
      <c r="G188" s="6">
        <v>-4.7109950024040685</v>
      </c>
      <c r="XFA188" s="5" t="s">
        <v>15</v>
      </c>
    </row>
    <row r="189" spans="2:7 16381:16381" ht="16" x14ac:dyDescent="0.4">
      <c r="B189" s="124" t="s">
        <v>186</v>
      </c>
      <c r="C189" s="7">
        <v>-17.926732815017942</v>
      </c>
      <c r="D189" s="6">
        <v>0</v>
      </c>
      <c r="E189" s="6">
        <v>0</v>
      </c>
      <c r="F189" s="6">
        <v>0</v>
      </c>
      <c r="G189" s="6">
        <v>-17.926732815017942</v>
      </c>
      <c r="XFA189" s="5" t="s">
        <v>117</v>
      </c>
    </row>
    <row r="190" spans="2:7 16381:16381" ht="16" x14ac:dyDescent="0.4">
      <c r="B190" s="124" t="s">
        <v>187</v>
      </c>
      <c r="C190" s="7">
        <v>-202.65143999275466</v>
      </c>
      <c r="D190" s="6">
        <v>0</v>
      </c>
      <c r="E190" s="6">
        <v>0</v>
      </c>
      <c r="F190" s="6">
        <v>0</v>
      </c>
      <c r="G190" s="6">
        <v>-202.65143999275466</v>
      </c>
      <c r="XFA190" s="5" t="s">
        <v>118</v>
      </c>
    </row>
    <row r="191" spans="2:7 16381:16381" ht="16" x14ac:dyDescent="0.4">
      <c r="B191" s="124" t="s">
        <v>188</v>
      </c>
      <c r="C191" s="7">
        <v>39.147116354472715</v>
      </c>
      <c r="D191" s="6">
        <v>0</v>
      </c>
      <c r="E191" s="6">
        <v>0</v>
      </c>
      <c r="F191" s="6">
        <v>0</v>
      </c>
      <c r="G191" s="6">
        <v>39.147116354472715</v>
      </c>
      <c r="XFA191" s="5" t="s">
        <v>166</v>
      </c>
    </row>
    <row r="192" spans="2:7 16381:16381" ht="16" x14ac:dyDescent="0.4">
      <c r="B192" s="124" t="s">
        <v>189</v>
      </c>
      <c r="C192" s="7">
        <v>-5.5715342613186039</v>
      </c>
      <c r="D192" s="6">
        <v>0</v>
      </c>
      <c r="E192" s="6">
        <v>0</v>
      </c>
      <c r="F192" s="6">
        <v>0</v>
      </c>
      <c r="G192" s="6">
        <v>-5.5715342613186039</v>
      </c>
      <c r="XFA192" s="5" t="s">
        <v>271</v>
      </c>
    </row>
    <row r="193" spans="2:7 16381:16381" ht="16" x14ac:dyDescent="0.4">
      <c r="B193" s="124" t="s">
        <v>190</v>
      </c>
      <c r="C193" s="7">
        <v>-13.32555924743972</v>
      </c>
      <c r="D193" s="6">
        <v>0</v>
      </c>
      <c r="E193" s="6">
        <v>0</v>
      </c>
      <c r="F193" s="6">
        <v>0</v>
      </c>
      <c r="G193" s="6">
        <v>-13.32555924743972</v>
      </c>
      <c r="XFA193" s="5" t="s">
        <v>221</v>
      </c>
    </row>
    <row r="194" spans="2:7 16381:16381" ht="16" x14ac:dyDescent="0.4">
      <c r="B194" s="124" t="s">
        <v>191</v>
      </c>
      <c r="C194" s="7">
        <v>-1.9561238490587425</v>
      </c>
      <c r="D194" s="6">
        <v>0</v>
      </c>
      <c r="E194" s="6">
        <v>0</v>
      </c>
      <c r="F194" s="6">
        <v>0</v>
      </c>
      <c r="G194" s="6">
        <v>-1.9561238490587425</v>
      </c>
      <c r="XFA194" s="5" t="s">
        <v>119</v>
      </c>
    </row>
    <row r="195" spans="2:7 16381:16381" ht="16" x14ac:dyDescent="0.4">
      <c r="B195" s="124" t="s">
        <v>192</v>
      </c>
      <c r="C195" s="7">
        <v>-4.3671469193297865</v>
      </c>
      <c r="D195" s="6">
        <v>0</v>
      </c>
      <c r="E195" s="6">
        <v>0</v>
      </c>
      <c r="F195" s="6">
        <v>0</v>
      </c>
      <c r="G195" s="6">
        <v>-4.3671469193297865</v>
      </c>
      <c r="XFA195" s="5" t="s">
        <v>167</v>
      </c>
    </row>
    <row r="196" spans="2:7 16381:16381" ht="16" x14ac:dyDescent="0.4">
      <c r="B196" s="124" t="s">
        <v>193</v>
      </c>
      <c r="C196" s="7">
        <v>-2.3813865494430608</v>
      </c>
      <c r="D196" s="6">
        <v>0</v>
      </c>
      <c r="E196" s="6">
        <v>0</v>
      </c>
      <c r="F196" s="6">
        <v>0</v>
      </c>
      <c r="G196" s="6">
        <v>-2.3813865494430608</v>
      </c>
      <c r="XFA196" s="5" t="s">
        <v>235</v>
      </c>
    </row>
    <row r="197" spans="2:7 16381:16381" ht="16" x14ac:dyDescent="0.4">
      <c r="B197" s="124" t="s">
        <v>194</v>
      </c>
      <c r="C197" s="7">
        <v>-5.79201548063409</v>
      </c>
      <c r="D197" s="6">
        <v>0</v>
      </c>
      <c r="E197" s="6">
        <v>0</v>
      </c>
      <c r="F197" s="6">
        <v>0</v>
      </c>
      <c r="G197" s="6">
        <v>-5.79201548063409</v>
      </c>
      <c r="XFA197" s="5" t="s">
        <v>251</v>
      </c>
    </row>
    <row r="198" spans="2:7 16381:16381" ht="16" x14ac:dyDescent="0.4">
      <c r="B198" s="124" t="s">
        <v>195</v>
      </c>
      <c r="C198" s="7">
        <v>-2.9222826705387552</v>
      </c>
      <c r="D198" s="6">
        <v>0</v>
      </c>
      <c r="E198" s="6">
        <v>0</v>
      </c>
      <c r="F198" s="6">
        <v>0</v>
      </c>
      <c r="G198" s="6">
        <v>-2.9222826705387552</v>
      </c>
      <c r="XFA198" s="5" t="s">
        <v>16</v>
      </c>
    </row>
    <row r="199" spans="2:7 16381:16381" ht="16" x14ac:dyDescent="0.4">
      <c r="B199" s="124" t="s">
        <v>196</v>
      </c>
      <c r="C199" s="7">
        <v>-9.1972942551563399</v>
      </c>
      <c r="D199" s="6">
        <v>0</v>
      </c>
      <c r="E199" s="6">
        <v>0</v>
      </c>
      <c r="F199" s="6">
        <v>0</v>
      </c>
      <c r="G199" s="6">
        <v>-9.1972942551563399</v>
      </c>
      <c r="XFA199" s="5" t="s">
        <v>17</v>
      </c>
    </row>
    <row r="200" spans="2:7 16381:16381" ht="16" x14ac:dyDescent="0.4">
      <c r="B200" s="124" t="s">
        <v>197</v>
      </c>
      <c r="C200" s="7">
        <v>7.7752922103618944</v>
      </c>
      <c r="D200" s="6">
        <v>0</v>
      </c>
      <c r="E200" s="6">
        <v>0</v>
      </c>
      <c r="F200" s="6">
        <v>0</v>
      </c>
      <c r="G200" s="6">
        <v>7.7752922103618944</v>
      </c>
      <c r="XFA200" s="5" t="s">
        <v>272</v>
      </c>
    </row>
    <row r="201" spans="2:7 16381:16381" ht="16" x14ac:dyDescent="0.4">
      <c r="B201" s="124" t="s">
        <v>198</v>
      </c>
      <c r="C201" s="7">
        <v>-6.6566324210045584</v>
      </c>
      <c r="D201" s="6">
        <v>0</v>
      </c>
      <c r="E201" s="6">
        <v>0</v>
      </c>
      <c r="F201" s="6">
        <v>0</v>
      </c>
      <c r="G201" s="6">
        <v>-6.6566324210045584</v>
      </c>
      <c r="XFA201" s="5" t="s">
        <v>168</v>
      </c>
    </row>
    <row r="202" spans="2:7 16381:16381" ht="16" x14ac:dyDescent="0.4">
      <c r="B202" s="124" t="s">
        <v>199</v>
      </c>
      <c r="C202" s="7">
        <v>-4.0232716168314591</v>
      </c>
      <c r="D202" s="6">
        <v>0</v>
      </c>
      <c r="E202" s="6">
        <v>0</v>
      </c>
      <c r="F202" s="6">
        <v>0</v>
      </c>
      <c r="G202" s="6">
        <v>-4.0232716168314591</v>
      </c>
      <c r="XFA202" s="5" t="s">
        <v>120</v>
      </c>
    </row>
    <row r="203" spans="2:7 16381:16381" ht="16" x14ac:dyDescent="0.4">
      <c r="B203" s="124" t="s">
        <v>200</v>
      </c>
      <c r="C203" s="7">
        <v>-23.391527555608469</v>
      </c>
      <c r="D203" s="6">
        <v>0</v>
      </c>
      <c r="E203" s="6">
        <v>0</v>
      </c>
      <c r="F203" s="6">
        <v>0</v>
      </c>
      <c r="G203" s="6">
        <v>-23.391527555608469</v>
      </c>
      <c r="XFA203" s="5" t="s">
        <v>169</v>
      </c>
    </row>
    <row r="204" spans="2:7 16381:16381" ht="16" x14ac:dyDescent="0.4">
      <c r="B204" s="124" t="s">
        <v>201</v>
      </c>
      <c r="C204" s="7">
        <v>-137.16319482210292</v>
      </c>
      <c r="D204" s="6">
        <v>0</v>
      </c>
      <c r="E204" s="6">
        <v>0</v>
      </c>
      <c r="F204" s="6">
        <v>0</v>
      </c>
      <c r="G204" s="6">
        <v>-137.16319482210292</v>
      </c>
      <c r="XFA204" s="5" t="s">
        <v>18</v>
      </c>
    </row>
    <row r="205" spans="2:7 16381:16381" ht="16" x14ac:dyDescent="0.4">
      <c r="B205" s="124" t="s">
        <v>202</v>
      </c>
      <c r="C205" s="7">
        <v>2.5605478311425034</v>
      </c>
      <c r="D205" s="6">
        <v>0</v>
      </c>
      <c r="E205" s="6">
        <v>0</v>
      </c>
      <c r="F205" s="6">
        <v>0</v>
      </c>
      <c r="G205" s="6">
        <v>2.5605478311425034</v>
      </c>
      <c r="XFA205" s="5" t="s">
        <v>197</v>
      </c>
    </row>
    <row r="206" spans="2:7 16381:16381" ht="16" x14ac:dyDescent="0.4">
      <c r="B206" s="124" t="s">
        <v>203</v>
      </c>
      <c r="C206" s="7">
        <v>11.840577757762791</v>
      </c>
      <c r="D206" s="6">
        <v>0</v>
      </c>
      <c r="E206" s="6">
        <v>0</v>
      </c>
      <c r="F206" s="6">
        <v>0</v>
      </c>
      <c r="G206" s="6">
        <v>11.840577757762791</v>
      </c>
      <c r="XFA206" s="5" t="s">
        <v>273</v>
      </c>
    </row>
    <row r="207" spans="2:7 16381:16381" ht="16" x14ac:dyDescent="0.4">
      <c r="B207" s="124" t="s">
        <v>204</v>
      </c>
      <c r="C207" s="7">
        <v>-1.377641516628801</v>
      </c>
      <c r="D207" s="6">
        <v>0</v>
      </c>
      <c r="E207" s="6">
        <v>0</v>
      </c>
      <c r="F207" s="6">
        <v>0</v>
      </c>
      <c r="G207" s="6">
        <v>-1.377641516628801</v>
      </c>
      <c r="XFA207" s="5" t="s">
        <v>43</v>
      </c>
    </row>
    <row r="208" spans="2:7 16381:16381" ht="16" x14ac:dyDescent="0.4">
      <c r="B208" s="124" t="s">
        <v>205</v>
      </c>
      <c r="C208" s="7">
        <v>8.576747465886708</v>
      </c>
      <c r="D208" s="6">
        <v>0</v>
      </c>
      <c r="E208" s="6">
        <v>0</v>
      </c>
      <c r="F208" s="6">
        <v>0</v>
      </c>
      <c r="G208" s="6">
        <v>8.576747465886708</v>
      </c>
      <c r="XFA208" s="5" t="s">
        <v>170</v>
      </c>
    </row>
    <row r="209" spans="2:7 16381:16381" ht="16" x14ac:dyDescent="0.4">
      <c r="B209" s="124" t="s">
        <v>206</v>
      </c>
      <c r="C209" s="7">
        <v>1.5609609265173683</v>
      </c>
      <c r="D209" s="6">
        <v>0</v>
      </c>
      <c r="E209" s="6">
        <v>0</v>
      </c>
      <c r="F209" s="6">
        <v>0</v>
      </c>
      <c r="G209" s="6">
        <v>1.5609609265173683</v>
      </c>
      <c r="XFA209" s="5" t="s">
        <v>261</v>
      </c>
    </row>
    <row r="210" spans="2:7 16381:16381" ht="16" x14ac:dyDescent="0.4">
      <c r="B210" s="124" t="s">
        <v>207</v>
      </c>
      <c r="C210" s="7">
        <v>-0.7989467545064417</v>
      </c>
      <c r="D210" s="6">
        <v>0</v>
      </c>
      <c r="E210" s="6">
        <v>0</v>
      </c>
      <c r="F210" s="6">
        <v>0</v>
      </c>
      <c r="G210" s="6">
        <v>-0.7989467545064417</v>
      </c>
      <c r="XFA210" s="5" t="s">
        <v>19</v>
      </c>
    </row>
    <row r="211" spans="2:7 16381:16381" ht="16" x14ac:dyDescent="0.4">
      <c r="B211" s="124" t="s">
        <v>208</v>
      </c>
      <c r="C211" s="7">
        <v>5.8136097045639561</v>
      </c>
      <c r="D211" s="6">
        <v>0</v>
      </c>
      <c r="E211" s="6">
        <v>0</v>
      </c>
      <c r="F211" s="6">
        <v>0</v>
      </c>
      <c r="G211" s="6">
        <v>5.8136097045639561</v>
      </c>
      <c r="XFA211" s="5" t="s">
        <v>252</v>
      </c>
    </row>
    <row r="212" spans="2:7 16381:16381" ht="16" x14ac:dyDescent="0.4">
      <c r="B212" s="124" t="s">
        <v>209</v>
      </c>
      <c r="C212" s="7">
        <v>-4.7926171823850661</v>
      </c>
      <c r="D212" s="6">
        <v>0</v>
      </c>
      <c r="E212" s="6">
        <v>0</v>
      </c>
      <c r="F212" s="6">
        <v>0</v>
      </c>
      <c r="G212" s="6">
        <v>-4.7926171823850661</v>
      </c>
      <c r="XFA212" s="5" t="s">
        <v>198</v>
      </c>
    </row>
    <row r="213" spans="2:7 16381:16381" ht="16" x14ac:dyDescent="0.4">
      <c r="B213" s="124" t="s">
        <v>210</v>
      </c>
      <c r="C213" s="7">
        <v>4.2292988724114071</v>
      </c>
      <c r="D213" s="6">
        <v>0</v>
      </c>
      <c r="E213" s="6">
        <v>0</v>
      </c>
      <c r="F213" s="6">
        <v>0</v>
      </c>
      <c r="G213" s="6">
        <v>4.2292988724114071</v>
      </c>
      <c r="XFA213" s="5" t="s">
        <v>222</v>
      </c>
    </row>
    <row r="214" spans="2:7 16381:16381" ht="16" x14ac:dyDescent="0.4">
      <c r="B214" s="124" t="s">
        <v>211</v>
      </c>
      <c r="C214" s="7">
        <v>5.2001549463735817</v>
      </c>
      <c r="D214" s="6">
        <v>0</v>
      </c>
      <c r="E214" s="6">
        <v>0</v>
      </c>
      <c r="F214" s="6">
        <v>0</v>
      </c>
      <c r="G214" s="6">
        <v>5.2001549463735817</v>
      </c>
      <c r="XFA214" s="5" t="s">
        <v>121</v>
      </c>
    </row>
    <row r="215" spans="2:7 16381:16381" ht="16" x14ac:dyDescent="0.4">
      <c r="B215" s="124" t="s">
        <v>212</v>
      </c>
      <c r="C215" s="7">
        <v>0.66264437609726012</v>
      </c>
      <c r="D215" s="6">
        <v>0</v>
      </c>
      <c r="E215" s="6">
        <v>0</v>
      </c>
      <c r="F215" s="6">
        <v>0</v>
      </c>
      <c r="G215" s="6">
        <v>0.66264437609726012</v>
      </c>
      <c r="XFA215" s="5" t="s">
        <v>122</v>
      </c>
    </row>
    <row r="216" spans="2:7 16381:16381" ht="16" x14ac:dyDescent="0.4">
      <c r="B216" s="124" t="s">
        <v>213</v>
      </c>
      <c r="C216" s="7">
        <v>3.01096523510338</v>
      </c>
      <c r="D216" s="6">
        <v>0</v>
      </c>
      <c r="E216" s="6">
        <v>0</v>
      </c>
      <c r="F216" s="6">
        <v>0</v>
      </c>
      <c r="G216" s="6">
        <v>3.01096523510338</v>
      </c>
      <c r="XFA216" s="5" t="s">
        <v>171</v>
      </c>
    </row>
    <row r="217" spans="2:7 16381:16381" ht="16" x14ac:dyDescent="0.4">
      <c r="B217" s="124" t="s">
        <v>214</v>
      </c>
      <c r="C217" s="7">
        <v>3.7499780831469458</v>
      </c>
      <c r="D217" s="6">
        <v>0</v>
      </c>
      <c r="E217" s="6">
        <v>0</v>
      </c>
      <c r="F217" s="6">
        <v>0</v>
      </c>
      <c r="G217" s="6">
        <v>3.7499780831469458</v>
      </c>
      <c r="XFA217" s="5" t="s">
        <v>199</v>
      </c>
    </row>
    <row r="218" spans="2:7 16381:16381" ht="16" x14ac:dyDescent="0.4">
      <c r="B218" s="124" t="s">
        <v>215</v>
      </c>
      <c r="C218" s="7">
        <v>13.435980465967821</v>
      </c>
      <c r="D218" s="6">
        <v>0</v>
      </c>
      <c r="E218" s="6">
        <v>0</v>
      </c>
      <c r="F218" s="6">
        <v>0</v>
      </c>
      <c r="G218" s="6">
        <v>13.435980465967821</v>
      </c>
      <c r="XFA218" s="5" t="s">
        <v>236</v>
      </c>
    </row>
    <row r="219" spans="2:7 16381:16381" ht="16" x14ac:dyDescent="0.4">
      <c r="B219" s="124" t="s">
        <v>216</v>
      </c>
      <c r="C219" s="7">
        <v>-8.5576765863648721</v>
      </c>
      <c r="D219" s="6">
        <v>0</v>
      </c>
      <c r="E219" s="6">
        <v>0</v>
      </c>
      <c r="F219" s="6">
        <v>0</v>
      </c>
      <c r="G219" s="6">
        <v>-8.5576765863648721</v>
      </c>
      <c r="XFA219" s="5" t="s">
        <v>67</v>
      </c>
    </row>
    <row r="220" spans="2:7 16381:16381" ht="16" x14ac:dyDescent="0.4">
      <c r="B220" s="124" t="s">
        <v>217</v>
      </c>
      <c r="C220" s="7">
        <v>9.5346515438142649</v>
      </c>
      <c r="D220" s="6">
        <v>0</v>
      </c>
      <c r="E220" s="6">
        <v>0</v>
      </c>
      <c r="F220" s="6">
        <v>0</v>
      </c>
      <c r="G220" s="6">
        <v>9.5346515438142649</v>
      </c>
      <c r="XFA220" s="5" t="s">
        <v>248</v>
      </c>
    </row>
    <row r="221" spans="2:7 16381:16381" ht="16" x14ac:dyDescent="0.4">
      <c r="B221" s="124" t="s">
        <v>218</v>
      </c>
      <c r="C221" s="7">
        <v>7.4875009330431137</v>
      </c>
      <c r="D221" s="6">
        <v>0</v>
      </c>
      <c r="E221" s="6">
        <v>0</v>
      </c>
      <c r="F221" s="6">
        <v>0</v>
      </c>
      <c r="G221" s="6">
        <v>7.4875009330431137</v>
      </c>
      <c r="XFA221" s="5" t="s">
        <v>53</v>
      </c>
    </row>
    <row r="222" spans="2:7 16381:16381" ht="16" x14ac:dyDescent="0.4">
      <c r="B222" s="124" t="s">
        <v>219</v>
      </c>
      <c r="C222" s="7">
        <v>-8.7445117772667658</v>
      </c>
      <c r="D222" s="6">
        <v>0</v>
      </c>
      <c r="E222" s="6">
        <v>0</v>
      </c>
      <c r="F222" s="6">
        <v>0</v>
      </c>
      <c r="G222" s="6">
        <v>-8.7445117772667658</v>
      </c>
      <c r="XFA222" s="5" t="s">
        <v>20</v>
      </c>
    </row>
    <row r="223" spans="2:7 16381:16381" ht="16" x14ac:dyDescent="0.4">
      <c r="B223" s="124" t="s">
        <v>220</v>
      </c>
      <c r="C223" s="7">
        <v>-0.88330260167520647</v>
      </c>
      <c r="D223" s="6">
        <v>0</v>
      </c>
      <c r="E223" s="6">
        <v>0</v>
      </c>
      <c r="F223" s="6">
        <v>0</v>
      </c>
      <c r="G223" s="6">
        <v>-0.88330260167520647</v>
      </c>
      <c r="XFA223" s="5" t="s">
        <v>97</v>
      </c>
    </row>
    <row r="224" spans="2:7 16381:16381" ht="16" x14ac:dyDescent="0.4">
      <c r="B224" s="124" t="s">
        <v>221</v>
      </c>
      <c r="C224" s="7">
        <v>-6.6474381752558509</v>
      </c>
      <c r="D224" s="6">
        <v>0</v>
      </c>
      <c r="E224" s="6">
        <v>0</v>
      </c>
      <c r="F224" s="6">
        <v>0</v>
      </c>
      <c r="G224" s="6">
        <v>-6.6474381752558509</v>
      </c>
      <c r="XFA224" s="5" t="s">
        <v>172</v>
      </c>
    </row>
    <row r="225" spans="2:7 16381:16381" ht="16" x14ac:dyDescent="0.4">
      <c r="B225" s="124" t="s">
        <v>222</v>
      </c>
      <c r="C225" s="7">
        <v>-3.3646690904188739</v>
      </c>
      <c r="D225" s="6">
        <v>0</v>
      </c>
      <c r="E225" s="6">
        <v>0</v>
      </c>
      <c r="F225" s="6">
        <v>0</v>
      </c>
      <c r="G225" s="6">
        <v>-3.3646690904188739</v>
      </c>
      <c r="XFA225" s="5" t="s">
        <v>173</v>
      </c>
    </row>
    <row r="226" spans="2:7 16381:16381" ht="16" x14ac:dyDescent="0.4">
      <c r="B226" s="124" t="s">
        <v>223</v>
      </c>
      <c r="C226" s="7">
        <v>8.0046353039224272</v>
      </c>
      <c r="D226" s="6">
        <v>0</v>
      </c>
      <c r="E226" s="6">
        <v>0</v>
      </c>
      <c r="F226" s="6">
        <v>0</v>
      </c>
      <c r="G226" s="6">
        <v>8.0046353039224272</v>
      </c>
      <c r="XFA226" s="5" t="s">
        <v>174</v>
      </c>
    </row>
    <row r="227" spans="2:7 16381:16381" ht="16" x14ac:dyDescent="0.4">
      <c r="B227" s="124" t="s">
        <v>224</v>
      </c>
      <c r="C227" s="7">
        <v>5.1936521680005425</v>
      </c>
      <c r="D227" s="6">
        <v>0</v>
      </c>
      <c r="E227" s="6">
        <v>0</v>
      </c>
      <c r="F227" s="6">
        <v>0</v>
      </c>
      <c r="G227" s="6">
        <v>5.1936521680005425</v>
      </c>
      <c r="XFA227" s="5" t="s">
        <v>33</v>
      </c>
    </row>
    <row r="228" spans="2:7 16381:16381" ht="16" x14ac:dyDescent="0.4">
      <c r="B228" s="124" t="s">
        <v>225</v>
      </c>
      <c r="C228" s="7">
        <v>9.7087308302429793</v>
      </c>
      <c r="D228" s="6">
        <v>0</v>
      </c>
      <c r="E228" s="6">
        <v>0</v>
      </c>
      <c r="F228" s="6">
        <v>0</v>
      </c>
      <c r="G228" s="6">
        <v>9.7087308302429793</v>
      </c>
      <c r="XFA228" s="5" t="s">
        <v>253</v>
      </c>
    </row>
    <row r="229" spans="2:7 16381:16381" ht="16" x14ac:dyDescent="0.4">
      <c r="B229" s="124" t="s">
        <v>226</v>
      </c>
      <c r="C229" s="7">
        <v>-1.7194317394087355</v>
      </c>
      <c r="D229" s="6">
        <v>0</v>
      </c>
      <c r="E229" s="6">
        <v>0</v>
      </c>
      <c r="F229" s="6">
        <v>0</v>
      </c>
      <c r="G229" s="6">
        <v>-1.7194317394087355</v>
      </c>
      <c r="XFA229" s="5" t="s">
        <v>76</v>
      </c>
    </row>
    <row r="230" spans="2:7 16381:16381" ht="16" x14ac:dyDescent="0.4">
      <c r="B230" s="124" t="s">
        <v>227</v>
      </c>
      <c r="C230" s="7">
        <v>-0.30076604660632317</v>
      </c>
      <c r="D230" s="6">
        <v>0</v>
      </c>
      <c r="E230" s="6">
        <v>0</v>
      </c>
      <c r="F230" s="6">
        <v>0</v>
      </c>
      <c r="G230" s="6">
        <v>-0.30076604660632317</v>
      </c>
      <c r="XFA230" s="5" t="s">
        <v>175</v>
      </c>
    </row>
    <row r="231" spans="2:7 16381:16381" ht="16" x14ac:dyDescent="0.4">
      <c r="B231" s="124" t="s">
        <v>228</v>
      </c>
      <c r="C231" s="7">
        <v>4.3526794894336209</v>
      </c>
      <c r="D231" s="6">
        <v>0</v>
      </c>
      <c r="E231" s="6">
        <v>0</v>
      </c>
      <c r="F231" s="6">
        <v>0</v>
      </c>
      <c r="G231" s="6">
        <v>4.3526794894336209</v>
      </c>
      <c r="XFA231" s="5" t="s">
        <v>123</v>
      </c>
    </row>
    <row r="232" spans="2:7 16381:16381" ht="16" x14ac:dyDescent="0.4">
      <c r="B232" s="124" t="s">
        <v>229</v>
      </c>
      <c r="C232" s="7">
        <v>-0.45985165526345806</v>
      </c>
      <c r="D232" s="6">
        <v>0</v>
      </c>
      <c r="E232" s="6">
        <v>0</v>
      </c>
      <c r="F232" s="6">
        <v>0</v>
      </c>
      <c r="G232" s="6">
        <v>-0.45985165526345806</v>
      </c>
      <c r="XFA232" s="5" t="s">
        <v>200</v>
      </c>
    </row>
    <row r="233" spans="2:7 16381:16381" ht="16" x14ac:dyDescent="0.4">
      <c r="B233" s="124" t="s">
        <v>230</v>
      </c>
      <c r="C233" s="7">
        <v>1.8508058823656197</v>
      </c>
      <c r="D233" s="6">
        <v>0</v>
      </c>
      <c r="E233" s="6">
        <v>0</v>
      </c>
      <c r="F233" s="6">
        <v>0</v>
      </c>
      <c r="G233" s="6">
        <v>1.8508058823656197</v>
      </c>
      <c r="XFA233" s="5" t="s">
        <v>89</v>
      </c>
    </row>
    <row r="234" spans="2:7 16381:16381" ht="16" x14ac:dyDescent="0.4">
      <c r="B234" s="124" t="s">
        <v>231</v>
      </c>
      <c r="C234" s="7">
        <v>-20.041173802228407</v>
      </c>
      <c r="D234" s="6">
        <v>0</v>
      </c>
      <c r="E234" s="6">
        <v>0</v>
      </c>
      <c r="F234" s="6">
        <v>0</v>
      </c>
      <c r="G234" s="6">
        <v>-20.041173802228407</v>
      </c>
      <c r="XFA234" s="5" t="s">
        <v>176</v>
      </c>
    </row>
    <row r="235" spans="2:7 16381:16381" ht="16" x14ac:dyDescent="0.4">
      <c r="B235" s="124" t="s">
        <v>232</v>
      </c>
      <c r="C235" s="7">
        <v>-6.7034099272829586</v>
      </c>
      <c r="D235" s="6">
        <v>0</v>
      </c>
      <c r="E235" s="6">
        <v>0</v>
      </c>
      <c r="F235" s="6">
        <v>0</v>
      </c>
      <c r="G235" s="6">
        <v>-6.7034099272829586</v>
      </c>
      <c r="XFA235" s="5" t="s">
        <v>68</v>
      </c>
    </row>
    <row r="236" spans="2:7 16381:16381" ht="16" x14ac:dyDescent="0.4">
      <c r="B236" s="124" t="s">
        <v>233</v>
      </c>
      <c r="C236" s="7">
        <v>-5.425762545028439</v>
      </c>
      <c r="D236" s="6">
        <v>0</v>
      </c>
      <c r="E236" s="6">
        <v>0</v>
      </c>
      <c r="F236" s="6">
        <v>0</v>
      </c>
      <c r="G236" s="6">
        <v>-5.425762545028439</v>
      </c>
      <c r="XFA236" s="5" t="s">
        <v>124</v>
      </c>
    </row>
    <row r="237" spans="2:7 16381:16381" ht="16" x14ac:dyDescent="0.4">
      <c r="B237" s="124" t="s">
        <v>234</v>
      </c>
      <c r="C237" s="7">
        <v>-4.6622852051733217</v>
      </c>
      <c r="D237" s="6">
        <v>0</v>
      </c>
      <c r="E237" s="6">
        <v>0</v>
      </c>
      <c r="F237" s="6">
        <v>0</v>
      </c>
      <c r="G237" s="6">
        <v>-4.6622852051733217</v>
      </c>
      <c r="XFA237" s="5" t="s">
        <v>177</v>
      </c>
    </row>
    <row r="238" spans="2:7 16381:16381" ht="16" x14ac:dyDescent="0.4">
      <c r="B238" s="124" t="s">
        <v>235</v>
      </c>
      <c r="C238" s="7">
        <v>-3.8217981495221522</v>
      </c>
      <c r="D238" s="6">
        <v>0</v>
      </c>
      <c r="E238" s="6">
        <v>0</v>
      </c>
      <c r="F238" s="6">
        <v>0</v>
      </c>
      <c r="G238" s="6">
        <v>-3.8217981495221522</v>
      </c>
      <c r="XFA238" s="5" t="s">
        <v>44</v>
      </c>
    </row>
    <row r="239" spans="2:7 16381:16381" ht="16" x14ac:dyDescent="0.4">
      <c r="B239" s="124" t="s">
        <v>236</v>
      </c>
      <c r="C239" s="7">
        <v>-1.3125415151658055</v>
      </c>
      <c r="D239" s="6">
        <v>0</v>
      </c>
      <c r="E239" s="6">
        <v>0</v>
      </c>
      <c r="F239" s="6">
        <v>0</v>
      </c>
      <c r="G239" s="6">
        <v>-1.3125415151658055</v>
      </c>
      <c r="XFA239" s="5" t="s">
        <v>21</v>
      </c>
    </row>
    <row r="240" spans="2:7 16381:16381" ht="16" x14ac:dyDescent="0.4">
      <c r="B240" s="124" t="s">
        <v>237</v>
      </c>
      <c r="C240" s="7">
        <v>-0.94739257558527612</v>
      </c>
      <c r="D240" s="6">
        <v>0</v>
      </c>
      <c r="E240" s="6">
        <v>0</v>
      </c>
      <c r="F240" s="6">
        <v>0</v>
      </c>
      <c r="G240" s="6">
        <v>-0.94739257558527612</v>
      </c>
      <c r="XFA240" s="5" t="s">
        <v>22</v>
      </c>
    </row>
    <row r="241" spans="2:7 16381:16381" ht="16" x14ac:dyDescent="0.4">
      <c r="B241" s="124" t="s">
        <v>238</v>
      </c>
      <c r="C241" s="7">
        <v>-9.9007788715704947</v>
      </c>
      <c r="D241" s="6">
        <v>0</v>
      </c>
      <c r="E241" s="6">
        <v>0</v>
      </c>
      <c r="F241" s="6">
        <v>0</v>
      </c>
      <c r="G241" s="6">
        <v>-9.9007788715704947</v>
      </c>
      <c r="XFA241" s="5" t="s">
        <v>178</v>
      </c>
    </row>
    <row r="242" spans="2:7 16381:16381" ht="16" x14ac:dyDescent="0.4">
      <c r="B242" s="124" t="s">
        <v>239</v>
      </c>
      <c r="C242" s="7">
        <v>8.3423432066985352</v>
      </c>
      <c r="D242" s="6">
        <v>0</v>
      </c>
      <c r="E242" s="6">
        <v>0</v>
      </c>
      <c r="F242" s="6">
        <v>0</v>
      </c>
      <c r="G242" s="6">
        <v>8.3423432066985352</v>
      </c>
      <c r="XFA242" s="5" t="s">
        <v>179</v>
      </c>
    </row>
    <row r="243" spans="2:7 16381:16381" ht="16" x14ac:dyDescent="0.4">
      <c r="B243" s="124" t="s">
        <v>240</v>
      </c>
      <c r="C243" s="7">
        <v>10.94372259421621</v>
      </c>
      <c r="D243" s="6">
        <v>0</v>
      </c>
      <c r="E243" s="6">
        <v>0</v>
      </c>
      <c r="F243" s="6">
        <v>0</v>
      </c>
      <c r="G243" s="6">
        <v>10.94372259421621</v>
      </c>
      <c r="XFA243" s="5" t="s">
        <v>180</v>
      </c>
    </row>
    <row r="244" spans="2:7 16381:16381" ht="16" x14ac:dyDescent="0.4">
      <c r="B244" s="124" t="s">
        <v>241</v>
      </c>
      <c r="C244" s="7">
        <v>11.777461289893488</v>
      </c>
      <c r="D244" s="6">
        <v>0</v>
      </c>
      <c r="E244" s="6">
        <v>0</v>
      </c>
      <c r="F244" s="6">
        <v>0</v>
      </c>
      <c r="G244" s="6">
        <v>11.777461289893488</v>
      </c>
      <c r="XFA244" s="5" t="s">
        <v>274</v>
      </c>
    </row>
    <row r="245" spans="2:7 16381:16381" ht="16" x14ac:dyDescent="0.4">
      <c r="B245" s="124" t="s">
        <v>242</v>
      </c>
      <c r="C245" s="7">
        <v>-1.6880067309739575</v>
      </c>
      <c r="D245" s="6">
        <v>0</v>
      </c>
      <c r="E245" s="6">
        <v>0</v>
      </c>
      <c r="F245" s="6">
        <v>0</v>
      </c>
      <c r="G245" s="6">
        <v>-1.6880067309739575</v>
      </c>
      <c r="XFA245" s="5" t="s">
        <v>23</v>
      </c>
    </row>
    <row r="246" spans="2:7 16381:16381" ht="16" x14ac:dyDescent="0.4">
      <c r="B246" s="124" t="s">
        <v>243</v>
      </c>
      <c r="C246" s="7">
        <v>-6.6908826894561999</v>
      </c>
      <c r="D246" s="6">
        <v>0</v>
      </c>
      <c r="E246" s="6">
        <v>0</v>
      </c>
      <c r="F246" s="6">
        <v>0</v>
      </c>
      <c r="G246" s="6">
        <v>-6.6908826894561999</v>
      </c>
      <c r="XFA246" s="5" t="s">
        <v>24</v>
      </c>
    </row>
    <row r="247" spans="2:7 16381:16381" ht="16" x14ac:dyDescent="0.4">
      <c r="B247" s="124" t="s">
        <v>244</v>
      </c>
      <c r="C247" s="7">
        <v>1.6836850033187505</v>
      </c>
      <c r="D247" s="6">
        <v>0</v>
      </c>
      <c r="E247" s="6">
        <v>0</v>
      </c>
      <c r="F247" s="6">
        <v>0</v>
      </c>
      <c r="G247" s="6">
        <v>1.6836850033187505</v>
      </c>
      <c r="XFA247" s="5" t="s">
        <v>34</v>
      </c>
    </row>
    <row r="248" spans="2:7 16381:16381" ht="16" x14ac:dyDescent="0.4">
      <c r="B248" s="124" t="s">
        <v>245</v>
      </c>
      <c r="C248" s="7">
        <v>20.513907993737568</v>
      </c>
      <c r="D248" s="6">
        <v>0</v>
      </c>
      <c r="E248" s="6">
        <v>0</v>
      </c>
      <c r="F248" s="6">
        <v>0</v>
      </c>
      <c r="G248" s="6">
        <v>20.513907993737568</v>
      </c>
      <c r="XFA248" s="5" t="s">
        <v>77</v>
      </c>
    </row>
    <row r="249" spans="2:7 16381:16381" ht="16" x14ac:dyDescent="0.4">
      <c r="B249" s="124" t="s">
        <v>246</v>
      </c>
      <c r="C249" s="7">
        <v>-6.4408338176523996</v>
      </c>
      <c r="D249" s="6">
        <v>0</v>
      </c>
      <c r="E249" s="6">
        <v>0</v>
      </c>
      <c r="F249" s="6">
        <v>0</v>
      </c>
      <c r="G249" s="6">
        <v>-6.4408338176523996</v>
      </c>
      <c r="XFA249" s="5" t="s">
        <v>54</v>
      </c>
    </row>
    <row r="250" spans="2:7 16381:16381" ht="16" x14ac:dyDescent="0.4">
      <c r="B250" s="124" t="s">
        <v>247</v>
      </c>
      <c r="C250" s="7">
        <v>18.779519960295232</v>
      </c>
      <c r="D250" s="6">
        <v>0</v>
      </c>
      <c r="E250" s="6">
        <v>0</v>
      </c>
      <c r="F250" s="6">
        <v>0</v>
      </c>
      <c r="G250" s="6">
        <v>18.779519960295232</v>
      </c>
      <c r="XFA250" s="5" t="s">
        <v>69</v>
      </c>
    </row>
    <row r="251" spans="2:7 16381:16381" ht="16" x14ac:dyDescent="0.4">
      <c r="B251" s="124" t="s">
        <v>248</v>
      </c>
      <c r="C251" s="7">
        <v>7.7122289106532662</v>
      </c>
      <c r="D251" s="6">
        <v>0</v>
      </c>
      <c r="E251" s="6">
        <v>0</v>
      </c>
      <c r="F251" s="6">
        <v>0</v>
      </c>
      <c r="G251" s="6">
        <v>7.7122289106532662</v>
      </c>
      <c r="XFA251" s="5" t="s">
        <v>55</v>
      </c>
    </row>
    <row r="252" spans="2:7 16381:16381" ht="16" x14ac:dyDescent="0.4">
      <c r="B252" s="124" t="s">
        <v>249</v>
      </c>
      <c r="C252" s="7">
        <v>12.225778105479176</v>
      </c>
      <c r="D252" s="6">
        <v>0</v>
      </c>
      <c r="E252" s="6">
        <v>0</v>
      </c>
      <c r="F252" s="6">
        <v>0</v>
      </c>
      <c r="G252" s="6">
        <v>12.225778105479176</v>
      </c>
      <c r="XFA252" s="5" t="s">
        <v>25</v>
      </c>
    </row>
    <row r="253" spans="2:7 16381:16381" ht="16" x14ac:dyDescent="0.4">
      <c r="B253" s="124" t="s">
        <v>250</v>
      </c>
      <c r="C253" s="7">
        <v>9.1239894847826761</v>
      </c>
      <c r="D253" s="6">
        <v>0</v>
      </c>
      <c r="E253" s="6">
        <v>0</v>
      </c>
      <c r="F253" s="6">
        <v>0</v>
      </c>
      <c r="G253" s="6">
        <v>9.1239894847826761</v>
      </c>
      <c r="XFA253" s="5" t="s">
        <v>237</v>
      </c>
    </row>
    <row r="254" spans="2:7 16381:16381" ht="16" x14ac:dyDescent="0.4">
      <c r="B254" s="124" t="s">
        <v>251</v>
      </c>
      <c r="C254" s="7">
        <v>-0.40137702685110338</v>
      </c>
      <c r="D254" s="6">
        <v>0</v>
      </c>
      <c r="E254" s="6">
        <v>0</v>
      </c>
      <c r="F254" s="6">
        <v>0</v>
      </c>
      <c r="G254" s="6">
        <v>-0.40137702685110338</v>
      </c>
      <c r="XFA254" s="5" t="s">
        <v>181</v>
      </c>
    </row>
    <row r="255" spans="2:7 16381:16381" ht="16" x14ac:dyDescent="0.4">
      <c r="B255" s="124" t="s">
        <v>252</v>
      </c>
      <c r="C255" s="7">
        <v>-2.2977465670538164</v>
      </c>
      <c r="D255" s="6">
        <v>0</v>
      </c>
      <c r="E255" s="6">
        <v>0</v>
      </c>
      <c r="F255" s="6">
        <v>0</v>
      </c>
      <c r="G255" s="6">
        <v>-2.2977465670538164</v>
      </c>
      <c r="XFA255" s="5" t="s">
        <v>136</v>
      </c>
    </row>
    <row r="256" spans="2:7 16381:16381" ht="16" x14ac:dyDescent="0.4">
      <c r="B256" s="124" t="s">
        <v>253</v>
      </c>
      <c r="C256" s="7">
        <v>-2.369099399321009</v>
      </c>
      <c r="D256" s="6">
        <v>0</v>
      </c>
      <c r="E256" s="6">
        <v>0</v>
      </c>
      <c r="F256" s="6">
        <v>0</v>
      </c>
      <c r="G256" s="6">
        <v>-2.369099399321009</v>
      </c>
      <c r="XFA256" s="5" t="s">
        <v>26</v>
      </c>
    </row>
    <row r="257" spans="2:7 16381:16381" ht="16" x14ac:dyDescent="0.4">
      <c r="B257" s="124" t="s">
        <v>254</v>
      </c>
      <c r="C257" s="7">
        <v>-3.2070046074316658</v>
      </c>
      <c r="D257" s="6">
        <v>0</v>
      </c>
      <c r="E257" s="6">
        <v>0</v>
      </c>
      <c r="F257" s="6">
        <v>0</v>
      </c>
      <c r="G257" s="6">
        <v>-3.2070046074316658</v>
      </c>
      <c r="XFA257" s="5" t="s">
        <v>125</v>
      </c>
    </row>
    <row r="258" spans="2:7 16381:16381" ht="16" x14ac:dyDescent="0.4">
      <c r="B258" s="124" t="s">
        <v>255</v>
      </c>
      <c r="C258" s="7">
        <v>1.11277667340302</v>
      </c>
      <c r="D258" s="6">
        <v>0</v>
      </c>
      <c r="E258" s="6">
        <v>0</v>
      </c>
      <c r="F258" s="6">
        <v>0</v>
      </c>
      <c r="G258" s="6">
        <v>1.11277667340302</v>
      </c>
      <c r="XFA258" s="5" t="s">
        <v>70</v>
      </c>
    </row>
    <row r="259" spans="2:7 16381:16381" ht="16" x14ac:dyDescent="0.4">
      <c r="B259" s="124" t="s">
        <v>256</v>
      </c>
      <c r="C259" s="7">
        <v>1.8476692874901341</v>
      </c>
      <c r="D259" s="6">
        <v>0</v>
      </c>
      <c r="E259" s="6">
        <v>0</v>
      </c>
      <c r="F259" s="6">
        <v>0</v>
      </c>
      <c r="G259" s="6">
        <v>1.8476692874901341</v>
      </c>
      <c r="XFA259" s="5" t="s">
        <v>275</v>
      </c>
    </row>
    <row r="260" spans="2:7 16381:16381" ht="16" x14ac:dyDescent="0.4">
      <c r="B260" s="124" t="s">
        <v>257</v>
      </c>
      <c r="C260" s="7">
        <v>7.426182488881178</v>
      </c>
      <c r="D260" s="6">
        <v>0</v>
      </c>
      <c r="E260" s="6">
        <v>0</v>
      </c>
      <c r="F260" s="6">
        <v>0</v>
      </c>
      <c r="G260" s="6">
        <v>7.426182488881178</v>
      </c>
      <c r="XFA260" s="5" t="s">
        <v>90</v>
      </c>
    </row>
    <row r="261" spans="2:7 16381:16381" ht="16" x14ac:dyDescent="0.4">
      <c r="B261" s="124" t="s">
        <v>258</v>
      </c>
      <c r="C261" s="7">
        <v>-3.2935006262619582</v>
      </c>
      <c r="D261" s="6">
        <v>0</v>
      </c>
      <c r="E261" s="6">
        <v>0</v>
      </c>
      <c r="F261" s="6">
        <v>0</v>
      </c>
      <c r="G261" s="6">
        <v>-3.2935006262619582</v>
      </c>
      <c r="XFA261" s="5" t="s">
        <v>276</v>
      </c>
    </row>
    <row r="262" spans="2:7 16381:16381" ht="16" x14ac:dyDescent="0.4">
      <c r="B262" s="124" t="s">
        <v>259</v>
      </c>
      <c r="C262" s="7">
        <v>-3.0181808796149254</v>
      </c>
      <c r="D262" s="6">
        <v>0</v>
      </c>
      <c r="E262" s="6">
        <v>0</v>
      </c>
      <c r="F262" s="6">
        <v>0</v>
      </c>
      <c r="G262" s="6">
        <v>-3.0181808796149254</v>
      </c>
      <c r="XFA262" s="5" t="s">
        <v>45</v>
      </c>
    </row>
    <row r="263" spans="2:7 16381:16381" ht="16" x14ac:dyDescent="0.4">
      <c r="B263" s="124" t="s">
        <v>260</v>
      </c>
      <c r="C263" s="7">
        <v>1.7182687841900777</v>
      </c>
      <c r="D263" s="6">
        <v>0</v>
      </c>
      <c r="E263" s="6">
        <v>0</v>
      </c>
      <c r="F263" s="6">
        <v>0</v>
      </c>
      <c r="G263" s="6">
        <v>1.7182687841900777</v>
      </c>
      <c r="XFA263" s="5" t="s">
        <v>182</v>
      </c>
    </row>
    <row r="264" spans="2:7 16381:16381" ht="16" x14ac:dyDescent="0.4">
      <c r="B264" s="124" t="s">
        <v>261</v>
      </c>
      <c r="C264" s="7">
        <v>1.0610380562066442</v>
      </c>
      <c r="D264" s="6">
        <v>0</v>
      </c>
      <c r="E264" s="6">
        <v>0</v>
      </c>
      <c r="F264" s="6">
        <v>0</v>
      </c>
      <c r="G264" s="6">
        <v>1.0610380562066442</v>
      </c>
      <c r="XFA264" s="5" t="s">
        <v>183</v>
      </c>
    </row>
    <row r="265" spans="2:7 16381:16381" ht="16" x14ac:dyDescent="0.4">
      <c r="B265" s="124" t="s">
        <v>262</v>
      </c>
      <c r="C265" s="7">
        <v>-13.2119761010568</v>
      </c>
      <c r="D265" s="6">
        <v>0</v>
      </c>
      <c r="E265" s="6">
        <v>0</v>
      </c>
      <c r="F265" s="6">
        <v>0</v>
      </c>
      <c r="G265" s="6">
        <v>-13.2119761010568</v>
      </c>
      <c r="XFA265" s="5" t="s">
        <v>277</v>
      </c>
    </row>
    <row r="266" spans="2:7 16381:16381" ht="16" x14ac:dyDescent="0.4">
      <c r="B266" s="124" t="s">
        <v>263</v>
      </c>
      <c r="C266" s="7">
        <v>-0.82431512362439052</v>
      </c>
      <c r="D266" s="6">
        <v>0</v>
      </c>
      <c r="E266" s="6">
        <v>0</v>
      </c>
      <c r="F266" s="6">
        <v>0</v>
      </c>
      <c r="G266" s="6">
        <v>-0.82431512362439052</v>
      </c>
      <c r="XFA266" s="5" t="s">
        <v>27</v>
      </c>
    </row>
    <row r="267" spans="2:7 16381:16381" ht="16" x14ac:dyDescent="0.4">
      <c r="B267" s="124" t="s">
        <v>264</v>
      </c>
      <c r="C267" s="7">
        <v>4.7583324860182321</v>
      </c>
      <c r="D267" s="6">
        <v>0</v>
      </c>
      <c r="E267" s="6">
        <v>0</v>
      </c>
      <c r="F267" s="6">
        <v>0</v>
      </c>
      <c r="G267" s="6">
        <v>4.7583324860182321</v>
      </c>
      <c r="XFA267" s="5" t="s">
        <v>71</v>
      </c>
    </row>
    <row r="268" spans="2:7 16381:16381" ht="16" x14ac:dyDescent="0.4">
      <c r="B268" s="124" t="s">
        <v>265</v>
      </c>
      <c r="C268" s="7">
        <v>-2.1126062955011298</v>
      </c>
      <c r="D268" s="6">
        <v>0</v>
      </c>
      <c r="E268" s="6">
        <v>0</v>
      </c>
      <c r="F268" s="6">
        <v>0</v>
      </c>
      <c r="G268" s="6">
        <v>-2.1126062955011298</v>
      </c>
      <c r="XFA268" s="5" t="s">
        <v>91</v>
      </c>
    </row>
    <row r="269" spans="2:7 16381:16381" ht="16" x14ac:dyDescent="0.4">
      <c r="B269" s="124" t="s">
        <v>266</v>
      </c>
      <c r="C269" s="7">
        <v>-2.6942927537460828</v>
      </c>
      <c r="D269" s="6">
        <v>0</v>
      </c>
      <c r="E269" s="6">
        <v>0</v>
      </c>
      <c r="F269" s="6">
        <v>0</v>
      </c>
      <c r="G269" s="6">
        <v>-2.6942927537460828</v>
      </c>
      <c r="XFA269" s="5" t="s">
        <v>223</v>
      </c>
    </row>
    <row r="270" spans="2:7 16381:16381" ht="16" x14ac:dyDescent="0.4">
      <c r="B270" s="124" t="s">
        <v>267</v>
      </c>
      <c r="C270" s="7">
        <v>14.799042052189238</v>
      </c>
      <c r="D270" s="6">
        <v>0</v>
      </c>
      <c r="E270" s="6">
        <v>0</v>
      </c>
      <c r="F270" s="6">
        <v>0</v>
      </c>
      <c r="G270" s="6">
        <v>14.799042052189238</v>
      </c>
      <c r="XFA270" s="5" t="s">
        <v>78</v>
      </c>
    </row>
    <row r="271" spans="2:7 16381:16381" ht="16" x14ac:dyDescent="0.4">
      <c r="B271" s="124" t="s">
        <v>268</v>
      </c>
      <c r="C271" s="7">
        <v>1.8126231867309026</v>
      </c>
      <c r="D271" s="6">
        <v>0</v>
      </c>
      <c r="E271" s="6">
        <v>0</v>
      </c>
      <c r="F271" s="6">
        <v>0</v>
      </c>
      <c r="G271" s="6">
        <v>1.8126231867309026</v>
      </c>
      <c r="XFA271" s="5" t="s">
        <v>56</v>
      </c>
    </row>
    <row r="272" spans="2:7 16381:16381" ht="16" x14ac:dyDescent="0.4">
      <c r="B272" s="124" t="s">
        <v>269</v>
      </c>
      <c r="C272" s="7">
        <v>-8.9956423366740701E-2</v>
      </c>
      <c r="D272" s="6">
        <v>0</v>
      </c>
      <c r="E272" s="6">
        <v>0</v>
      </c>
      <c r="F272" s="6">
        <v>0</v>
      </c>
      <c r="G272" s="6">
        <v>-8.9956423366740701E-2</v>
      </c>
      <c r="XFA272" s="5" t="s">
        <v>126</v>
      </c>
    </row>
    <row r="273" spans="2:7 16381:16381" ht="16" x14ac:dyDescent="0.4">
      <c r="B273" s="124" t="s">
        <v>270</v>
      </c>
      <c r="C273" s="7">
        <v>-2.1284559767586941</v>
      </c>
      <c r="D273" s="6">
        <v>0</v>
      </c>
      <c r="E273" s="6">
        <v>0</v>
      </c>
      <c r="F273" s="6">
        <v>0</v>
      </c>
      <c r="G273" s="6">
        <v>-2.1284559767586941</v>
      </c>
      <c r="XFA273" s="5" t="s">
        <v>184</v>
      </c>
    </row>
    <row r="274" spans="2:7 16381:16381" ht="16" x14ac:dyDescent="0.4">
      <c r="B274" s="124" t="s">
        <v>271</v>
      </c>
      <c r="C274" s="7">
        <v>-2.8388050072516169</v>
      </c>
      <c r="D274" s="6">
        <v>0</v>
      </c>
      <c r="E274" s="6">
        <v>0</v>
      </c>
      <c r="F274" s="6">
        <v>0</v>
      </c>
      <c r="G274" s="6">
        <v>-2.8388050072516169</v>
      </c>
      <c r="XFA274" s="5" t="s">
        <v>254</v>
      </c>
    </row>
    <row r="275" spans="2:7 16381:16381" ht="16" x14ac:dyDescent="0.4">
      <c r="B275" s="124" t="s">
        <v>272</v>
      </c>
      <c r="C275" s="7">
        <v>7.1154993694832864</v>
      </c>
      <c r="D275" s="6">
        <v>0</v>
      </c>
      <c r="E275" s="6">
        <v>0</v>
      </c>
      <c r="F275" s="6">
        <v>0</v>
      </c>
      <c r="G275" s="6">
        <v>7.1154993694832864</v>
      </c>
      <c r="XFA275" s="5" t="s">
        <v>262</v>
      </c>
    </row>
    <row r="276" spans="2:7 16381:16381" ht="16" x14ac:dyDescent="0.4">
      <c r="B276" s="124" t="s">
        <v>273</v>
      </c>
      <c r="C276" s="7">
        <v>-5.7881557589966777</v>
      </c>
      <c r="D276" s="6">
        <v>0</v>
      </c>
      <c r="E276" s="6">
        <v>0</v>
      </c>
      <c r="F276" s="6">
        <v>0</v>
      </c>
      <c r="G276" s="6">
        <v>-5.7881557589966777</v>
      </c>
      <c r="XFA276" s="5" t="s">
        <v>201</v>
      </c>
    </row>
    <row r="277" spans="2:7 16381:16381" ht="16" x14ac:dyDescent="0.4">
      <c r="B277" s="124" t="s">
        <v>274</v>
      </c>
      <c r="C277" s="7">
        <v>-1.2351856129741425</v>
      </c>
      <c r="D277" s="6">
        <v>0</v>
      </c>
      <c r="E277" s="6">
        <v>0</v>
      </c>
      <c r="F277" s="6">
        <v>0</v>
      </c>
      <c r="G277" s="6">
        <v>-1.2351856129741425</v>
      </c>
      <c r="XFA277" s="5" t="s">
        <v>278</v>
      </c>
    </row>
    <row r="278" spans="2:7 16381:16381" ht="16" x14ac:dyDescent="0.4">
      <c r="B278" s="124" t="s">
        <v>275</v>
      </c>
      <c r="C278" s="7">
        <v>-6.9551922101052934</v>
      </c>
      <c r="D278" s="6">
        <v>0</v>
      </c>
      <c r="E278" s="6">
        <v>0</v>
      </c>
      <c r="F278" s="6">
        <v>0</v>
      </c>
      <c r="G278" s="6">
        <v>-6.9551922101052934</v>
      </c>
      <c r="XFA278" s="5" t="s">
        <v>127</v>
      </c>
    </row>
    <row r="279" spans="2:7 16381:16381" ht="16" x14ac:dyDescent="0.4">
      <c r="B279" s="124" t="s">
        <v>276</v>
      </c>
      <c r="C279" s="7">
        <v>-2.679051809917238</v>
      </c>
      <c r="D279" s="6">
        <v>0</v>
      </c>
      <c r="E279" s="6">
        <v>0</v>
      </c>
      <c r="F279" s="6">
        <v>0</v>
      </c>
      <c r="G279" s="6">
        <v>-2.679051809917238</v>
      </c>
      <c r="XFA279" s="5" t="s">
        <v>57</v>
      </c>
    </row>
    <row r="280" spans="2:7 16381:16381" ht="16" x14ac:dyDescent="0.4">
      <c r="B280" s="124" t="s">
        <v>277</v>
      </c>
      <c r="C280" s="7">
        <v>-3.3418370004296318</v>
      </c>
      <c r="D280" s="6">
        <v>0</v>
      </c>
      <c r="E280" s="6">
        <v>0</v>
      </c>
      <c r="F280" s="6">
        <v>0</v>
      </c>
      <c r="G280" s="6">
        <v>-3.3418370004296318</v>
      </c>
      <c r="XFA280" s="5" t="s">
        <v>79</v>
      </c>
    </row>
    <row r="281" spans="2:7 16381:16381" ht="16" x14ac:dyDescent="0.4">
      <c r="B281" s="124" t="s">
        <v>278</v>
      </c>
      <c r="C281" s="7">
        <v>-13.847131722986683</v>
      </c>
      <c r="D281" s="6">
        <v>0</v>
      </c>
      <c r="E281" s="6">
        <v>0</v>
      </c>
      <c r="F281" s="6">
        <v>0</v>
      </c>
      <c r="G281" s="6">
        <v>-13.847131722986683</v>
      </c>
      <c r="XFA281" s="5" t="s">
        <v>238</v>
      </c>
    </row>
    <row r="282" spans="2:7 16381:16381" ht="16" x14ac:dyDescent="0.4">
      <c r="B282" s="124" t="s">
        <v>279</v>
      </c>
      <c r="C282" s="7">
        <v>-11.742227281329942</v>
      </c>
      <c r="D282" s="6">
        <v>0</v>
      </c>
      <c r="E282" s="6">
        <v>0</v>
      </c>
      <c r="F282" s="6">
        <v>0</v>
      </c>
      <c r="G282" s="6">
        <v>-11.742227281329942</v>
      </c>
      <c r="XFA282" s="5" t="s">
        <v>35</v>
      </c>
    </row>
    <row r="283" spans="2:7 16381:16381" ht="16" x14ac:dyDescent="0.4">
      <c r="B283" s="124" t="s">
        <v>280</v>
      </c>
      <c r="C283" s="7">
        <v>-6.504461671193134</v>
      </c>
      <c r="D283" s="6">
        <v>0</v>
      </c>
      <c r="E283" s="6">
        <v>0</v>
      </c>
      <c r="F283" s="6">
        <v>0</v>
      </c>
      <c r="G283" s="6">
        <v>-6.504461671193134</v>
      </c>
      <c r="XFA283" s="5" t="s">
        <v>290</v>
      </c>
    </row>
    <row r="284" spans="2:7 16381:16381" ht="16" x14ac:dyDescent="0.4">
      <c r="B284" s="124" t="s">
        <v>281</v>
      </c>
      <c r="C284" s="7">
        <v>-4.6861119602941121</v>
      </c>
      <c r="D284" s="6">
        <v>0</v>
      </c>
      <c r="E284" s="6">
        <v>0</v>
      </c>
      <c r="F284" s="6">
        <v>0</v>
      </c>
      <c r="G284" s="6">
        <v>-4.6861119602941121</v>
      </c>
      <c r="XFA284" s="5" t="s">
        <v>128</v>
      </c>
    </row>
    <row r="285" spans="2:7 16381:16381" ht="16" x14ac:dyDescent="0.4">
      <c r="B285" s="124" t="s">
        <v>282</v>
      </c>
      <c r="C285" s="7">
        <v>-2.7709615425224809</v>
      </c>
      <c r="D285" s="6">
        <v>0</v>
      </c>
      <c r="E285" s="6">
        <v>0</v>
      </c>
      <c r="F285" s="6">
        <v>0</v>
      </c>
      <c r="G285" s="6">
        <v>-2.7709615425224809</v>
      </c>
      <c r="XFA285" s="5" t="s">
        <v>185</v>
      </c>
    </row>
    <row r="286" spans="2:7 16381:16381" ht="16" x14ac:dyDescent="0.4">
      <c r="B286" s="124" t="s">
        <v>283</v>
      </c>
      <c r="C286" s="7">
        <v>-38.766646240274568</v>
      </c>
      <c r="D286" s="6">
        <v>0</v>
      </c>
      <c r="E286" s="6">
        <v>0</v>
      </c>
      <c r="F286" s="6">
        <v>0</v>
      </c>
      <c r="G286" s="6">
        <v>-38.766646240274568</v>
      </c>
      <c r="XFA286" s="5" t="s">
        <v>58</v>
      </c>
    </row>
    <row r="287" spans="2:7 16381:16381" ht="16" x14ac:dyDescent="0.4">
      <c r="B287" s="124" t="s">
        <v>284</v>
      </c>
      <c r="C287" s="7">
        <v>1.5762073334917066</v>
      </c>
      <c r="D287" s="6">
        <v>0</v>
      </c>
      <c r="E287" s="6">
        <v>0</v>
      </c>
      <c r="F287" s="6">
        <v>0</v>
      </c>
      <c r="G287" s="6">
        <v>1.5762073334917066</v>
      </c>
      <c r="XFA287" s="5" t="s">
        <v>213</v>
      </c>
    </row>
    <row r="288" spans="2:7 16381:16381" ht="16" x14ac:dyDescent="0.4">
      <c r="B288" s="124" t="s">
        <v>285</v>
      </c>
      <c r="C288" s="7">
        <v>-4.4894560799041789</v>
      </c>
      <c r="D288" s="6">
        <v>0</v>
      </c>
      <c r="E288" s="6">
        <v>0</v>
      </c>
      <c r="F288" s="6">
        <v>0</v>
      </c>
      <c r="G288" s="6">
        <v>-4.4894560799041789</v>
      </c>
      <c r="XFA288" s="5" t="s">
        <v>129</v>
      </c>
    </row>
    <row r="289" spans="2:7 16381:16381" ht="16" x14ac:dyDescent="0.4">
      <c r="B289" s="124" t="s">
        <v>286</v>
      </c>
      <c r="C289" s="7">
        <v>1.898007768835676</v>
      </c>
      <c r="D289" s="6">
        <v>0</v>
      </c>
      <c r="E289" s="6">
        <v>0</v>
      </c>
      <c r="F289" s="6">
        <v>0</v>
      </c>
      <c r="G289" s="6">
        <v>1.898007768835676</v>
      </c>
      <c r="XFA289" s="5" t="s">
        <v>255</v>
      </c>
    </row>
    <row r="290" spans="2:7 16381:16381" ht="16" x14ac:dyDescent="0.4">
      <c r="B290" s="124" t="s">
        <v>287</v>
      </c>
      <c r="C290" s="7">
        <v>-1.4312796413204252</v>
      </c>
      <c r="D290" s="6">
        <v>0</v>
      </c>
      <c r="E290" s="6">
        <v>0</v>
      </c>
      <c r="F290" s="6">
        <v>0</v>
      </c>
      <c r="G290" s="6">
        <v>-1.4312796413204252</v>
      </c>
      <c r="XFA290" s="5" t="s">
        <v>263</v>
      </c>
    </row>
    <row r="291" spans="2:7 16381:16381" ht="16" x14ac:dyDescent="0.4">
      <c r="B291" s="124" t="s">
        <v>288</v>
      </c>
      <c r="C291" s="7">
        <v>2.4858208872850258</v>
      </c>
      <c r="D291" s="6">
        <v>0</v>
      </c>
      <c r="E291" s="6">
        <v>0</v>
      </c>
      <c r="F291" s="6">
        <v>0</v>
      </c>
      <c r="G291" s="6">
        <v>2.4858208872850258</v>
      </c>
      <c r="XFA291" s="5" t="s">
        <v>28</v>
      </c>
    </row>
    <row r="292" spans="2:7 16381:16381" ht="16" x14ac:dyDescent="0.4">
      <c r="B292" s="124" t="s">
        <v>289</v>
      </c>
      <c r="C292" s="7">
        <v>-3.3663448934823137</v>
      </c>
      <c r="D292" s="6">
        <v>0</v>
      </c>
      <c r="E292" s="6">
        <v>0</v>
      </c>
      <c r="F292" s="6">
        <v>0</v>
      </c>
      <c r="G292" s="6">
        <v>-3.3663448934823137</v>
      </c>
      <c r="XFA292" s="5" t="s">
        <v>36</v>
      </c>
    </row>
    <row r="293" spans="2:7 16381:16381" ht="16" x14ac:dyDescent="0.4">
      <c r="B293" s="124" t="s">
        <v>290</v>
      </c>
      <c r="C293" s="7">
        <v>-1.7520833697364286</v>
      </c>
      <c r="D293" s="6">
        <v>0</v>
      </c>
      <c r="E293" s="6">
        <v>0</v>
      </c>
      <c r="F293" s="6">
        <v>0</v>
      </c>
      <c r="G293" s="6">
        <v>-1.7520833697364286</v>
      </c>
      <c r="XFA293" s="5" t="s">
        <v>130</v>
      </c>
    </row>
    <row r="294" spans="2:7 16381:16381" ht="16" x14ac:dyDescent="0.4">
      <c r="B294" s="124" t="s">
        <v>291</v>
      </c>
      <c r="C294" s="7">
        <v>7.154224849411599</v>
      </c>
      <c r="D294" s="6">
        <v>0</v>
      </c>
      <c r="E294" s="6">
        <v>0</v>
      </c>
      <c r="F294" s="6">
        <v>0</v>
      </c>
      <c r="G294" s="6">
        <v>7.154224849411599</v>
      </c>
      <c r="XFA294" s="5" t="s">
        <v>291</v>
      </c>
    </row>
    <row r="295" spans="2:7 16381:16381" ht="16" x14ac:dyDescent="0.4">
      <c r="B295" s="124" t="s">
        <v>292</v>
      </c>
      <c r="C295" s="7">
        <v>-8.4287209758648647</v>
      </c>
      <c r="D295" s="6">
        <v>0</v>
      </c>
      <c r="E295" s="6">
        <v>0</v>
      </c>
      <c r="F295" s="6">
        <v>0</v>
      </c>
      <c r="G295" s="6">
        <v>-8.4287209758648647</v>
      </c>
      <c r="XFA295" s="5" t="s">
        <v>292</v>
      </c>
    </row>
  </sheetData>
  <dataValidations count="1">
    <dataValidation type="list" allowBlank="1" showInputMessage="1" showErrorMessage="1" sqref="B5" xr:uid="{00000000-0002-0000-0700-000000000000}">
      <formula1>$XFA$6:$XFA$295</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20</vt:i4>
      </vt:variant>
    </vt:vector>
  </HeadingPairs>
  <TitlesOfParts>
    <vt:vector size="20" baseType="lpstr">
      <vt:lpstr>INFO</vt:lpstr>
      <vt:lpstr>1. EN KOMMUN</vt:lpstr>
      <vt:lpstr>2. STANDARDKOST NYTT FÖRSLAG</vt:lpstr>
      <vt:lpstr>3. JÄMFÖRELSE</vt:lpstr>
      <vt:lpstr>4. SORTERAT</vt:lpstr>
      <vt:lpstr>5. FÖRSKOLA FRITIDS</vt:lpstr>
      <vt:lpstr>6. FKLASS GRUNDSKOLA</vt:lpstr>
      <vt:lpstr>7. GYMNASIESKOLA</vt:lpstr>
      <vt:lpstr>8. KOMVUX</vt:lpstr>
      <vt:lpstr>9. IFO</vt:lpstr>
      <vt:lpstr>10. ÄLDREOMSORG</vt:lpstr>
      <vt:lpstr>11. KOLLEKTIVTRAFIK</vt:lpstr>
      <vt:lpstr>12. GATOR&amp;VÄGAR</vt:lpstr>
      <vt:lpstr>13. RÄDDNINGSTJ.</vt:lpstr>
      <vt:lpstr>14. BEFMINSKNING</vt:lpstr>
      <vt:lpstr>15. POLITISK VERK.</vt:lpstr>
      <vt:lpstr>16. FAST  &amp; ANL.</vt:lpstr>
      <vt:lpstr>17. GRUPPERINGAR</vt:lpstr>
      <vt:lpstr>17.SOCIOEK</vt:lpstr>
      <vt:lpstr>18.GLESHET</vt:lpstr>
    </vt:vector>
  </TitlesOfParts>
  <Company>Sverige Kommuner och Landsting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Norberg Måns</dc:creator>
  <cp:lastModifiedBy>Högberg Åsa</cp:lastModifiedBy>
  <dcterms:created xsi:type="dcterms:W3CDTF">2018-09-24T15:47:48Z</dcterms:created>
  <dcterms:modified xsi:type="dcterms:W3CDTF">2024-07-01T07:30:37Z</dcterms:modified>
</cp:coreProperties>
</file>